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13_ncr:1_{00DA6631-DADC-4286-B284-4CD44EEE868E}" xr6:coauthVersionLast="47" xr6:coauthVersionMax="47" xr10:uidLastSave="{00000000-0000-0000-0000-000000000000}"/>
  <bookViews>
    <workbookView xWindow="-120" yWindow="-120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externalReferences>
    <externalReference r:id="rId14"/>
  </externalReference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Logísticos'!$C$8:$K$37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FIIs'!$B$6:$AB$100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16" l="1"/>
  <c r="J1" i="16" s="1"/>
  <c r="B3" i="16"/>
  <c r="B4" i="16"/>
  <c r="I5" i="16" l="1"/>
  <c r="A10" i="16"/>
  <c r="F10" i="16"/>
  <c r="G10" i="16"/>
  <c r="M5" i="16" l="1"/>
  <c r="L5" i="16"/>
  <c r="J5" i="16"/>
  <c r="K5" i="16"/>
  <c r="I6" i="16"/>
  <c r="M6" i="16" s="1"/>
  <c r="J6" i="16" l="1"/>
  <c r="L6" i="16"/>
  <c r="K6" i="16"/>
  <c r="I7" i="16"/>
  <c r="M7" i="16" s="1"/>
  <c r="R7" i="16" s="1"/>
  <c r="L7" i="16" l="1"/>
  <c r="Q7" i="16" s="1"/>
  <c r="K7" i="16"/>
  <c r="P7" i="16" s="1"/>
  <c r="I8" i="16"/>
  <c r="M8" i="16" s="1"/>
  <c r="R8" i="16" s="1"/>
  <c r="J7" i="16"/>
  <c r="O7" i="16" s="1"/>
  <c r="L8" i="16" l="1"/>
  <c r="Q8" i="16" s="1"/>
  <c r="K8" i="16"/>
  <c r="P8" i="16" s="1"/>
  <c r="I9" i="16"/>
  <c r="M9" i="16" s="1"/>
  <c r="R9" i="16" s="1"/>
  <c r="J8" i="16"/>
  <c r="O8" i="16" s="1"/>
  <c r="L9" i="16" l="1"/>
  <c r="Q9" i="16" s="1"/>
  <c r="K9" i="16"/>
  <c r="P9" i="16" s="1"/>
  <c r="J9" i="16"/>
  <c r="O9" i="16" s="1"/>
  <c r="I10" i="16"/>
  <c r="M10" i="16" s="1"/>
  <c r="R10" i="16" s="1"/>
  <c r="K10" i="16" l="1"/>
  <c r="P10" i="16" s="1"/>
  <c r="L10" i="16"/>
  <c r="Q10" i="16" s="1"/>
  <c r="I11" i="16"/>
  <c r="M11" i="16" s="1"/>
  <c r="R11" i="16" s="1"/>
  <c r="J10" i="16"/>
  <c r="O10" i="16" s="1"/>
  <c r="L11" i="16" l="1"/>
  <c r="Q11" i="16" s="1"/>
  <c r="K11" i="16"/>
  <c r="P11" i="16" s="1"/>
  <c r="I12" i="16"/>
  <c r="M12" i="16" s="1"/>
  <c r="R12" i="16" s="1"/>
  <c r="J11" i="16"/>
  <c r="O11" i="16" s="1"/>
  <c r="K12" i="16" l="1"/>
  <c r="P12" i="16" s="1"/>
  <c r="L12" i="16"/>
  <c r="Q12" i="16" s="1"/>
  <c r="I13" i="16"/>
  <c r="M13" i="16" s="1"/>
  <c r="R13" i="16" s="1"/>
  <c r="J12" i="16"/>
  <c r="O12" i="16" s="1"/>
  <c r="L13" i="16" l="1"/>
  <c r="Q13" i="16" s="1"/>
  <c r="K13" i="16"/>
  <c r="P13" i="16" s="1"/>
  <c r="I14" i="16"/>
  <c r="M14" i="16" s="1"/>
  <c r="R14" i="16" s="1"/>
  <c r="J13" i="16"/>
  <c r="O13" i="16" s="1"/>
  <c r="L14" i="16" l="1"/>
  <c r="Q14" i="16" s="1"/>
  <c r="K14" i="16"/>
  <c r="P14" i="16" s="1"/>
  <c r="I15" i="16"/>
  <c r="M15" i="16" s="1"/>
  <c r="R15" i="16" s="1"/>
  <c r="J14" i="16"/>
  <c r="O14" i="16" s="1"/>
  <c r="K15" i="16" l="1"/>
  <c r="P15" i="16" s="1"/>
  <c r="L15" i="16"/>
  <c r="Q15" i="16" s="1"/>
  <c r="I16" i="16"/>
  <c r="M16" i="16" s="1"/>
  <c r="R16" i="16" s="1"/>
  <c r="J15" i="16"/>
  <c r="O15" i="16" s="1"/>
  <c r="L16" i="16" l="1"/>
  <c r="Q16" i="16" s="1"/>
  <c r="K16" i="16"/>
  <c r="P16" i="16" s="1"/>
  <c r="I17" i="16"/>
  <c r="M17" i="16" s="1"/>
  <c r="R17" i="16" s="1"/>
  <c r="J16" i="16"/>
  <c r="O16" i="16" s="1"/>
  <c r="L17" i="16" l="1"/>
  <c r="Q17" i="16" s="1"/>
  <c r="K17" i="16"/>
  <c r="P17" i="16" s="1"/>
  <c r="I18" i="16"/>
  <c r="M18" i="16" s="1"/>
  <c r="R18" i="16" s="1"/>
  <c r="J17" i="16"/>
  <c r="O17" i="16" s="1"/>
  <c r="K18" i="16" l="1"/>
  <c r="P18" i="16" s="1"/>
  <c r="L18" i="16"/>
  <c r="Q18" i="16" s="1"/>
  <c r="I19" i="16"/>
  <c r="M19" i="16" s="1"/>
  <c r="R19" i="16" s="1"/>
  <c r="J18" i="16"/>
  <c r="O18" i="16" s="1"/>
  <c r="L19" i="16" l="1"/>
  <c r="Q19" i="16" s="1"/>
  <c r="K19" i="16"/>
  <c r="P19" i="16" s="1"/>
  <c r="I20" i="16"/>
  <c r="M20" i="16" s="1"/>
  <c r="R20" i="16" s="1"/>
  <c r="J19" i="16"/>
  <c r="O19" i="16" s="1"/>
  <c r="L20" i="16" l="1"/>
  <c r="Q20" i="16" s="1"/>
  <c r="K20" i="16"/>
  <c r="P20" i="16" s="1"/>
  <c r="I21" i="16"/>
  <c r="M21" i="16" s="1"/>
  <c r="R21" i="16" s="1"/>
  <c r="J20" i="16"/>
  <c r="O20" i="16" s="1"/>
  <c r="K21" i="16" l="1"/>
  <c r="P21" i="16" s="1"/>
  <c r="L21" i="16"/>
  <c r="Q21" i="16" s="1"/>
  <c r="I22" i="16"/>
  <c r="M22" i="16" s="1"/>
  <c r="R22" i="16" s="1"/>
  <c r="J21" i="16"/>
  <c r="O21" i="16" s="1"/>
  <c r="L22" i="16" l="1"/>
  <c r="Q22" i="16" s="1"/>
  <c r="K22" i="16"/>
  <c r="P22" i="16" s="1"/>
  <c r="I23" i="16"/>
  <c r="M23" i="16" s="1"/>
  <c r="R23" i="16" s="1"/>
  <c r="J22" i="16"/>
  <c r="O22" i="16" s="1"/>
  <c r="L23" i="16" l="1"/>
  <c r="Q23" i="16" s="1"/>
  <c r="K23" i="16"/>
  <c r="P23" i="16" s="1"/>
  <c r="I24" i="16"/>
  <c r="M24" i="16" s="1"/>
  <c r="R24" i="16" s="1"/>
  <c r="J23" i="16"/>
  <c r="O23" i="16" s="1"/>
  <c r="K24" i="16" l="1"/>
  <c r="P24" i="16" s="1"/>
  <c r="L24" i="16"/>
  <c r="Q24" i="16" s="1"/>
  <c r="I25" i="16"/>
  <c r="M25" i="16" s="1"/>
  <c r="R25" i="16" s="1"/>
  <c r="J24" i="16"/>
  <c r="O24" i="16" s="1"/>
  <c r="L25" i="16" l="1"/>
  <c r="Q25" i="16" s="1"/>
  <c r="K25" i="16"/>
  <c r="P25" i="16" s="1"/>
  <c r="I26" i="16"/>
  <c r="M26" i="16" s="1"/>
  <c r="R26" i="16" s="1"/>
  <c r="J25" i="16"/>
  <c r="O25" i="16" s="1"/>
  <c r="L26" i="16" l="1"/>
  <c r="Q26" i="16" s="1"/>
  <c r="K26" i="16"/>
  <c r="P26" i="16" s="1"/>
  <c r="I27" i="16"/>
  <c r="M27" i="16" s="1"/>
  <c r="R27" i="16" s="1"/>
  <c r="J26" i="16"/>
  <c r="O26" i="16" s="1"/>
  <c r="L27" i="16" l="1"/>
  <c r="Q27" i="16" s="1"/>
  <c r="K27" i="16"/>
  <c r="P27" i="16" s="1"/>
  <c r="I28" i="16"/>
  <c r="M28" i="16" s="1"/>
  <c r="R28" i="16" s="1"/>
  <c r="J27" i="16"/>
  <c r="O27" i="16" s="1"/>
  <c r="L28" i="16" l="1"/>
  <c r="Q28" i="16" s="1"/>
  <c r="K28" i="16"/>
  <c r="P28" i="16" s="1"/>
  <c r="I29" i="16"/>
  <c r="M29" i="16" s="1"/>
  <c r="R29" i="16" s="1"/>
  <c r="J28" i="16"/>
  <c r="O28" i="16" s="1"/>
  <c r="L29" i="16" l="1"/>
  <c r="Q29" i="16" s="1"/>
  <c r="K29" i="16"/>
  <c r="P29" i="16" s="1"/>
  <c r="I30" i="16"/>
  <c r="M30" i="16" s="1"/>
  <c r="R30" i="16" s="1"/>
  <c r="J29" i="16"/>
  <c r="O29" i="16" s="1"/>
  <c r="K30" i="16" l="1"/>
  <c r="P30" i="16" s="1"/>
  <c r="L30" i="16"/>
  <c r="Q30" i="16" s="1"/>
  <c r="I31" i="16"/>
  <c r="M31" i="16" s="1"/>
  <c r="R31" i="16" s="1"/>
  <c r="J30" i="16"/>
  <c r="O30" i="16" s="1"/>
  <c r="L31" i="16" l="1"/>
  <c r="Q31" i="16" s="1"/>
  <c r="K31" i="16"/>
  <c r="P31" i="16" s="1"/>
  <c r="I32" i="16"/>
  <c r="M32" i="16" s="1"/>
  <c r="R32" i="16" s="1"/>
  <c r="J31" i="16"/>
  <c r="O31" i="16" s="1"/>
  <c r="L32" i="16" l="1"/>
  <c r="Q32" i="16" s="1"/>
  <c r="K32" i="16"/>
  <c r="P32" i="16" s="1"/>
  <c r="I33" i="16"/>
  <c r="M33" i="16" s="1"/>
  <c r="R33" i="16" s="1"/>
  <c r="J32" i="16"/>
  <c r="O32" i="16" s="1"/>
  <c r="L33" i="16" l="1"/>
  <c r="Q33" i="16" s="1"/>
  <c r="K33" i="16"/>
  <c r="P33" i="16" s="1"/>
  <c r="I34" i="16"/>
  <c r="M34" i="16" s="1"/>
  <c r="R34" i="16" s="1"/>
  <c r="J33" i="16"/>
  <c r="O33" i="16" s="1"/>
  <c r="K34" i="16" l="1"/>
  <c r="P34" i="16" s="1"/>
  <c r="L34" i="16"/>
  <c r="Q34" i="16" s="1"/>
  <c r="I35" i="16"/>
  <c r="M35" i="16" s="1"/>
  <c r="R35" i="16" s="1"/>
  <c r="J34" i="16"/>
  <c r="O34" i="16" s="1"/>
  <c r="L35" i="16" l="1"/>
  <c r="Q35" i="16" s="1"/>
  <c r="K35" i="16"/>
  <c r="P35" i="16" s="1"/>
  <c r="I36" i="16"/>
  <c r="M36" i="16" s="1"/>
  <c r="R36" i="16" s="1"/>
  <c r="J35" i="16"/>
  <c r="O35" i="16" s="1"/>
  <c r="K36" i="16" l="1"/>
  <c r="P36" i="16" s="1"/>
  <c r="L36" i="16"/>
  <c r="Q36" i="16" s="1"/>
  <c r="I37" i="16"/>
  <c r="M37" i="16" s="1"/>
  <c r="R37" i="16" s="1"/>
  <c r="J36" i="16"/>
  <c r="O36" i="16" s="1"/>
  <c r="L37" i="16" l="1"/>
  <c r="Q37" i="16" s="1"/>
  <c r="K37" i="16"/>
  <c r="P37" i="16" s="1"/>
  <c r="I38" i="16"/>
  <c r="M38" i="16" s="1"/>
  <c r="R38" i="16" s="1"/>
  <c r="J37" i="16"/>
  <c r="O37" i="16" s="1"/>
  <c r="L38" i="16" l="1"/>
  <c r="Q38" i="16" s="1"/>
  <c r="K38" i="16"/>
  <c r="P38" i="16" s="1"/>
  <c r="I39" i="16"/>
  <c r="M39" i="16" s="1"/>
  <c r="R39" i="16" s="1"/>
  <c r="J38" i="16"/>
  <c r="O38" i="16" s="1"/>
  <c r="L39" i="16" l="1"/>
  <c r="Q39" i="16" s="1"/>
  <c r="K39" i="16"/>
  <c r="P39" i="16" s="1"/>
  <c r="I40" i="16"/>
  <c r="M40" i="16" s="1"/>
  <c r="R40" i="16" s="1"/>
  <c r="J39" i="16"/>
  <c r="O39" i="16" s="1"/>
  <c r="K40" i="16" l="1"/>
  <c r="P40" i="16" s="1"/>
  <c r="L40" i="16"/>
  <c r="Q40" i="16" s="1"/>
  <c r="I41" i="16"/>
  <c r="M41" i="16" s="1"/>
  <c r="R41" i="16" s="1"/>
  <c r="J40" i="16"/>
  <c r="O40" i="16" s="1"/>
  <c r="L41" i="16" l="1"/>
  <c r="Q41" i="16" s="1"/>
  <c r="K41" i="16"/>
  <c r="P41" i="16" s="1"/>
  <c r="I42" i="16"/>
  <c r="M42" i="16" s="1"/>
  <c r="R42" i="16" s="1"/>
  <c r="J41" i="16"/>
  <c r="O41" i="16" s="1"/>
  <c r="L42" i="16" l="1"/>
  <c r="Q42" i="16" s="1"/>
  <c r="K42" i="16"/>
  <c r="P42" i="16" s="1"/>
  <c r="I43" i="16"/>
  <c r="M43" i="16" s="1"/>
  <c r="R43" i="16" s="1"/>
  <c r="J42" i="16"/>
  <c r="O42" i="16" s="1"/>
  <c r="L43" i="16" l="1"/>
  <c r="Q43" i="16" s="1"/>
  <c r="K43" i="16"/>
  <c r="P43" i="16" s="1"/>
  <c r="I44" i="16"/>
  <c r="M44" i="16" s="1"/>
  <c r="R44" i="16" s="1"/>
  <c r="J43" i="16"/>
  <c r="O43" i="16" s="1"/>
  <c r="L44" i="16" l="1"/>
  <c r="Q44" i="16" s="1"/>
  <c r="K44" i="16"/>
  <c r="P44" i="16" s="1"/>
  <c r="I45" i="16"/>
  <c r="M45" i="16" s="1"/>
  <c r="R45" i="16" s="1"/>
  <c r="J44" i="16"/>
  <c r="O44" i="16" s="1"/>
  <c r="K45" i="16" l="1"/>
  <c r="P45" i="16" s="1"/>
  <c r="L45" i="16"/>
  <c r="Q45" i="16" s="1"/>
  <c r="I46" i="16"/>
  <c r="M46" i="16" s="1"/>
  <c r="R46" i="16" s="1"/>
  <c r="J45" i="16"/>
  <c r="O45" i="16" s="1"/>
  <c r="L46" i="16" l="1"/>
  <c r="Q46" i="16" s="1"/>
  <c r="K46" i="16"/>
  <c r="P46" i="16" s="1"/>
  <c r="I47" i="16"/>
  <c r="M47" i="16" s="1"/>
  <c r="R47" i="16" s="1"/>
  <c r="J46" i="16"/>
  <c r="O46" i="16" s="1"/>
  <c r="L47" i="16" l="1"/>
  <c r="Q47" i="16" s="1"/>
  <c r="K47" i="16"/>
  <c r="P47" i="16" s="1"/>
  <c r="I48" i="16"/>
  <c r="M48" i="16" s="1"/>
  <c r="R48" i="16" s="1"/>
  <c r="J47" i="16"/>
  <c r="O47" i="16" s="1"/>
  <c r="L48" i="16" l="1"/>
  <c r="Q48" i="16" s="1"/>
  <c r="K48" i="16"/>
  <c r="P48" i="16" s="1"/>
  <c r="I49" i="16"/>
  <c r="M49" i="16" s="1"/>
  <c r="R49" i="16" s="1"/>
  <c r="J48" i="16"/>
  <c r="O48" i="16" s="1"/>
  <c r="L49" i="16" l="1"/>
  <c r="Q49" i="16" s="1"/>
  <c r="K49" i="16"/>
  <c r="P49" i="16" s="1"/>
  <c r="I50" i="16"/>
  <c r="M50" i="16" s="1"/>
  <c r="R50" i="16" s="1"/>
  <c r="J49" i="16"/>
  <c r="O49" i="16" s="1"/>
  <c r="L50" i="16" l="1"/>
  <c r="Q50" i="16" s="1"/>
  <c r="K50" i="16"/>
  <c r="P50" i="16" s="1"/>
  <c r="I51" i="16"/>
  <c r="M51" i="16" s="1"/>
  <c r="R51" i="16" s="1"/>
  <c r="J50" i="16"/>
  <c r="O50" i="16" s="1"/>
  <c r="K51" i="16" l="1"/>
  <c r="P51" i="16" s="1"/>
  <c r="L51" i="16"/>
  <c r="Q51" i="16" s="1"/>
  <c r="I52" i="16"/>
  <c r="M52" i="16" s="1"/>
  <c r="R52" i="16" s="1"/>
  <c r="J51" i="16"/>
  <c r="O51" i="16" s="1"/>
  <c r="L52" i="16" l="1"/>
  <c r="Q52" i="16" s="1"/>
  <c r="K52" i="16"/>
  <c r="P52" i="16" s="1"/>
  <c r="I53" i="16"/>
  <c r="M53" i="16" s="1"/>
  <c r="R53" i="16" s="1"/>
  <c r="J52" i="16"/>
  <c r="O52" i="16" s="1"/>
  <c r="L53" i="16" l="1"/>
  <c r="Q53" i="16" s="1"/>
  <c r="K53" i="16"/>
  <c r="P53" i="16" s="1"/>
  <c r="I54" i="16"/>
  <c r="M54" i="16" s="1"/>
  <c r="R54" i="16" s="1"/>
  <c r="J53" i="16"/>
  <c r="O53" i="16" s="1"/>
  <c r="L54" i="16" l="1"/>
  <c r="Q54" i="16" s="1"/>
  <c r="K54" i="16"/>
  <c r="P54" i="16" s="1"/>
  <c r="I55" i="16"/>
  <c r="M55" i="16" s="1"/>
  <c r="R55" i="16" s="1"/>
  <c r="J54" i="16"/>
  <c r="O54" i="16" s="1"/>
  <c r="L55" i="16" l="1"/>
  <c r="Q55" i="16" s="1"/>
  <c r="K55" i="16"/>
  <c r="P55" i="16" s="1"/>
  <c r="I56" i="16"/>
  <c r="M56" i="16" s="1"/>
  <c r="R56" i="16" s="1"/>
  <c r="J55" i="16"/>
  <c r="O55" i="16" s="1"/>
  <c r="L56" i="16" l="1"/>
  <c r="Q56" i="16" s="1"/>
  <c r="K56" i="16"/>
  <c r="P56" i="16" s="1"/>
  <c r="I57" i="16"/>
  <c r="M57" i="16" s="1"/>
  <c r="R57" i="16" s="1"/>
  <c r="J56" i="16"/>
  <c r="O56" i="16" s="1"/>
  <c r="K57" i="16" l="1"/>
  <c r="P57" i="16" s="1"/>
  <c r="L57" i="16"/>
  <c r="Q57" i="16" s="1"/>
  <c r="I58" i="16"/>
  <c r="M58" i="16" s="1"/>
  <c r="R58" i="16" s="1"/>
  <c r="J57" i="16"/>
  <c r="O57" i="16" s="1"/>
  <c r="K58" i="16" l="1"/>
  <c r="P58" i="16" s="1"/>
  <c r="L58" i="16"/>
  <c r="Q58" i="16" s="1"/>
  <c r="I59" i="16"/>
  <c r="M59" i="16" s="1"/>
  <c r="R59" i="16" s="1"/>
  <c r="J58" i="16"/>
  <c r="O58" i="16" s="1"/>
  <c r="L59" i="16" l="1"/>
  <c r="Q59" i="16" s="1"/>
  <c r="K59" i="16"/>
  <c r="P59" i="16" s="1"/>
  <c r="I60" i="16"/>
  <c r="M60" i="16" s="1"/>
  <c r="R60" i="16" s="1"/>
  <c r="J59" i="16"/>
  <c r="O59" i="16" s="1"/>
  <c r="K60" i="16" l="1"/>
  <c r="P60" i="16" s="1"/>
  <c r="L60" i="16"/>
  <c r="Q60" i="16" s="1"/>
  <c r="I61" i="16"/>
  <c r="M61" i="16" s="1"/>
  <c r="R61" i="16" s="1"/>
  <c r="J60" i="16"/>
  <c r="O60" i="16" s="1"/>
  <c r="L61" i="16" l="1"/>
  <c r="Q61" i="16" s="1"/>
  <c r="K61" i="16"/>
  <c r="P61" i="16" s="1"/>
  <c r="I62" i="16"/>
  <c r="M62" i="16" s="1"/>
  <c r="R62" i="16" s="1"/>
  <c r="J61" i="16"/>
  <c r="O61" i="16" s="1"/>
  <c r="L62" i="16" l="1"/>
  <c r="Q62" i="16" s="1"/>
  <c r="K62" i="16"/>
  <c r="P62" i="16" s="1"/>
  <c r="I63" i="16"/>
  <c r="M63" i="16" s="1"/>
  <c r="R63" i="16" s="1"/>
  <c r="J62" i="16"/>
  <c r="O62" i="16" s="1"/>
  <c r="L63" i="16" l="1"/>
  <c r="Q63" i="16" s="1"/>
  <c r="K63" i="16"/>
  <c r="P63" i="16" s="1"/>
  <c r="I64" i="16"/>
  <c r="M64" i="16" s="1"/>
  <c r="R64" i="16" s="1"/>
  <c r="J63" i="16"/>
  <c r="O63" i="16" s="1"/>
  <c r="L64" i="16" l="1"/>
  <c r="Q64" i="16" s="1"/>
  <c r="K64" i="16"/>
  <c r="P64" i="16" s="1"/>
  <c r="I65" i="16"/>
  <c r="M65" i="16" s="1"/>
  <c r="R65" i="16" s="1"/>
  <c r="J64" i="16"/>
  <c r="O64" i="16" s="1"/>
  <c r="L65" i="16" l="1"/>
  <c r="Q65" i="16" s="1"/>
  <c r="K65" i="16"/>
  <c r="P65" i="16" s="1"/>
  <c r="I66" i="16"/>
  <c r="M66" i="16" s="1"/>
  <c r="R66" i="16" s="1"/>
  <c r="J65" i="16"/>
  <c r="O65" i="16" s="1"/>
  <c r="L66" i="16" l="1"/>
  <c r="Q66" i="16" s="1"/>
  <c r="K66" i="16"/>
  <c r="P66" i="16" s="1"/>
  <c r="I67" i="16"/>
  <c r="M67" i="16" s="1"/>
  <c r="R67" i="16" s="1"/>
  <c r="J66" i="16"/>
  <c r="O66" i="16" s="1"/>
  <c r="L67" i="16" l="1"/>
  <c r="Q67" i="16" s="1"/>
  <c r="K67" i="16"/>
  <c r="P67" i="16" s="1"/>
  <c r="I68" i="16"/>
  <c r="M68" i="16" s="1"/>
  <c r="R68" i="16" s="1"/>
  <c r="J67" i="16"/>
  <c r="O67" i="16" s="1"/>
  <c r="L68" i="16" l="1"/>
  <c r="Q68" i="16" s="1"/>
  <c r="K68" i="16"/>
  <c r="P68" i="16" s="1"/>
  <c r="I69" i="16"/>
  <c r="M69" i="16" s="1"/>
  <c r="R69" i="16" s="1"/>
  <c r="J68" i="16"/>
  <c r="O68" i="16" s="1"/>
  <c r="K69" i="16" l="1"/>
  <c r="P69" i="16" s="1"/>
  <c r="L69" i="16"/>
  <c r="Q69" i="16" s="1"/>
  <c r="I70" i="16"/>
  <c r="M70" i="16" s="1"/>
  <c r="R70" i="16" s="1"/>
  <c r="J69" i="16"/>
  <c r="O69" i="16" s="1"/>
  <c r="L70" i="16" l="1"/>
  <c r="Q70" i="16" s="1"/>
  <c r="K70" i="16"/>
  <c r="P70" i="16" s="1"/>
  <c r="I71" i="16"/>
  <c r="M71" i="16" s="1"/>
  <c r="R71" i="16" s="1"/>
  <c r="J70" i="16"/>
  <c r="O70" i="16" s="1"/>
  <c r="L71" i="16" l="1"/>
  <c r="Q71" i="16" s="1"/>
  <c r="K71" i="16"/>
  <c r="P71" i="16" s="1"/>
  <c r="I72" i="16"/>
  <c r="M72" i="16" s="1"/>
  <c r="R72" i="16" s="1"/>
  <c r="J71" i="16"/>
  <c r="O71" i="16" s="1"/>
  <c r="L72" i="16" l="1"/>
  <c r="Q72" i="16" s="1"/>
  <c r="K72" i="16"/>
  <c r="P72" i="16" s="1"/>
  <c r="I73" i="16"/>
  <c r="M73" i="16" s="1"/>
  <c r="R73" i="16" s="1"/>
  <c r="J72" i="16"/>
  <c r="O72" i="16" s="1"/>
  <c r="L73" i="16" l="1"/>
  <c r="Q73" i="16" s="1"/>
  <c r="K73" i="16"/>
  <c r="P73" i="16" s="1"/>
  <c r="I74" i="16"/>
  <c r="M74" i="16" s="1"/>
  <c r="R74" i="16" s="1"/>
  <c r="J73" i="16"/>
  <c r="O73" i="16" s="1"/>
  <c r="L74" i="16" l="1"/>
  <c r="Q74" i="16" s="1"/>
  <c r="K74" i="16"/>
  <c r="P74" i="16" s="1"/>
  <c r="I75" i="16"/>
  <c r="M75" i="16" s="1"/>
  <c r="R75" i="16" s="1"/>
  <c r="J74" i="16"/>
  <c r="O74" i="16" s="1"/>
  <c r="L75" i="16" l="1"/>
  <c r="Q75" i="16" s="1"/>
  <c r="K75" i="16"/>
  <c r="P75" i="16" s="1"/>
  <c r="I76" i="16"/>
  <c r="M76" i="16" s="1"/>
  <c r="R76" i="16" s="1"/>
  <c r="J75" i="16"/>
  <c r="O75" i="16" s="1"/>
  <c r="L76" i="16" l="1"/>
  <c r="Q76" i="16" s="1"/>
  <c r="K76" i="16"/>
  <c r="P76" i="16" s="1"/>
  <c r="I77" i="16"/>
  <c r="M77" i="16" s="1"/>
  <c r="R77" i="16" s="1"/>
  <c r="J76" i="16"/>
  <c r="O76" i="16" s="1"/>
  <c r="L77" i="16" l="1"/>
  <c r="Q77" i="16" s="1"/>
  <c r="K77" i="16"/>
  <c r="P77" i="16" s="1"/>
  <c r="I78" i="16"/>
  <c r="M78" i="16" s="1"/>
  <c r="R78" i="16" s="1"/>
  <c r="J77" i="16"/>
  <c r="O77" i="16" s="1"/>
  <c r="L78" i="16" l="1"/>
  <c r="Q78" i="16" s="1"/>
  <c r="K78" i="16"/>
  <c r="P78" i="16" s="1"/>
  <c r="I79" i="16"/>
  <c r="M79" i="16" s="1"/>
  <c r="R79" i="16" s="1"/>
  <c r="J78" i="16"/>
  <c r="O78" i="16" s="1"/>
  <c r="L79" i="16" l="1"/>
  <c r="Q79" i="16" s="1"/>
  <c r="K79" i="16"/>
  <c r="P79" i="16" s="1"/>
  <c r="I80" i="16"/>
  <c r="M80" i="16" s="1"/>
  <c r="R80" i="16" s="1"/>
  <c r="J79" i="16"/>
  <c r="O79" i="16" s="1"/>
  <c r="L80" i="16" l="1"/>
  <c r="Q80" i="16" s="1"/>
  <c r="K80" i="16"/>
  <c r="P80" i="16" s="1"/>
  <c r="I81" i="16"/>
  <c r="M81" i="16" s="1"/>
  <c r="R81" i="16" s="1"/>
  <c r="J80" i="16"/>
  <c r="O80" i="16" s="1"/>
  <c r="L81" i="16" l="1"/>
  <c r="Q81" i="16" s="1"/>
  <c r="K81" i="16"/>
  <c r="P81" i="16" s="1"/>
  <c r="I82" i="16"/>
  <c r="M82" i="16" s="1"/>
  <c r="R82" i="16" s="1"/>
  <c r="J81" i="16"/>
  <c r="O81" i="16" s="1"/>
  <c r="K82" i="16" l="1"/>
  <c r="P82" i="16" s="1"/>
  <c r="L82" i="16"/>
  <c r="Q82" i="16" s="1"/>
  <c r="I83" i="16"/>
  <c r="M83" i="16" s="1"/>
  <c r="R83" i="16" s="1"/>
  <c r="J82" i="16"/>
  <c r="O82" i="16" s="1"/>
  <c r="L83" i="16" l="1"/>
  <c r="Q83" i="16" s="1"/>
  <c r="K83" i="16"/>
  <c r="P83" i="16" s="1"/>
  <c r="I84" i="16"/>
  <c r="M84" i="16" s="1"/>
  <c r="R84" i="16" s="1"/>
  <c r="J83" i="16"/>
  <c r="O83" i="16" s="1"/>
  <c r="K84" i="16" l="1"/>
  <c r="P84" i="16" s="1"/>
  <c r="L84" i="16"/>
  <c r="Q84" i="16" s="1"/>
  <c r="I85" i="16"/>
  <c r="M85" i="16" s="1"/>
  <c r="R85" i="16" s="1"/>
  <c r="J84" i="16"/>
  <c r="O84" i="16" s="1"/>
  <c r="L85" i="16" l="1"/>
  <c r="Q85" i="16" s="1"/>
  <c r="K85" i="16"/>
  <c r="P85" i="16" s="1"/>
  <c r="I86" i="16"/>
  <c r="M86" i="16" s="1"/>
  <c r="R86" i="16" s="1"/>
  <c r="J85" i="16"/>
  <c r="O85" i="16" s="1"/>
  <c r="L86" i="16" l="1"/>
  <c r="Q86" i="16" s="1"/>
  <c r="K86" i="16"/>
  <c r="P86" i="16" s="1"/>
  <c r="I87" i="16"/>
  <c r="M87" i="16" s="1"/>
  <c r="R87" i="16" s="1"/>
  <c r="J86" i="16"/>
  <c r="O86" i="16" s="1"/>
  <c r="K87" i="16" l="1"/>
  <c r="P87" i="16" s="1"/>
  <c r="L87" i="16"/>
  <c r="Q87" i="16" s="1"/>
  <c r="I88" i="16"/>
  <c r="M88" i="16" s="1"/>
  <c r="R88" i="16" s="1"/>
  <c r="J87" i="16"/>
  <c r="O87" i="16" s="1"/>
  <c r="L88" i="16" l="1"/>
  <c r="Q88" i="16" s="1"/>
  <c r="K88" i="16"/>
  <c r="P88" i="16" s="1"/>
  <c r="I89" i="16"/>
  <c r="M89" i="16" s="1"/>
  <c r="R89" i="16" s="1"/>
  <c r="J88" i="16"/>
  <c r="O88" i="16" s="1"/>
  <c r="L89" i="16" l="1"/>
  <c r="Q89" i="16" s="1"/>
  <c r="K89" i="16"/>
  <c r="P89" i="16" s="1"/>
  <c r="I90" i="16"/>
  <c r="M90" i="16" s="1"/>
  <c r="R90" i="16" s="1"/>
  <c r="J89" i="16"/>
  <c r="O89" i="16" s="1"/>
  <c r="L90" i="16" l="1"/>
  <c r="Q90" i="16" s="1"/>
  <c r="K90" i="16"/>
  <c r="P90" i="16" s="1"/>
  <c r="I91" i="16"/>
  <c r="M91" i="16" s="1"/>
  <c r="R91" i="16" s="1"/>
  <c r="J90" i="16"/>
  <c r="O90" i="16" s="1"/>
  <c r="L91" i="16" l="1"/>
  <c r="Q91" i="16" s="1"/>
  <c r="K91" i="16"/>
  <c r="P91" i="16" s="1"/>
  <c r="I92" i="16"/>
  <c r="M92" i="16" s="1"/>
  <c r="R92" i="16" s="1"/>
  <c r="J91" i="16"/>
  <c r="O91" i="16" s="1"/>
  <c r="L92" i="16" l="1"/>
  <c r="Q92" i="16" s="1"/>
  <c r="K92" i="16"/>
  <c r="P92" i="16" s="1"/>
  <c r="I93" i="16"/>
  <c r="M93" i="16" s="1"/>
  <c r="R93" i="16" s="1"/>
  <c r="J92" i="16"/>
  <c r="O92" i="16" s="1"/>
  <c r="K93" i="16" l="1"/>
  <c r="P93" i="16" s="1"/>
  <c r="L93" i="16"/>
  <c r="Q93" i="16" s="1"/>
  <c r="I94" i="16"/>
  <c r="M94" i="16" s="1"/>
  <c r="R94" i="16" s="1"/>
  <c r="J93" i="16"/>
  <c r="O93" i="16" s="1"/>
  <c r="L94" i="16" l="1"/>
  <c r="Q94" i="16" s="1"/>
  <c r="K94" i="16"/>
  <c r="P94" i="16" s="1"/>
  <c r="I95" i="16"/>
  <c r="M95" i="16" s="1"/>
  <c r="R95" i="16" s="1"/>
  <c r="J94" i="16"/>
  <c r="O94" i="16" s="1"/>
  <c r="L95" i="16" l="1"/>
  <c r="Q95" i="16" s="1"/>
  <c r="K95" i="16"/>
  <c r="P95" i="16" s="1"/>
  <c r="I96" i="16"/>
  <c r="M96" i="16" s="1"/>
  <c r="R96" i="16" s="1"/>
  <c r="J95" i="16"/>
  <c r="O95" i="16" s="1"/>
  <c r="K96" i="16" l="1"/>
  <c r="P96" i="16" s="1"/>
  <c r="L96" i="16"/>
  <c r="Q96" i="16" s="1"/>
  <c r="I97" i="16"/>
  <c r="M97" i="16" s="1"/>
  <c r="R97" i="16" s="1"/>
  <c r="J96" i="16"/>
  <c r="O96" i="16" s="1"/>
  <c r="L97" i="16" l="1"/>
  <c r="Q97" i="16" s="1"/>
  <c r="K97" i="16"/>
  <c r="P97" i="16" s="1"/>
  <c r="I98" i="16"/>
  <c r="M98" i="16" s="1"/>
  <c r="R98" i="16" s="1"/>
  <c r="J97" i="16"/>
  <c r="O97" i="16" s="1"/>
  <c r="L98" i="16" l="1"/>
  <c r="Q98" i="16" s="1"/>
  <c r="K98" i="16"/>
  <c r="P98" i="16" s="1"/>
  <c r="I99" i="16"/>
  <c r="M99" i="16" s="1"/>
  <c r="R99" i="16" s="1"/>
  <c r="J98" i="16"/>
  <c r="O98" i="16" s="1"/>
  <c r="L99" i="16" l="1"/>
  <c r="Q99" i="16" s="1"/>
  <c r="K99" i="16"/>
  <c r="P99" i="16" s="1"/>
  <c r="I100" i="16"/>
  <c r="M100" i="16" s="1"/>
  <c r="R100" i="16" s="1"/>
  <c r="J99" i="16"/>
  <c r="O99" i="16" s="1"/>
  <c r="L100" i="16" l="1"/>
  <c r="Q100" i="16" s="1"/>
  <c r="K100" i="16"/>
  <c r="P100" i="16" s="1"/>
  <c r="I101" i="16"/>
  <c r="M101" i="16" s="1"/>
  <c r="R101" i="16" s="1"/>
  <c r="J100" i="16"/>
  <c r="O100" i="16" s="1"/>
  <c r="L101" i="16" l="1"/>
  <c r="Q101" i="16" s="1"/>
  <c r="K101" i="16"/>
  <c r="P101" i="16" s="1"/>
  <c r="I102" i="16"/>
  <c r="M102" i="16" s="1"/>
  <c r="R102" i="16" s="1"/>
  <c r="J101" i="16"/>
  <c r="O101" i="16" s="1"/>
  <c r="L102" i="16" l="1"/>
  <c r="Q102" i="16" s="1"/>
  <c r="K102" i="16"/>
  <c r="P102" i="16" s="1"/>
  <c r="I103" i="16"/>
  <c r="M103" i="16" s="1"/>
  <c r="R103" i="16" s="1"/>
  <c r="J102" i="16"/>
  <c r="O102" i="16" s="1"/>
  <c r="L103" i="16" l="1"/>
  <c r="Q103" i="16" s="1"/>
  <c r="K103" i="16"/>
  <c r="P103" i="16" s="1"/>
  <c r="I104" i="16"/>
  <c r="M104" i="16" s="1"/>
  <c r="R104" i="16" s="1"/>
  <c r="J103" i="16"/>
  <c r="O103" i="16" s="1"/>
  <c r="L104" i="16" l="1"/>
  <c r="Q104" i="16" s="1"/>
  <c r="K104" i="16"/>
  <c r="P104" i="16" s="1"/>
  <c r="I105" i="16"/>
  <c r="M105" i="16" s="1"/>
  <c r="R105" i="16" s="1"/>
  <c r="J104" i="16"/>
  <c r="O104" i="16" s="1"/>
  <c r="L105" i="16" l="1"/>
  <c r="Q105" i="16" s="1"/>
  <c r="K105" i="16"/>
  <c r="P105" i="16" s="1"/>
  <c r="I106" i="16"/>
  <c r="M106" i="16" s="1"/>
  <c r="R106" i="16" s="1"/>
  <c r="J105" i="16"/>
  <c r="O105" i="16" s="1"/>
  <c r="K106" i="16" l="1"/>
  <c r="P106" i="16" s="1"/>
  <c r="L106" i="16"/>
  <c r="Q106" i="16" s="1"/>
  <c r="I107" i="16"/>
  <c r="M107" i="16" s="1"/>
  <c r="R107" i="16" s="1"/>
  <c r="J106" i="16"/>
  <c r="O106" i="16" s="1"/>
  <c r="L107" i="16" l="1"/>
  <c r="Q107" i="16" s="1"/>
  <c r="K107" i="16"/>
  <c r="P107" i="16" s="1"/>
  <c r="I108" i="16"/>
  <c r="M108" i="16" s="1"/>
  <c r="R108" i="16" s="1"/>
  <c r="J107" i="16"/>
  <c r="O107" i="16" s="1"/>
  <c r="K108" i="16" l="1"/>
  <c r="P108" i="16" s="1"/>
  <c r="L108" i="16"/>
  <c r="Q108" i="16" s="1"/>
  <c r="I109" i="16"/>
  <c r="M109" i="16" s="1"/>
  <c r="R109" i="16" s="1"/>
  <c r="J108" i="16"/>
  <c r="O108" i="16" s="1"/>
  <c r="L109" i="16" l="1"/>
  <c r="Q109" i="16" s="1"/>
  <c r="K109" i="16"/>
  <c r="P109" i="16" s="1"/>
  <c r="I110" i="16"/>
  <c r="M110" i="16" s="1"/>
  <c r="R110" i="16" s="1"/>
  <c r="J109" i="16"/>
  <c r="O109" i="16" s="1"/>
  <c r="L110" i="16" l="1"/>
  <c r="Q110" i="16" s="1"/>
  <c r="K110" i="16"/>
  <c r="P110" i="16" s="1"/>
  <c r="I111" i="16"/>
  <c r="M111" i="16" s="1"/>
  <c r="R111" i="16" s="1"/>
  <c r="J110" i="16"/>
  <c r="O110" i="16" s="1"/>
  <c r="K111" i="16" l="1"/>
  <c r="P111" i="16" s="1"/>
  <c r="L111" i="16"/>
  <c r="Q111" i="16" s="1"/>
  <c r="I112" i="16"/>
  <c r="M112" i="16" s="1"/>
  <c r="R112" i="16" s="1"/>
  <c r="J111" i="16"/>
  <c r="O111" i="16" s="1"/>
  <c r="L112" i="16" l="1"/>
  <c r="Q112" i="16" s="1"/>
  <c r="K112" i="16"/>
  <c r="P112" i="16" s="1"/>
  <c r="I113" i="16"/>
  <c r="M113" i="16" s="1"/>
  <c r="R113" i="16" s="1"/>
  <c r="J112" i="16"/>
  <c r="O112" i="16" s="1"/>
  <c r="L113" i="16" l="1"/>
  <c r="Q113" i="16" s="1"/>
  <c r="K113" i="16"/>
  <c r="P113" i="16" s="1"/>
  <c r="I114" i="16"/>
  <c r="M114" i="16" s="1"/>
  <c r="R114" i="16" s="1"/>
  <c r="J113" i="16"/>
  <c r="O113" i="16" s="1"/>
  <c r="L114" i="16" l="1"/>
  <c r="Q114" i="16" s="1"/>
  <c r="K114" i="16"/>
  <c r="P114" i="16" s="1"/>
  <c r="I115" i="16"/>
  <c r="M115" i="16" s="1"/>
  <c r="R115" i="16" s="1"/>
  <c r="J114" i="16"/>
  <c r="O114" i="16" s="1"/>
  <c r="L115" i="16" l="1"/>
  <c r="Q115" i="16" s="1"/>
  <c r="K115" i="16"/>
  <c r="P115" i="16" s="1"/>
  <c r="I116" i="16"/>
  <c r="M116" i="16" s="1"/>
  <c r="R116" i="16" s="1"/>
  <c r="J115" i="16"/>
  <c r="O115" i="16" s="1"/>
  <c r="L116" i="16" l="1"/>
  <c r="Q116" i="16" s="1"/>
  <c r="K116" i="16"/>
  <c r="P116" i="16" s="1"/>
  <c r="I117" i="16"/>
  <c r="M117" i="16" s="1"/>
  <c r="R117" i="16" s="1"/>
  <c r="J116" i="16"/>
  <c r="O116" i="16" s="1"/>
  <c r="K117" i="16" l="1"/>
  <c r="P117" i="16" s="1"/>
  <c r="L117" i="16"/>
  <c r="Q117" i="16" s="1"/>
  <c r="I118" i="16"/>
  <c r="M118" i="16" s="1"/>
  <c r="R118" i="16" s="1"/>
  <c r="J117" i="16"/>
  <c r="O117" i="16" s="1"/>
  <c r="L118" i="16" l="1"/>
  <c r="Q118" i="16" s="1"/>
  <c r="K118" i="16"/>
  <c r="P118" i="16" s="1"/>
  <c r="I119" i="16"/>
  <c r="M119" i="16" s="1"/>
  <c r="R119" i="16" s="1"/>
  <c r="J118" i="16"/>
  <c r="O118" i="16" s="1"/>
  <c r="L119" i="16" l="1"/>
  <c r="Q119" i="16" s="1"/>
  <c r="K119" i="16"/>
  <c r="P119" i="16" s="1"/>
  <c r="I120" i="16"/>
  <c r="M120" i="16" s="1"/>
  <c r="R120" i="16" s="1"/>
  <c r="J119" i="16"/>
  <c r="O119" i="16" s="1"/>
  <c r="L120" i="16" l="1"/>
  <c r="Q120" i="16" s="1"/>
  <c r="K120" i="16"/>
  <c r="P120" i="16" s="1"/>
  <c r="I121" i="16"/>
  <c r="M121" i="16" s="1"/>
  <c r="R121" i="16" s="1"/>
  <c r="J120" i="16"/>
  <c r="O120" i="16" s="1"/>
  <c r="L121" i="16" l="1"/>
  <c r="Q121" i="16" s="1"/>
  <c r="K121" i="16"/>
  <c r="P121" i="16" s="1"/>
  <c r="I122" i="16"/>
  <c r="M122" i="16" s="1"/>
  <c r="R122" i="16" s="1"/>
  <c r="J121" i="16"/>
  <c r="O121" i="16" s="1"/>
  <c r="L122" i="16" l="1"/>
  <c r="Q122" i="16" s="1"/>
  <c r="K122" i="16"/>
  <c r="P122" i="16" s="1"/>
  <c r="I123" i="16"/>
  <c r="M123" i="16" s="1"/>
  <c r="R123" i="16" s="1"/>
  <c r="J122" i="16"/>
  <c r="O122" i="16" s="1"/>
  <c r="L123" i="16" l="1"/>
  <c r="Q123" i="16" s="1"/>
  <c r="K123" i="16"/>
  <c r="P123" i="16" s="1"/>
  <c r="I124" i="16"/>
  <c r="M124" i="16" s="1"/>
  <c r="R124" i="16" s="1"/>
  <c r="J123" i="16"/>
  <c r="O123" i="16" s="1"/>
  <c r="L124" i="16" l="1"/>
  <c r="Q124" i="16" s="1"/>
  <c r="K124" i="16"/>
  <c r="P124" i="16" s="1"/>
  <c r="I125" i="16"/>
  <c r="M125" i="16" s="1"/>
  <c r="R125" i="16" s="1"/>
  <c r="J124" i="16"/>
  <c r="O124" i="16" s="1"/>
  <c r="L125" i="16" l="1"/>
  <c r="Q125" i="16" s="1"/>
  <c r="K125" i="16"/>
  <c r="P125" i="16" s="1"/>
  <c r="I126" i="16"/>
  <c r="M126" i="16" s="1"/>
  <c r="R126" i="16" s="1"/>
  <c r="J125" i="16"/>
  <c r="O125" i="16" s="1"/>
  <c r="L126" i="16" l="1"/>
  <c r="Q126" i="16" s="1"/>
  <c r="K126" i="16"/>
  <c r="P126" i="16" s="1"/>
  <c r="I127" i="16"/>
  <c r="M127" i="16" s="1"/>
  <c r="J126" i="16"/>
  <c r="O126" i="16" s="1"/>
  <c r="R127" i="16" l="1"/>
  <c r="M128" i="16"/>
  <c r="L127" i="16"/>
  <c r="K127" i="16"/>
  <c r="I128" i="16"/>
  <c r="R128" i="16" s="1"/>
  <c r="J127" i="16"/>
  <c r="P127" i="16" l="1"/>
  <c r="K128" i="16"/>
  <c r="Q127" i="16"/>
  <c r="L128" i="16"/>
  <c r="O127" i="16"/>
  <c r="J128" i="16"/>
  <c r="O128" i="16" s="1"/>
  <c r="I129" i="16"/>
  <c r="M129" i="16" s="1"/>
  <c r="R129" i="16" s="1"/>
  <c r="Q128" i="16" l="1"/>
  <c r="P128" i="16"/>
  <c r="L129" i="16"/>
  <c r="Q129" i="16" s="1"/>
  <c r="K129" i="16"/>
  <c r="I130" i="16"/>
  <c r="M130" i="16" s="1"/>
  <c r="R130" i="16" s="1"/>
  <c r="J129" i="16"/>
  <c r="O129" i="16" s="1"/>
  <c r="P129" i="16" l="1"/>
  <c r="K130" i="16"/>
  <c r="L130" i="16"/>
  <c r="Q130" i="16" s="1"/>
  <c r="I131" i="16"/>
  <c r="M131" i="16" s="1"/>
  <c r="R131" i="16" s="1"/>
  <c r="J130" i="16"/>
  <c r="O130" i="16" s="1"/>
  <c r="P130" i="16" l="1"/>
  <c r="L131" i="16"/>
  <c r="Q131" i="16" s="1"/>
  <c r="K131" i="16"/>
  <c r="I132" i="16"/>
  <c r="M132" i="16" s="1"/>
  <c r="R132" i="16" s="1"/>
  <c r="J131" i="16"/>
  <c r="O131" i="16" s="1"/>
  <c r="P131" i="16" l="1"/>
  <c r="K132" i="16"/>
  <c r="L132" i="16"/>
  <c r="Q132" i="16" s="1"/>
  <c r="I133" i="16"/>
  <c r="M133" i="16" s="1"/>
  <c r="R133" i="16" s="1"/>
  <c r="J132" i="16"/>
  <c r="O132" i="16" s="1"/>
  <c r="P132" i="16" l="1"/>
  <c r="L133" i="16"/>
  <c r="Q133" i="16" s="1"/>
  <c r="K133" i="16"/>
  <c r="P133" i="16" s="1"/>
  <c r="I134" i="16"/>
  <c r="M134" i="16" s="1"/>
  <c r="R134" i="16" s="1"/>
  <c r="J133" i="16"/>
  <c r="O133" i="16" s="1"/>
  <c r="L134" i="16" l="1"/>
  <c r="Q134" i="16" s="1"/>
  <c r="K134" i="16"/>
  <c r="P134" i="16" s="1"/>
  <c r="I135" i="16"/>
  <c r="M135" i="16" s="1"/>
  <c r="R135" i="16" s="1"/>
  <c r="J134" i="16"/>
  <c r="O134" i="16" s="1"/>
  <c r="L135" i="16" l="1"/>
  <c r="Q135" i="16" s="1"/>
  <c r="K135" i="16"/>
  <c r="P135" i="16" s="1"/>
  <c r="I136" i="16"/>
  <c r="M136" i="16" s="1"/>
  <c r="R136" i="16" s="1"/>
  <c r="J135" i="16"/>
  <c r="O135" i="16" s="1"/>
  <c r="K136" i="16" l="1"/>
  <c r="P136" i="16" s="1"/>
  <c r="L136" i="16"/>
  <c r="Q136" i="16" s="1"/>
  <c r="I137" i="16"/>
  <c r="M137" i="16" s="1"/>
  <c r="R137" i="16" s="1"/>
  <c r="J136" i="16"/>
  <c r="O136" i="16" s="1"/>
  <c r="L137" i="16" l="1"/>
  <c r="Q137" i="16" s="1"/>
  <c r="K137" i="16"/>
  <c r="P137" i="16" s="1"/>
  <c r="I138" i="16"/>
  <c r="M138" i="16" s="1"/>
  <c r="R138" i="16" s="1"/>
  <c r="J137" i="16"/>
  <c r="O137" i="16" s="1"/>
  <c r="L138" i="16" l="1"/>
  <c r="Q138" i="16" s="1"/>
  <c r="K138" i="16"/>
  <c r="P138" i="16" s="1"/>
  <c r="I139" i="16"/>
  <c r="M139" i="16" s="1"/>
  <c r="R139" i="16" s="1"/>
  <c r="J138" i="16"/>
  <c r="O138" i="16" s="1"/>
  <c r="L139" i="16" l="1"/>
  <c r="Q139" i="16" s="1"/>
  <c r="K139" i="16"/>
  <c r="P139" i="16" s="1"/>
  <c r="I140" i="16"/>
  <c r="M140" i="16" s="1"/>
  <c r="R140" i="16" s="1"/>
  <c r="J139" i="16"/>
  <c r="O139" i="16" s="1"/>
  <c r="L140" i="16" l="1"/>
  <c r="Q140" i="16" s="1"/>
  <c r="K140" i="16"/>
  <c r="P140" i="16" s="1"/>
  <c r="I141" i="16"/>
  <c r="M141" i="16" s="1"/>
  <c r="R141" i="16" s="1"/>
  <c r="J140" i="16"/>
  <c r="O140" i="16" s="1"/>
  <c r="K141" i="16" l="1"/>
  <c r="P141" i="16" s="1"/>
  <c r="L141" i="16"/>
  <c r="Q141" i="16" s="1"/>
  <c r="I142" i="16"/>
  <c r="M142" i="16" s="1"/>
  <c r="R142" i="16" s="1"/>
  <c r="J141" i="16"/>
  <c r="O141" i="16" s="1"/>
  <c r="L142" i="16" l="1"/>
  <c r="Q142" i="16" s="1"/>
  <c r="K142" i="16"/>
  <c r="P142" i="16" s="1"/>
  <c r="I143" i="16"/>
  <c r="M143" i="16" s="1"/>
  <c r="R143" i="16" s="1"/>
  <c r="J142" i="16"/>
  <c r="O142" i="16" s="1"/>
  <c r="L143" i="16" l="1"/>
  <c r="Q143" i="16" s="1"/>
  <c r="K143" i="16"/>
  <c r="P143" i="16" s="1"/>
  <c r="I144" i="16"/>
  <c r="M144" i="16" s="1"/>
  <c r="R144" i="16" s="1"/>
  <c r="J143" i="16"/>
  <c r="O143" i="16" s="1"/>
  <c r="L144" i="16" l="1"/>
  <c r="Q144" i="16" s="1"/>
  <c r="K144" i="16"/>
  <c r="P144" i="16" s="1"/>
  <c r="I145" i="16"/>
  <c r="M145" i="16" s="1"/>
  <c r="R145" i="16" s="1"/>
  <c r="J144" i="16"/>
  <c r="O144" i="16" s="1"/>
  <c r="L145" i="16" l="1"/>
  <c r="Q145" i="16" s="1"/>
  <c r="K145" i="16"/>
  <c r="P145" i="16" s="1"/>
  <c r="I146" i="16"/>
  <c r="M146" i="16" s="1"/>
  <c r="R146" i="16" s="1"/>
  <c r="J145" i="16"/>
  <c r="O145" i="16" s="1"/>
  <c r="L146" i="16" l="1"/>
  <c r="Q146" i="16" s="1"/>
  <c r="K146" i="16"/>
  <c r="P146" i="16" s="1"/>
  <c r="I147" i="16"/>
  <c r="M147" i="16" s="1"/>
  <c r="R147" i="16" s="1"/>
  <c r="J146" i="16"/>
  <c r="O146" i="16" s="1"/>
  <c r="L147" i="16" l="1"/>
  <c r="Q147" i="16" s="1"/>
  <c r="K147" i="16"/>
  <c r="P147" i="16" s="1"/>
  <c r="I148" i="16"/>
  <c r="M148" i="16" s="1"/>
  <c r="R148" i="16" s="1"/>
  <c r="J147" i="16"/>
  <c r="O147" i="16" s="1"/>
  <c r="L148" i="16" l="1"/>
  <c r="Q148" i="16" s="1"/>
  <c r="K148" i="16"/>
  <c r="P148" i="16" s="1"/>
  <c r="I149" i="16"/>
  <c r="M149" i="16" s="1"/>
  <c r="R149" i="16" s="1"/>
  <c r="J148" i="16"/>
  <c r="O148" i="16" s="1"/>
  <c r="L149" i="16" l="1"/>
  <c r="Q149" i="16" s="1"/>
  <c r="K149" i="16"/>
  <c r="P149" i="16" s="1"/>
  <c r="I150" i="16"/>
  <c r="M150" i="16" s="1"/>
  <c r="R150" i="16" s="1"/>
  <c r="J149" i="16"/>
  <c r="O149" i="16" s="1"/>
  <c r="L150" i="16" l="1"/>
  <c r="Q150" i="16" s="1"/>
  <c r="K150" i="16"/>
  <c r="P150" i="16" s="1"/>
  <c r="I151" i="16"/>
  <c r="M151" i="16" s="1"/>
  <c r="R151" i="16" s="1"/>
  <c r="J150" i="16"/>
  <c r="O150" i="16" s="1"/>
  <c r="L151" i="16" l="1"/>
  <c r="K151" i="16"/>
  <c r="P151" i="16" s="1"/>
  <c r="I152" i="16"/>
  <c r="M152" i="16" s="1"/>
  <c r="R152" i="16" s="1"/>
  <c r="J151" i="16"/>
  <c r="Q151" i="16" l="1"/>
  <c r="L152" i="16"/>
  <c r="O151" i="16"/>
  <c r="J152" i="16"/>
  <c r="K152" i="16"/>
  <c r="P152" i="16" s="1"/>
  <c r="I153" i="16"/>
  <c r="M153" i="16" s="1"/>
  <c r="R153" i="16" s="1"/>
  <c r="Q152" i="16" l="1"/>
  <c r="O152" i="16"/>
  <c r="L153" i="16"/>
  <c r="K153" i="16"/>
  <c r="P153" i="16" s="1"/>
  <c r="I154" i="16"/>
  <c r="M154" i="16" s="1"/>
  <c r="R154" i="16" s="1"/>
  <c r="J153" i="16"/>
  <c r="O153" i="16" s="1"/>
  <c r="Q153" i="16" l="1"/>
  <c r="K154" i="16"/>
  <c r="P154" i="16" s="1"/>
  <c r="L154" i="16"/>
  <c r="I155" i="16"/>
  <c r="M155" i="16" s="1"/>
  <c r="R155" i="16" s="1"/>
  <c r="J154" i="16"/>
  <c r="O154" i="16" s="1"/>
  <c r="Q154" i="16" l="1"/>
  <c r="L155" i="16"/>
  <c r="K155" i="16"/>
  <c r="P155" i="16" s="1"/>
  <c r="I156" i="16"/>
  <c r="M156" i="16" s="1"/>
  <c r="R156" i="16" s="1"/>
  <c r="J155" i="16"/>
  <c r="Q155" i="16" l="1"/>
  <c r="L156" i="16"/>
  <c r="O155" i="16"/>
  <c r="J156" i="16"/>
  <c r="K156" i="16"/>
  <c r="P156" i="16" s="1"/>
  <c r="I157" i="16"/>
  <c r="M157" i="16" s="1"/>
  <c r="R157" i="16" s="1"/>
  <c r="O156" i="16" l="1"/>
  <c r="Q156" i="16"/>
  <c r="L157" i="16"/>
  <c r="K157" i="16"/>
  <c r="P157" i="16" s="1"/>
  <c r="I158" i="16"/>
  <c r="M158" i="16" s="1"/>
  <c r="R158" i="16" s="1"/>
  <c r="J157" i="16"/>
  <c r="O157" i="16" l="1"/>
  <c r="Q157" i="16"/>
  <c r="L158" i="16"/>
  <c r="K158" i="16"/>
  <c r="P158" i="16" s="1"/>
  <c r="I159" i="16"/>
  <c r="M159" i="16" s="1"/>
  <c r="R159" i="16" s="1"/>
  <c r="J158" i="16"/>
  <c r="O158" i="16" s="1"/>
  <c r="Q158" i="16" l="1"/>
  <c r="K159" i="16"/>
  <c r="P159" i="16" s="1"/>
  <c r="L159" i="16"/>
  <c r="I160" i="16"/>
  <c r="M160" i="16" s="1"/>
  <c r="R160" i="16" s="1"/>
  <c r="J159" i="16"/>
  <c r="O159" i="16" s="1"/>
  <c r="Q159" i="16" l="1"/>
  <c r="L160" i="16"/>
  <c r="Q160" i="16" s="1"/>
  <c r="K160" i="16"/>
  <c r="P160" i="16" s="1"/>
  <c r="I161" i="16"/>
  <c r="M161" i="16" s="1"/>
  <c r="R161" i="16" s="1"/>
  <c r="J160" i="16"/>
  <c r="O160" i="16" s="1"/>
  <c r="L161" i="16" l="1"/>
  <c r="Q161" i="16" s="1"/>
  <c r="K161" i="16"/>
  <c r="P161" i="16" s="1"/>
  <c r="I162" i="16"/>
  <c r="M162" i="16" s="1"/>
  <c r="R162" i="16" s="1"/>
  <c r="J161" i="16"/>
  <c r="O161" i="16" s="1"/>
  <c r="L162" i="16" l="1"/>
  <c r="Q162" i="16" s="1"/>
  <c r="K162" i="16"/>
  <c r="P162" i="16" s="1"/>
  <c r="I163" i="16"/>
  <c r="M163" i="16" s="1"/>
  <c r="R163" i="16" s="1"/>
  <c r="J162" i="16"/>
  <c r="O162" i="16" s="1"/>
  <c r="L163" i="16" l="1"/>
  <c r="Q163" i="16" s="1"/>
  <c r="K163" i="16"/>
  <c r="P163" i="16" s="1"/>
  <c r="I164" i="16"/>
  <c r="M164" i="16" s="1"/>
  <c r="R164" i="16" s="1"/>
  <c r="J163" i="16"/>
  <c r="O163" i="16" s="1"/>
  <c r="L164" i="16" l="1"/>
  <c r="Q164" i="16" s="1"/>
  <c r="K164" i="16"/>
  <c r="P164" i="16" s="1"/>
  <c r="I165" i="16"/>
  <c r="M165" i="16" s="1"/>
  <c r="R165" i="16" s="1"/>
  <c r="J164" i="16"/>
  <c r="O164" i="16" s="1"/>
  <c r="K165" i="16" l="1"/>
  <c r="P165" i="16" s="1"/>
  <c r="L165" i="16"/>
  <c r="Q165" i="16" s="1"/>
  <c r="I166" i="16"/>
  <c r="M166" i="16" s="1"/>
  <c r="R166" i="16" s="1"/>
  <c r="J165" i="16"/>
  <c r="O165" i="16" s="1"/>
  <c r="L166" i="16" l="1"/>
  <c r="Q166" i="16" s="1"/>
  <c r="K166" i="16"/>
  <c r="P166" i="16" s="1"/>
  <c r="I167" i="16"/>
  <c r="M167" i="16" s="1"/>
  <c r="R167" i="16" s="1"/>
  <c r="J166" i="16"/>
  <c r="O166" i="16" s="1"/>
  <c r="L167" i="16" l="1"/>
  <c r="Q167" i="16" s="1"/>
  <c r="K167" i="16"/>
  <c r="P167" i="16" s="1"/>
  <c r="I168" i="16"/>
  <c r="M168" i="16" s="1"/>
  <c r="R168" i="16" s="1"/>
  <c r="J167" i="16"/>
  <c r="O167" i="16" s="1"/>
  <c r="K168" i="16" l="1"/>
  <c r="P168" i="16" s="1"/>
  <c r="L168" i="16"/>
  <c r="Q168" i="16" s="1"/>
  <c r="I169" i="16"/>
  <c r="M169" i="16" s="1"/>
  <c r="R169" i="16" s="1"/>
  <c r="J168" i="16"/>
  <c r="O168" i="16" s="1"/>
  <c r="L169" i="16" l="1"/>
  <c r="Q169" i="16" s="1"/>
  <c r="K169" i="16"/>
  <c r="P169" i="16" s="1"/>
  <c r="I170" i="16"/>
  <c r="M170" i="16" s="1"/>
  <c r="R170" i="16" s="1"/>
  <c r="J169" i="16"/>
  <c r="O169" i="16" s="1"/>
  <c r="L170" i="16" l="1"/>
  <c r="Q170" i="16" s="1"/>
  <c r="K170" i="16"/>
  <c r="P170" i="16" s="1"/>
  <c r="I171" i="16"/>
  <c r="M171" i="16" s="1"/>
  <c r="R171" i="16" s="1"/>
  <c r="J170" i="16"/>
  <c r="O170" i="16" s="1"/>
  <c r="L171" i="16" l="1"/>
  <c r="Q171" i="16" s="1"/>
  <c r="K171" i="16"/>
  <c r="P171" i="16" s="1"/>
  <c r="I172" i="16"/>
  <c r="M172" i="16" s="1"/>
  <c r="R172" i="16" s="1"/>
  <c r="J171" i="16"/>
  <c r="O171" i="16" s="1"/>
  <c r="L172" i="16" l="1"/>
  <c r="Q172" i="16" s="1"/>
  <c r="K172" i="16"/>
  <c r="P172" i="16" s="1"/>
  <c r="I173" i="16"/>
  <c r="M173" i="16" s="1"/>
  <c r="R173" i="16" s="1"/>
  <c r="J172" i="16"/>
  <c r="O172" i="16" s="1"/>
  <c r="L173" i="16" l="1"/>
  <c r="Q173" i="16" s="1"/>
  <c r="K173" i="16"/>
  <c r="P173" i="16" s="1"/>
  <c r="I174" i="16"/>
  <c r="M174" i="16" s="1"/>
  <c r="R174" i="16" s="1"/>
  <c r="J173" i="16"/>
  <c r="O173" i="16" s="1"/>
  <c r="L174" i="16" l="1"/>
  <c r="Q174" i="16" s="1"/>
  <c r="K174" i="16"/>
  <c r="P174" i="16" s="1"/>
  <c r="I175" i="16"/>
  <c r="M175" i="16" s="1"/>
  <c r="R175" i="16" s="1"/>
  <c r="J174" i="16"/>
  <c r="O174" i="16" s="1"/>
  <c r="L175" i="16" l="1"/>
  <c r="Q175" i="16" s="1"/>
  <c r="K175" i="16"/>
  <c r="P175" i="16" s="1"/>
  <c r="I176" i="16"/>
  <c r="M176" i="16" s="1"/>
  <c r="R176" i="16" s="1"/>
  <c r="J175" i="16"/>
  <c r="O175" i="16" s="1"/>
  <c r="L176" i="16" l="1"/>
  <c r="Q176" i="16" s="1"/>
  <c r="K176" i="16"/>
  <c r="P176" i="16" s="1"/>
  <c r="I177" i="16"/>
  <c r="J176" i="16"/>
  <c r="O176" i="16" s="1"/>
  <c r="I178" i="16" l="1"/>
  <c r="M178" i="16" s="1"/>
  <c r="M177" i="16"/>
  <c r="R177" i="16" s="1"/>
  <c r="L177" i="16"/>
  <c r="Q177" i="16" s="1"/>
  <c r="K177" i="16"/>
  <c r="P177" i="16" s="1"/>
  <c r="J177" i="16"/>
  <c r="O177" i="16" s="1"/>
  <c r="R178" i="16" l="1"/>
  <c r="K178" i="16"/>
  <c r="P178" i="16" s="1"/>
  <c r="L178" i="16"/>
  <c r="Q178" i="16" s="1"/>
  <c r="I179" i="16"/>
  <c r="M179" i="16" s="1"/>
  <c r="R179" i="16" s="1"/>
  <c r="J178" i="16"/>
  <c r="O178" i="16" s="1"/>
  <c r="L179" i="16" l="1"/>
  <c r="Q179" i="16" s="1"/>
  <c r="K179" i="16"/>
  <c r="P179" i="16" s="1"/>
  <c r="I180" i="16"/>
  <c r="M180" i="16" s="1"/>
  <c r="R180" i="16" s="1"/>
  <c r="J179" i="16"/>
  <c r="O179" i="16" s="1"/>
  <c r="K180" i="16" l="1"/>
  <c r="P180" i="16" s="1"/>
  <c r="L180" i="16"/>
  <c r="Q180" i="16" s="1"/>
  <c r="I181" i="16"/>
  <c r="M181" i="16" s="1"/>
  <c r="R181" i="16" s="1"/>
  <c r="J180" i="16"/>
  <c r="O180" i="16" s="1"/>
  <c r="L181" i="16" l="1"/>
  <c r="Q181" i="16" s="1"/>
  <c r="K181" i="16"/>
  <c r="P181" i="16" s="1"/>
  <c r="I182" i="16"/>
  <c r="M182" i="16" s="1"/>
  <c r="R182" i="16" s="1"/>
  <c r="J181" i="16"/>
  <c r="O181" i="16" s="1"/>
  <c r="L182" i="16" l="1"/>
  <c r="Q182" i="16" s="1"/>
  <c r="K182" i="16"/>
  <c r="P182" i="16" s="1"/>
  <c r="I183" i="16"/>
  <c r="M183" i="16" s="1"/>
  <c r="R183" i="16" s="1"/>
  <c r="J182" i="16"/>
  <c r="O182" i="16" s="1"/>
  <c r="L183" i="16" l="1"/>
  <c r="Q183" i="16" s="1"/>
  <c r="K183" i="16"/>
  <c r="P183" i="16" s="1"/>
  <c r="I184" i="16"/>
  <c r="M184" i="16" s="1"/>
  <c r="R184" i="16" s="1"/>
  <c r="J183" i="16"/>
  <c r="O183" i="16" s="1"/>
  <c r="L184" i="16" l="1"/>
  <c r="Q184" i="16" s="1"/>
  <c r="K184" i="16"/>
  <c r="P184" i="16" s="1"/>
  <c r="I185" i="16"/>
  <c r="M185" i="16" s="1"/>
  <c r="R185" i="16" s="1"/>
  <c r="J184" i="16"/>
  <c r="O184" i="16" s="1"/>
  <c r="L185" i="16" l="1"/>
  <c r="Q185" i="16" s="1"/>
  <c r="K185" i="16"/>
  <c r="P185" i="16" s="1"/>
  <c r="I186" i="16"/>
  <c r="M186" i="16" s="1"/>
  <c r="R186" i="16" s="1"/>
  <c r="J185" i="16"/>
  <c r="O185" i="16" s="1"/>
  <c r="L186" i="16" l="1"/>
  <c r="Q186" i="16" s="1"/>
  <c r="K186" i="16"/>
  <c r="P186" i="16" s="1"/>
  <c r="I187" i="16"/>
  <c r="M187" i="16" s="1"/>
  <c r="R187" i="16" s="1"/>
  <c r="J186" i="16"/>
  <c r="O186" i="16" s="1"/>
  <c r="L187" i="16" l="1"/>
  <c r="Q187" i="16" s="1"/>
  <c r="K187" i="16"/>
  <c r="P187" i="16" s="1"/>
  <c r="I188" i="16"/>
  <c r="M188" i="16" s="1"/>
  <c r="R188" i="16" s="1"/>
  <c r="J187" i="16"/>
  <c r="O187" i="16" s="1"/>
  <c r="L188" i="16" l="1"/>
  <c r="Q188" i="16" s="1"/>
  <c r="K188" i="16"/>
  <c r="P188" i="16" s="1"/>
  <c r="I189" i="16"/>
  <c r="M189" i="16" s="1"/>
  <c r="R189" i="16" s="1"/>
  <c r="J188" i="16"/>
  <c r="O188" i="16" s="1"/>
  <c r="K189" i="16" l="1"/>
  <c r="P189" i="16" s="1"/>
  <c r="L189" i="16"/>
  <c r="Q189" i="16" s="1"/>
  <c r="I190" i="16"/>
  <c r="M190" i="16" s="1"/>
  <c r="R190" i="16" s="1"/>
  <c r="J189" i="16"/>
  <c r="O189" i="16" s="1"/>
  <c r="L190" i="16" l="1"/>
  <c r="Q190" i="16" s="1"/>
  <c r="K190" i="16"/>
  <c r="P190" i="16" s="1"/>
  <c r="I191" i="16"/>
  <c r="M191" i="16" s="1"/>
  <c r="R191" i="16" s="1"/>
  <c r="J190" i="16"/>
  <c r="O190" i="16" s="1"/>
  <c r="L191" i="16" l="1"/>
  <c r="Q191" i="16" s="1"/>
  <c r="K191" i="16"/>
  <c r="P191" i="16" s="1"/>
  <c r="I192" i="16"/>
  <c r="M192" i="16" s="1"/>
  <c r="R192" i="16" s="1"/>
  <c r="J191" i="16"/>
  <c r="O191" i="16" s="1"/>
  <c r="L192" i="16" l="1"/>
  <c r="Q192" i="16" s="1"/>
  <c r="K192" i="16"/>
  <c r="P192" i="16" s="1"/>
  <c r="I193" i="16"/>
  <c r="M193" i="16" s="1"/>
  <c r="R193" i="16" s="1"/>
  <c r="J192" i="16"/>
  <c r="O192" i="16" s="1"/>
  <c r="L193" i="16" l="1"/>
  <c r="Q193" i="16" s="1"/>
  <c r="K193" i="16"/>
  <c r="P193" i="16" s="1"/>
  <c r="I194" i="16"/>
  <c r="M194" i="16" s="1"/>
  <c r="R194" i="16" s="1"/>
  <c r="J193" i="16"/>
  <c r="O193" i="16" s="1"/>
  <c r="L194" i="16" l="1"/>
  <c r="Q194" i="16" s="1"/>
  <c r="K194" i="16"/>
  <c r="P194" i="16" s="1"/>
  <c r="I195" i="16"/>
  <c r="M195" i="16" s="1"/>
  <c r="R195" i="16" s="1"/>
  <c r="J194" i="16"/>
  <c r="O194" i="16" s="1"/>
  <c r="L195" i="16" l="1"/>
  <c r="Q195" i="16" s="1"/>
  <c r="K195" i="16"/>
  <c r="P195" i="16" s="1"/>
  <c r="I196" i="16"/>
  <c r="M196" i="16" s="1"/>
  <c r="R196" i="16" s="1"/>
  <c r="J195" i="16"/>
  <c r="O195" i="16" s="1"/>
  <c r="L196" i="16" l="1"/>
  <c r="Q196" i="16" s="1"/>
  <c r="K196" i="16"/>
  <c r="P196" i="16" s="1"/>
  <c r="I197" i="16"/>
  <c r="M197" i="16" s="1"/>
  <c r="R197" i="16" s="1"/>
  <c r="J196" i="16"/>
  <c r="O196" i="16" s="1"/>
  <c r="L197" i="16" l="1"/>
  <c r="Q197" i="16" s="1"/>
  <c r="K197" i="16"/>
  <c r="P197" i="16" s="1"/>
  <c r="I198" i="16"/>
  <c r="M198" i="16" s="1"/>
  <c r="R198" i="16" s="1"/>
  <c r="J197" i="16"/>
  <c r="O197" i="16" s="1"/>
  <c r="L198" i="16" l="1"/>
  <c r="Q198" i="16" s="1"/>
  <c r="K198" i="16"/>
  <c r="P198" i="16" s="1"/>
  <c r="I199" i="16"/>
  <c r="M199" i="16" s="1"/>
  <c r="R199" i="16" s="1"/>
  <c r="J198" i="16"/>
  <c r="O198" i="16" s="1"/>
  <c r="L199" i="16" l="1"/>
  <c r="Q199" i="16" s="1"/>
  <c r="K199" i="16"/>
  <c r="P199" i="16" s="1"/>
  <c r="I200" i="16"/>
  <c r="J199" i="16"/>
  <c r="O199" i="16" s="1"/>
  <c r="I201" i="16" l="1"/>
  <c r="M201" i="16" s="1"/>
  <c r="M200" i="16"/>
  <c r="R200" i="16" s="1"/>
  <c r="L200" i="16"/>
  <c r="Q200" i="16" s="1"/>
  <c r="K200" i="16"/>
  <c r="P200" i="16" s="1"/>
  <c r="J200" i="16"/>
  <c r="O200" i="16" s="1"/>
  <c r="R201" i="16" l="1"/>
  <c r="L201" i="16"/>
  <c r="Q201" i="16" s="1"/>
  <c r="K201" i="16"/>
  <c r="P201" i="16" s="1"/>
  <c r="I202" i="16"/>
  <c r="M202" i="16" s="1"/>
  <c r="J201" i="16"/>
  <c r="O201" i="16" s="1"/>
  <c r="R202" i="16" l="1"/>
  <c r="K202" i="16"/>
  <c r="P202" i="16" s="1"/>
  <c r="L202" i="16"/>
  <c r="Q202" i="16" s="1"/>
  <c r="I203" i="16"/>
  <c r="M203" i="16" s="1"/>
  <c r="R203" i="16" s="1"/>
  <c r="J202" i="16"/>
  <c r="O202" i="16" s="1"/>
  <c r="L203" i="16" l="1"/>
  <c r="Q203" i="16" s="1"/>
  <c r="K203" i="16"/>
  <c r="P203" i="16" s="1"/>
  <c r="I204" i="16"/>
  <c r="M204" i="16" s="1"/>
  <c r="R204" i="16" s="1"/>
  <c r="J203" i="16"/>
  <c r="O203" i="16" s="1"/>
  <c r="K204" i="16" l="1"/>
  <c r="P204" i="16" s="1"/>
  <c r="L204" i="16"/>
  <c r="Q204" i="16" s="1"/>
  <c r="I205" i="16"/>
  <c r="M205" i="16" s="1"/>
  <c r="R205" i="16" s="1"/>
  <c r="J204" i="16"/>
  <c r="O204" i="16" s="1"/>
  <c r="L205" i="16" l="1"/>
  <c r="Q205" i="16" s="1"/>
  <c r="K205" i="16"/>
  <c r="P205" i="16" s="1"/>
  <c r="I206" i="16"/>
  <c r="M206" i="16" s="1"/>
  <c r="R206" i="16" s="1"/>
  <c r="J205" i="16"/>
  <c r="O205" i="16" s="1"/>
  <c r="L206" i="16" l="1"/>
  <c r="Q206" i="16" s="1"/>
  <c r="K206" i="16"/>
  <c r="P206" i="16" s="1"/>
  <c r="I207" i="16"/>
  <c r="M207" i="16" s="1"/>
  <c r="R207" i="16" s="1"/>
  <c r="J206" i="16"/>
  <c r="O206" i="16" s="1"/>
  <c r="L207" i="16" l="1"/>
  <c r="Q207" i="16" s="1"/>
  <c r="K207" i="16"/>
  <c r="P207" i="16" s="1"/>
  <c r="I208" i="16"/>
  <c r="M208" i="16" s="1"/>
  <c r="R208" i="16" s="1"/>
  <c r="J207" i="16"/>
  <c r="O207" i="16" s="1"/>
  <c r="K208" i="16" l="1"/>
  <c r="P208" i="16" s="1"/>
  <c r="L208" i="16"/>
  <c r="Q208" i="16" s="1"/>
  <c r="I209" i="16"/>
  <c r="M209" i="16" s="1"/>
  <c r="R209" i="16" s="1"/>
  <c r="J208" i="16"/>
  <c r="O208" i="16" s="1"/>
  <c r="L209" i="16" l="1"/>
  <c r="Q209" i="16" s="1"/>
  <c r="K209" i="16"/>
  <c r="P209" i="16" s="1"/>
  <c r="I210" i="16"/>
  <c r="M210" i="16" s="1"/>
  <c r="R210" i="16" s="1"/>
  <c r="J209" i="16"/>
  <c r="O209" i="16" s="1"/>
  <c r="L210" i="16" l="1"/>
  <c r="Q210" i="16" s="1"/>
  <c r="K210" i="16"/>
  <c r="P210" i="16" s="1"/>
  <c r="I211" i="16"/>
  <c r="M211" i="16" s="1"/>
  <c r="R211" i="16" s="1"/>
  <c r="J210" i="16"/>
  <c r="O210" i="16" s="1"/>
  <c r="L211" i="16" l="1"/>
  <c r="Q211" i="16" s="1"/>
  <c r="K211" i="16"/>
  <c r="P211" i="16" s="1"/>
  <c r="I212" i="16"/>
  <c r="M212" i="16" s="1"/>
  <c r="R212" i="16" s="1"/>
  <c r="J211" i="16"/>
  <c r="O211" i="16" s="1"/>
  <c r="L212" i="16" l="1"/>
  <c r="Q212" i="16" s="1"/>
  <c r="K212" i="16"/>
  <c r="P212" i="16" s="1"/>
  <c r="I213" i="16"/>
  <c r="M213" i="16" s="1"/>
  <c r="R213" i="16" s="1"/>
  <c r="J212" i="16"/>
  <c r="O212" i="16" s="1"/>
  <c r="K213" i="16" l="1"/>
  <c r="P213" i="16" s="1"/>
  <c r="L213" i="16"/>
  <c r="Q213" i="16" s="1"/>
  <c r="I214" i="16"/>
  <c r="M214" i="16" s="1"/>
  <c r="R214" i="16" s="1"/>
  <c r="J213" i="16"/>
  <c r="O213" i="16" s="1"/>
  <c r="L214" i="16" l="1"/>
  <c r="Q214" i="16" s="1"/>
  <c r="K214" i="16"/>
  <c r="P214" i="16" s="1"/>
  <c r="I215" i="16"/>
  <c r="M215" i="16" s="1"/>
  <c r="R215" i="16" s="1"/>
  <c r="J214" i="16"/>
  <c r="O214" i="16" s="1"/>
  <c r="L215" i="16" l="1"/>
  <c r="Q215" i="16" s="1"/>
  <c r="K215" i="16"/>
  <c r="P215" i="16" s="1"/>
  <c r="I216" i="16"/>
  <c r="M216" i="16" s="1"/>
  <c r="R216" i="16" s="1"/>
  <c r="J215" i="16"/>
  <c r="O215" i="16" s="1"/>
  <c r="L216" i="16" l="1"/>
  <c r="Q216" i="16" s="1"/>
  <c r="K216" i="16"/>
  <c r="P216" i="16" s="1"/>
  <c r="I217" i="16"/>
  <c r="M217" i="16" s="1"/>
  <c r="R217" i="16" s="1"/>
  <c r="J216" i="16"/>
  <c r="O216" i="16" s="1"/>
  <c r="L217" i="16" l="1"/>
  <c r="Q217" i="16" s="1"/>
  <c r="K217" i="16"/>
  <c r="P217" i="16" s="1"/>
  <c r="I218" i="16"/>
  <c r="M218" i="16" s="1"/>
  <c r="R218" i="16" s="1"/>
  <c r="J217" i="16"/>
  <c r="O217" i="16" s="1"/>
  <c r="L218" i="16" l="1"/>
  <c r="Q218" i="16" s="1"/>
  <c r="K218" i="16"/>
  <c r="P218" i="16" s="1"/>
  <c r="I219" i="16"/>
  <c r="M219" i="16" s="1"/>
  <c r="R219" i="16" s="1"/>
  <c r="J218" i="16"/>
  <c r="O218" i="16" s="1"/>
  <c r="L219" i="16" l="1"/>
  <c r="Q219" i="16" s="1"/>
  <c r="K219" i="16"/>
  <c r="P219" i="16" s="1"/>
  <c r="I220" i="16"/>
  <c r="M220" i="16" s="1"/>
  <c r="R220" i="16" s="1"/>
  <c r="J219" i="16"/>
  <c r="O219" i="16" s="1"/>
  <c r="L220" i="16" l="1"/>
  <c r="Q220" i="16" s="1"/>
  <c r="K220" i="16"/>
  <c r="P220" i="16" s="1"/>
  <c r="I221" i="16"/>
  <c r="M221" i="16" s="1"/>
  <c r="R221" i="16" s="1"/>
  <c r="J220" i="16"/>
  <c r="O220" i="16" s="1"/>
  <c r="L221" i="16" l="1"/>
  <c r="Q221" i="16" s="1"/>
  <c r="K221" i="16"/>
  <c r="P221" i="16" s="1"/>
  <c r="I222" i="16"/>
  <c r="M222" i="16" s="1"/>
  <c r="R222" i="16" s="1"/>
  <c r="J221" i="16"/>
  <c r="O221" i="16" s="1"/>
  <c r="L222" i="16" l="1"/>
  <c r="Q222" i="16" s="1"/>
  <c r="K222" i="16"/>
  <c r="P222" i="16" s="1"/>
  <c r="I223" i="16"/>
  <c r="M223" i="16" s="1"/>
  <c r="R223" i="16" s="1"/>
  <c r="J222" i="16"/>
  <c r="O222" i="16" s="1"/>
  <c r="L223" i="16" l="1"/>
  <c r="Q223" i="16" s="1"/>
  <c r="K223" i="16"/>
  <c r="P223" i="16" s="1"/>
  <c r="I224" i="16"/>
  <c r="M224" i="16" s="1"/>
  <c r="R224" i="16" s="1"/>
  <c r="J223" i="16"/>
  <c r="O223" i="16" s="1"/>
  <c r="L224" i="16" l="1"/>
  <c r="Q224" i="16" s="1"/>
  <c r="K224" i="16"/>
  <c r="P224" i="16" s="1"/>
  <c r="I225" i="16"/>
  <c r="M225" i="16" s="1"/>
  <c r="R225" i="16" s="1"/>
  <c r="J224" i="16"/>
  <c r="O224" i="16" s="1"/>
  <c r="L225" i="16" l="1"/>
  <c r="Q225" i="16" s="1"/>
  <c r="K225" i="16"/>
  <c r="P225" i="16" s="1"/>
  <c r="I226" i="16"/>
  <c r="M226" i="16" s="1"/>
  <c r="R226" i="16" s="1"/>
  <c r="J225" i="16"/>
  <c r="O225" i="16" s="1"/>
  <c r="K226" i="16" l="1"/>
  <c r="P226" i="16" s="1"/>
  <c r="L226" i="16"/>
  <c r="Q226" i="16" s="1"/>
  <c r="I227" i="16"/>
  <c r="M227" i="16" s="1"/>
  <c r="R227" i="16" s="1"/>
  <c r="J226" i="16"/>
  <c r="O226" i="16" s="1"/>
  <c r="L227" i="16" l="1"/>
  <c r="Q227" i="16" s="1"/>
  <c r="K227" i="16"/>
  <c r="P227" i="16" s="1"/>
  <c r="I228" i="16"/>
  <c r="M228" i="16" s="1"/>
  <c r="R228" i="16" s="1"/>
  <c r="J227" i="16"/>
  <c r="O227" i="16" s="1"/>
  <c r="K228" i="16" l="1"/>
  <c r="P228" i="16" s="1"/>
  <c r="L228" i="16"/>
  <c r="Q228" i="16" s="1"/>
  <c r="I229" i="16"/>
  <c r="M229" i="16" s="1"/>
  <c r="R229" i="16" s="1"/>
  <c r="J228" i="16"/>
  <c r="O228" i="16" s="1"/>
  <c r="L229" i="16" l="1"/>
  <c r="Q229" i="16" s="1"/>
  <c r="K229" i="16"/>
  <c r="P229" i="16" s="1"/>
  <c r="I230" i="16"/>
  <c r="M230" i="16" s="1"/>
  <c r="R230" i="16" s="1"/>
  <c r="J229" i="16"/>
  <c r="O229" i="16" s="1"/>
  <c r="L230" i="16" l="1"/>
  <c r="Q230" i="16" s="1"/>
  <c r="K230" i="16"/>
  <c r="P230" i="16" s="1"/>
  <c r="I231" i="16"/>
  <c r="M231" i="16" s="1"/>
  <c r="R231" i="16" s="1"/>
  <c r="J230" i="16"/>
  <c r="O230" i="16" s="1"/>
  <c r="K231" i="16" l="1"/>
  <c r="P231" i="16" s="1"/>
  <c r="L231" i="16"/>
  <c r="Q231" i="16" s="1"/>
  <c r="I232" i="16"/>
  <c r="M232" i="16" s="1"/>
  <c r="R232" i="16" s="1"/>
  <c r="J231" i="16"/>
  <c r="O231" i="16" s="1"/>
  <c r="L232" i="16" l="1"/>
  <c r="Q232" i="16" s="1"/>
  <c r="K232" i="16"/>
  <c r="P232" i="16" s="1"/>
  <c r="I233" i="16"/>
  <c r="M233" i="16" s="1"/>
  <c r="R233" i="16" s="1"/>
  <c r="J232" i="16"/>
  <c r="O232" i="16" s="1"/>
  <c r="L233" i="16" l="1"/>
  <c r="Q233" i="16" s="1"/>
  <c r="K233" i="16"/>
  <c r="P233" i="16" s="1"/>
  <c r="I234" i="16"/>
  <c r="M234" i="16" s="1"/>
  <c r="R234" i="16" s="1"/>
  <c r="J233" i="16"/>
  <c r="O233" i="16" s="1"/>
  <c r="L234" i="16" l="1"/>
  <c r="Q234" i="16" s="1"/>
  <c r="K234" i="16"/>
  <c r="P234" i="16" s="1"/>
  <c r="I235" i="16"/>
  <c r="M235" i="16" s="1"/>
  <c r="R235" i="16" s="1"/>
  <c r="J234" i="16"/>
  <c r="O234" i="16" s="1"/>
  <c r="L235" i="16" l="1"/>
  <c r="Q235" i="16" s="1"/>
  <c r="K235" i="16"/>
  <c r="P235" i="16" s="1"/>
  <c r="I236" i="16"/>
  <c r="M236" i="16" s="1"/>
  <c r="R236" i="16" s="1"/>
  <c r="J235" i="16"/>
  <c r="O235" i="16" s="1"/>
  <c r="L236" i="16" l="1"/>
  <c r="Q236" i="16" s="1"/>
  <c r="K236" i="16"/>
  <c r="P236" i="16" s="1"/>
  <c r="I237" i="16"/>
  <c r="M237" i="16" s="1"/>
  <c r="R237" i="16" s="1"/>
  <c r="J236" i="16"/>
  <c r="O236" i="16" s="1"/>
  <c r="K237" i="16" l="1"/>
  <c r="P237" i="16" s="1"/>
  <c r="L237" i="16"/>
  <c r="Q237" i="16" s="1"/>
  <c r="I238" i="16"/>
  <c r="M238" i="16" s="1"/>
  <c r="R238" i="16" s="1"/>
  <c r="J237" i="16"/>
  <c r="O237" i="16" s="1"/>
  <c r="L238" i="16" l="1"/>
  <c r="Q238" i="16" s="1"/>
  <c r="K238" i="16"/>
  <c r="P238" i="16" s="1"/>
  <c r="I239" i="16"/>
  <c r="M239" i="16" s="1"/>
  <c r="R239" i="16" s="1"/>
  <c r="J238" i="16"/>
  <c r="O238" i="16" s="1"/>
  <c r="L239" i="16" l="1"/>
  <c r="Q239" i="16" s="1"/>
  <c r="K239" i="16"/>
  <c r="P239" i="16" s="1"/>
  <c r="I240" i="16"/>
  <c r="M240" i="16" s="1"/>
  <c r="R240" i="16" s="1"/>
  <c r="J239" i="16"/>
  <c r="O239" i="16" s="1"/>
  <c r="K240" i="16" l="1"/>
  <c r="P240" i="16" s="1"/>
  <c r="L240" i="16"/>
  <c r="Q240" i="16" s="1"/>
  <c r="I241" i="16"/>
  <c r="M241" i="16" s="1"/>
  <c r="R241" i="16" s="1"/>
  <c r="J240" i="16"/>
  <c r="O240" i="16" s="1"/>
  <c r="L241" i="16" l="1"/>
  <c r="Q241" i="16" s="1"/>
  <c r="K241" i="16"/>
  <c r="P241" i="16" s="1"/>
  <c r="I242" i="16"/>
  <c r="M242" i="16" s="1"/>
  <c r="R242" i="16" s="1"/>
  <c r="J241" i="16"/>
  <c r="O241" i="16" s="1"/>
  <c r="L242" i="16" l="1"/>
  <c r="Q242" i="16" s="1"/>
  <c r="K242" i="16"/>
  <c r="P242" i="16" s="1"/>
  <c r="I243" i="16"/>
  <c r="M243" i="16" s="1"/>
  <c r="R243" i="16" s="1"/>
  <c r="J242" i="16"/>
  <c r="O242" i="16" s="1"/>
  <c r="K243" i="16" l="1"/>
  <c r="P243" i="16" s="1"/>
  <c r="L243" i="16"/>
  <c r="Q243" i="16" s="1"/>
  <c r="I244" i="16"/>
  <c r="M244" i="16" s="1"/>
  <c r="R244" i="16" s="1"/>
  <c r="J243" i="16"/>
  <c r="O243" i="16" s="1"/>
  <c r="L244" i="16" l="1"/>
  <c r="Q244" i="16" s="1"/>
  <c r="K244" i="16"/>
  <c r="P244" i="16" s="1"/>
  <c r="I245" i="16"/>
  <c r="M245" i="16" s="1"/>
  <c r="R245" i="16" s="1"/>
  <c r="J244" i="16"/>
  <c r="O244" i="16" s="1"/>
  <c r="K245" i="16" l="1"/>
  <c r="P245" i="16" s="1"/>
  <c r="L245" i="16"/>
  <c r="Q245" i="16" s="1"/>
  <c r="I246" i="16"/>
  <c r="M246" i="16" s="1"/>
  <c r="R246" i="16" s="1"/>
  <c r="J245" i="16"/>
  <c r="O245" i="16" s="1"/>
  <c r="L246" i="16" l="1"/>
  <c r="Q246" i="16" s="1"/>
  <c r="K246" i="16"/>
  <c r="P246" i="16" s="1"/>
  <c r="I247" i="16"/>
  <c r="M247" i="16" s="1"/>
  <c r="R247" i="16" s="1"/>
  <c r="J246" i="16"/>
  <c r="O246" i="16" s="1"/>
  <c r="L247" i="16" l="1"/>
  <c r="Q247" i="16" s="1"/>
  <c r="K247" i="16"/>
  <c r="P247" i="16" s="1"/>
  <c r="I248" i="16"/>
  <c r="M248" i="16" s="1"/>
  <c r="R248" i="16" s="1"/>
  <c r="J247" i="16"/>
  <c r="O247" i="16" s="1"/>
  <c r="L248" i="16" l="1"/>
  <c r="Q248" i="16" s="1"/>
  <c r="K248" i="16"/>
  <c r="P248" i="16" s="1"/>
  <c r="I249" i="16"/>
  <c r="M249" i="16" s="1"/>
  <c r="R249" i="16" s="1"/>
  <c r="J248" i="16"/>
  <c r="O248" i="16" s="1"/>
  <c r="L249" i="16" l="1"/>
  <c r="Q249" i="16" s="1"/>
  <c r="K249" i="16"/>
  <c r="P249" i="16" s="1"/>
  <c r="I250" i="16"/>
  <c r="M250" i="16" s="1"/>
  <c r="R250" i="16" s="1"/>
  <c r="J249" i="16"/>
  <c r="O249" i="16" s="1"/>
  <c r="L250" i="16" l="1"/>
  <c r="Q250" i="16" s="1"/>
  <c r="K250" i="16"/>
  <c r="P250" i="16" s="1"/>
  <c r="I251" i="16"/>
  <c r="M251" i="16" s="1"/>
  <c r="R251" i="16" s="1"/>
  <c r="J250" i="16"/>
  <c r="O250" i="16" s="1"/>
  <c r="L251" i="16" l="1"/>
  <c r="Q251" i="16" s="1"/>
  <c r="K251" i="16"/>
  <c r="P251" i="16" s="1"/>
  <c r="I252" i="16"/>
  <c r="I253" i="16" s="1"/>
  <c r="I254" i="16" s="1"/>
  <c r="J251" i="16"/>
  <c r="O251" i="16" s="1"/>
  <c r="J254" i="16" l="1"/>
  <c r="K254" i="16"/>
  <c r="L254" i="16"/>
  <c r="I255" i="16"/>
  <c r="I256" i="16" s="1"/>
  <c r="M254" i="16"/>
  <c r="M252" i="16"/>
  <c r="R252" i="16" s="1"/>
  <c r="L252" i="16"/>
  <c r="Q252" i="16" s="1"/>
  <c r="K252" i="16"/>
  <c r="P252" i="16" s="1"/>
  <c r="J252" i="16"/>
  <c r="O252" i="16" s="1"/>
  <c r="J256" i="16" l="1"/>
  <c r="K256" i="16"/>
  <c r="L256" i="16"/>
  <c r="M256" i="16"/>
  <c r="L255" i="16"/>
  <c r="M255" i="16"/>
  <c r="K255" i="16"/>
  <c r="J255" i="16"/>
  <c r="J253" i="16"/>
  <c r="O253" i="16" s="1"/>
  <c r="K253" i="16"/>
  <c r="P253" i="16" s="1"/>
  <c r="L253" i="16"/>
  <c r="Q253" i="16" s="1"/>
  <c r="M253" i="16"/>
  <c r="R253" i="16" s="1"/>
  <c r="D8" i="16"/>
  <c r="E8" i="16"/>
  <c r="C10" i="16"/>
  <c r="E10" i="16"/>
  <c r="D10" i="16"/>
  <c r="O254" i="16" l="1"/>
  <c r="O255" i="16" s="1"/>
  <c r="O256" i="16" s="1"/>
  <c r="P254" i="16"/>
  <c r="P255" i="16" s="1"/>
  <c r="P256" i="16" s="1"/>
  <c r="Q254" i="16"/>
  <c r="Q255" i="16" s="1"/>
  <c r="Q256" i="16" s="1"/>
  <c r="R254" i="16"/>
  <c r="R255" i="16" s="1"/>
  <c r="R256" i="16" s="1"/>
  <c r="B4" i="15" l="1"/>
  <c r="W8" i="16" l="1"/>
  <c r="W5" i="16"/>
  <c r="W7" i="16"/>
  <c r="W6" i="16"/>
  <c r="W3" i="16"/>
  <c r="X7" i="16" l="1"/>
  <c r="V5" i="16"/>
  <c r="X3" i="16"/>
  <c r="X8" i="16"/>
  <c r="V3" i="16"/>
  <c r="V8" i="16"/>
  <c r="V6" i="16"/>
  <c r="V7" i="16"/>
  <c r="X5" i="16"/>
  <c r="X6" i="16"/>
  <c r="W4" i="16" l="1"/>
  <c r="X10" i="16" l="1"/>
  <c r="W10" i="16"/>
  <c r="V4" i="16"/>
  <c r="V10" i="16"/>
  <c r="Z3" i="16" s="1"/>
  <c r="Z4" i="16" s="1"/>
  <c r="Z5" i="16" s="1"/>
  <c r="Z6" i="16" s="1"/>
  <c r="Z7" i="16" s="1"/>
  <c r="Z8" i="16" s="1"/>
  <c r="X4" i="16" l="1"/>
</calcChain>
</file>

<file path=xl/sharedStrings.xml><?xml version="1.0" encoding="utf-8"?>
<sst xmlns="http://schemas.openxmlformats.org/spreadsheetml/2006/main" count="1805" uniqueCount="643">
  <si>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</si>
  <si>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</si>
  <si>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</si>
  <si>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</si>
  <si>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</si>
  <si>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</si>
  <si>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</si>
  <si>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</si>
  <si>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</si>
  <si>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</si>
  <si>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</si>
  <si>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</si>
  <si>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</si>
  <si>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</si>
  <si>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</si>
  <si>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</si>
  <si>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</si>
  <si>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</si>
  <si>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</si>
  <si>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</si>
  <si>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</si>
  <si>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</si>
  <si>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</si>
  <si>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</si>
  <si>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</si>
  <si>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</si>
  <si>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</si>
  <si>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</si>
  <si>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</si>
  <si>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</si>
  <si>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</si>
  <si>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</si>
  <si>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</si>
  <si>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</si>
  <si>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</si>
  <si>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</si>
  <si>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</si>
  <si>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</si>
  <si>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</si>
  <si>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</si>
  <si>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</si>
  <si>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</si>
  <si>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</si>
  <si>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</si>
  <si>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</si>
  <si>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</si>
  <si>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</si>
  <si>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</si>
  <si>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</si>
  <si>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</si>
  <si>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</si>
  <si>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</si>
  <si>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</si>
  <si>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</si>
  <si>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</si>
  <si>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</si>
  <si>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</si>
  <si>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</si>
  <si>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</si>
  <si>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</si>
  <si>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</si>
  <si>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</si>
  <si>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</si>
  <si>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</si>
  <si>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</si>
  <si>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</si>
  <si>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</si>
  <si>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</si>
  <si>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</si>
  <si>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</si>
  <si>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</si>
  <si>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</si>
  <si>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</si>
  <si>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</si>
  <si>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</si>
  <si>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</si>
  <si>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</si>
  <si>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</si>
  <si>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</si>
  <si>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</si>
  <si>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</si>
  <si>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</si>
  <si>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</si>
  <si>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</si>
  <si>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</si>
  <si>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</si>
  <si>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</si>
  <si>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</si>
  <si>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</si>
  <si>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</si>
  <si>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</si>
  <si>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</si>
  <si>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</si>
  <si>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</si>
  <si>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</si>
  <si>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</si>
  <si>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</si>
  <si>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</si>
  <si>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</si>
  <si>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</si>
  <si>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</si>
  <si>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</si>
  <si>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</si>
  <si>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</si>
  <si>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</si>
  <si>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</si>
  <si>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</si>
  <si>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</si>
  <si>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</si>
  <si>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</si>
  <si>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</si>
  <si>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</si>
  <si>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</si>
  <si>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</si>
  <si>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</si>
  <si>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</si>
  <si>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</si>
  <si>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</si>
  <si>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</si>
  <si>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</si>
  <si>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</si>
  <si>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</si>
  <si>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</si>
  <si>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</si>
  <si>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</si>
  <si>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</si>
  <si>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</si>
  <si>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</si>
  <si>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</si>
  <si>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</si>
  <si>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</si>
  <si>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</si>
  <si>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</si>
  <si>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</si>
  <si>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</si>
  <si>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</si>
  <si>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</si>
  <si>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</si>
  <si>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</si>
  <si>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</si>
  <si>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</si>
  <si>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</si>
  <si>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</si>
  <si>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</si>
  <si>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</si>
  <si>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</si>
  <si>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</si>
  <si>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</si>
  <si>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</si>
  <si>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</si>
  <si>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</si>
  <si>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</si>
  <si>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</si>
  <si>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</si>
  <si>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</si>
  <si>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</si>
  <si>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</si>
  <si>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</si>
  <si>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</si>
  <si>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</si>
  <si>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</si>
  <si>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</si>
  <si>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</si>
  <si>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</si>
  <si>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</si>
  <si>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</si>
  <si>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</si>
  <si>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</si>
  <si>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</si>
  <si>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</si>
  <si>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</si>
  <si>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</si>
  <si>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</si>
  <si>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</si>
  <si>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</si>
  <si>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</si>
  <si>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</si>
  <si>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</si>
  <si>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</si>
  <si>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</si>
  <si>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</si>
  <si>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</si>
  <si>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</si>
  <si>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</si>
  <si>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</si>
  <si>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</si>
  <si>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</si>
  <si>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</si>
  <si>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</si>
  <si>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</si>
  <si>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</si>
  <si>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</si>
  <si>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</si>
  <si>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</si>
  <si>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</si>
  <si>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</si>
  <si>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</si>
  <si>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</si>
  <si>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</si>
  <si>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</si>
  <si>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</si>
  <si>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</si>
  <si>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</si>
  <si>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</si>
  <si>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</si>
  <si>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</si>
  <si>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</si>
  <si>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</si>
  <si>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</si>
  <si>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</si>
  <si>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</si>
  <si>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</si>
  <si>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</si>
  <si>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</si>
  <si>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</si>
  <si>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</si>
  <si>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</si>
  <si>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</si>
  <si>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</si>
  <si>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</si>
  <si>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</si>
  <si>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</si>
  <si>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</si>
  <si>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</si>
  <si>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</si>
  <si>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</si>
  <si>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</si>
  <si>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</si>
  <si>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</si>
  <si>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</si>
  <si>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</si>
  <si>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</si>
  <si>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</si>
  <si>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</si>
  <si>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</si>
  <si>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</si>
  <si>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</si>
  <si>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</si>
  <si>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</si>
  <si>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</si>
  <si>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</si>
  <si>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</si>
  <si>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</si>
  <si>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</si>
  <si>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</si>
  <si>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</si>
  <si>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</si>
  <si>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</si>
  <si>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</si>
  <si>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</si>
  <si>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</si>
  <si>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</si>
  <si>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</si>
  <si>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</si>
  <si>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</si>
  <si>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</si>
  <si>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</si>
  <si>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</si>
  <si>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</si>
  <si>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</si>
  <si>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</si>
  <si>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</si>
  <si>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</si>
  <si>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</si>
  <si>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</si>
  <si>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</si>
  <si>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</si>
  <si>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</si>
  <si>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</si>
  <si>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</si>
  <si>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</si>
  <si>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</si>
  <si>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</si>
  <si>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</si>
  <si>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</si>
  <si>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</si>
  <si>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</si>
  <si>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</si>
  <si>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</si>
  <si>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</si>
  <si>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</si>
  <si>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</si>
  <si>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</si>
  <si>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</si>
  <si>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</si>
  <si>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</si>
  <si>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</si>
  <si>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</si>
  <si>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</si>
  <si>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</si>
  <si>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</si>
  <si>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</si>
  <si>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</si>
  <si>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</si>
  <si>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</si>
  <si>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</si>
  <si>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</si>
  <si>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</si>
  <si>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</si>
  <si>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</si>
  <si>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</si>
  <si>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</si>
  <si>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</si>
  <si>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</si>
  <si>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</si>
  <si>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</si>
  <si>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</si>
  <si>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</si>
  <si>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</si>
  <si>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</si>
  <si>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</si>
  <si>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</si>
  <si>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</si>
  <si>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</si>
  <si>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</si>
  <si>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</si>
  <si>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</si>
  <si>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</si>
  <si>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</si>
  <si>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</si>
  <si>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</si>
  <si>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</si>
  <si>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</si>
  <si>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</si>
  <si>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</si>
  <si>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</si>
  <si>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</si>
  <si>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</si>
  <si>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</si>
  <si>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</si>
  <si>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</si>
  <si>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</si>
  <si>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</si>
  <si>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</si>
  <si>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</si>
  <si>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</si>
  <si>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</si>
  <si>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</si>
  <si>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</si>
  <si>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</si>
  <si>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</si>
  <si>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</si>
  <si>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</si>
  <si>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</si>
  <si>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</si>
  <si>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</si>
  <si>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</si>
  <si>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</si>
  <si>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</si>
  <si>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</si>
  <si>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</si>
  <si>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</si>
  <si>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</si>
  <si>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</si>
  <si>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</si>
  <si>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</si>
  <si>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</si>
  <si>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</si>
  <si>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</si>
  <si>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</si>
  <si>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</si>
  <si>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</si>
  <si>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</si>
  <si>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</si>
  <si>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</si>
  <si>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</si>
  <si>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</si>
  <si>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</si>
  <si>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</si>
  <si>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</si>
  <si>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</si>
  <si>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</si>
  <si>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</si>
  <si>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</si>
  <si>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</si>
  <si>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</si>
  <si>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</si>
  <si>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</si>
  <si>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</si>
  <si>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</si>
  <si>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</si>
  <si>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</si>
  <si>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</si>
  <si>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</si>
  <si>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</si>
  <si>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</si>
  <si>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</si>
  <si>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</si>
  <si>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</si>
  <si>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</si>
  <si>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</si>
  <si>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</si>
  <si>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</si>
  <si>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</si>
  <si>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</si>
  <si>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</si>
  <si>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</si>
  <si>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</si>
  <si>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</si>
  <si>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</si>
  <si>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</si>
  <si>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</si>
  <si>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</si>
  <si>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</si>
  <si>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</si>
  <si>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</si>
  <si>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</si>
  <si>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</si>
  <si>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</si>
  <si>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</si>
  <si>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</si>
  <si>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</si>
  <si>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</si>
  <si>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</si>
  <si>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</si>
  <si>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</si>
  <si>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</si>
  <si>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</si>
  <si>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</si>
  <si>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</si>
  <si>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</si>
  <si>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</si>
  <si>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</si>
  <si>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</si>
  <si>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</si>
  <si>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</si>
  <si>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</si>
  <si>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</si>
  <si>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</si>
  <si>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</si>
  <si>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</si>
  <si>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</si>
  <si>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</si>
  <si>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</si>
  <si>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</si>
  <si>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</si>
  <si>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</si>
  <si>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</si>
  <si>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</si>
  <si>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</si>
  <si>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</si>
  <si>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</si>
  <si>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</si>
  <si>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</si>
  <si>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</si>
  <si>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</si>
  <si>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</si>
  <si>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</si>
  <si>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</si>
  <si>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</si>
  <si>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</si>
  <si>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</si>
  <si>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</si>
  <si>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</si>
  <si>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</si>
  <si>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</si>
  <si>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</si>
  <si>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</si>
  <si>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</si>
  <si>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</si>
  <si>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</si>
  <si>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</si>
  <si>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</si>
  <si>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</si>
  <si>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</si>
  <si>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</si>
  <si>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</si>
  <si>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</si>
  <si>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</si>
  <si>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</si>
  <si>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</si>
  <si>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</si>
  <si>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</si>
  <si>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</si>
  <si>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</si>
  <si>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</si>
  <si>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</si>
  <si>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</si>
  <si>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</si>
  <si>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</si>
  <si>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</si>
  <si>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</si>
  <si>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</si>
  <si>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</si>
  <si>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</si>
  <si>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</si>
  <si>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</si>
  <si>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</si>
  <si>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</si>
  <si>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</si>
  <si>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</si>
  <si>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</si>
  <si>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</si>
  <si>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</si>
  <si>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</si>
  <si>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</si>
  <si>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</si>
  <si>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</si>
  <si>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</si>
  <si>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</si>
  <si>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</si>
  <si>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</si>
  <si>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</si>
  <si>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</si>
  <si>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</si>
  <si>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</si>
  <si>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</si>
  <si>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</si>
  <si>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</si>
  <si>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</si>
  <si>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</si>
  <si>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</si>
  <si>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</si>
  <si>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</si>
  <si>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</si>
  <si>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</si>
  <si>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</si>
  <si>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</si>
  <si>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</si>
  <si>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</si>
  <si>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</si>
  <si>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</si>
  <si>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</si>
  <si>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</si>
  <si>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</si>
  <si>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</si>
  <si>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</si>
  <si>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</si>
  <si>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</si>
  <si>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</si>
  <si>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</si>
  <si>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</si>
  <si>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</si>
  <si>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</si>
  <si>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</si>
  <si>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</si>
  <si>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</si>
  <si>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</si>
  <si>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</si>
  <si>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</si>
  <si>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</si>
  <si>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</si>
  <si>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</si>
  <si>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</si>
  <si>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</si>
  <si>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</si>
  <si>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</si>
  <si>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</si>
  <si>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</si>
  <si>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</si>
  <si>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</si>
  <si>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</si>
  <si>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</si>
  <si>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</si>
  <si>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</si>
  <si>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</si>
  <si>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</si>
  <si>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</si>
  <si>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</si>
  <si>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</si>
  <si>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</si>
  <si>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</si>
  <si>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</si>
  <si>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</si>
  <si>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</si>
  <si>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</si>
  <si>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</si>
  <si>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</si>
  <si>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</si>
  <si>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</si>
  <si>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</si>
  <si>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</si>
  <si>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</si>
  <si>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</si>
  <si>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</si>
  <si>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</si>
  <si>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</si>
  <si>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</si>
  <si>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</si>
  <si>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</si>
  <si>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</si>
  <si>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</si>
  <si>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</si>
  <si>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</si>
  <si>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</si>
  <si>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</si>
  <si>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</si>
  <si>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</si>
  <si>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</si>
  <si>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</si>
  <si>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</si>
  <si>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</si>
  <si>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</si>
  <si>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</si>
  <si>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</si>
  <si>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</si>
  <si>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</si>
  <si>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</si>
  <si>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</si>
  <si>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</si>
  <si>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</si>
  <si>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</si>
  <si>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</si>
  <si>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</si>
  <si>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</si>
  <si>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</si>
  <si>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</si>
  <si>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</si>
  <si>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</si>
  <si>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</si>
  <si>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</si>
  <si>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</si>
  <si>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</si>
  <si>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</si>
  <si>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</si>
  <si>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</si>
  <si>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</si>
  <si>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</si>
  <si>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</si>
  <si>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</si>
  <si>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</si>
  <si>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</si>
  <si>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</si>
  <si>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</si>
  <si>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</si>
  <si>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</si>
  <si>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</si>
  <si>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</si>
  <si>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</si>
  <si>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</si>
  <si>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</si>
  <si>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</si>
  <si>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</si>
  <si>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</si>
  <si>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</si>
  <si>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</si>
  <si>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</si>
  <si>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</si>
  <si>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</si>
  <si>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</si>
  <si>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</si>
  <si>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</si>
  <si>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29/05/2026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</si>
</sst>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1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_eco_14287bc3c34d48e7ab5e302a5d44e7fe">
      <tp>
        <v>2</v>
        <stp/>
        <stp>483033d6-b883-41f6-b2cf-b9738d4fb262</stp>
        <tr r="D10" s="16"/>
      </tp>
    </main>
    <main first="rtdsrv_eco_14287bc3c34d48e7ab5e302a5d44e7fe">
      <tp>
        <v>2</v>
        <stp/>
        <stp>7e82e1cd-dc21-4c0e-acc5-fe6509dce14a</stp>
        <tr r="C10" s="16"/>
      </tp>
    </main>
    <main first="rtdsrv_eco_14287bc3c34d48e7ab5e302a5d44e7fe">
      <tp>
        <v>2</v>
        <stp/>
        <stp>6d4d229d-de4a-4d23-ae0a-23e3dcb65eeb</stp>
        <tr r="A10" s="16"/>
      </tp>
    </main>
    <main first="rtdsrv_eco_14287bc3c34d48e7ab5e302a5d44e7fe">
      <tp>
        <v>2</v>
        <stp/>
        <stp>610f92f2-9a28-445c-a496-4b1d761fb4ae</stp>
        <tr r="B4" s="16"/>
      </tp>
    </main>
    <main first="rtdsrv_eco_14287bc3c34d48e7ab5e302a5d44e7fe">
      <tp>
        <v>2</v>
        <stp/>
        <stp>296eecc8-2e58-4754-bfe1-824353feb53b</stp>
        <tr r="G10" s="16"/>
      </tp>
    </main>
    <main first="rtdsrv_eco_14287bc3c34d48e7ab5e302a5d44e7fe">
      <tp>
        <v>2</v>
        <stp/>
        <stp>f4ff7a1b-60a9-42be-a48b-400d3454247e</stp>
        <tr r="F10" s="16"/>
      </tp>
    </main>
    <main first="rtdsrv_eco_14287bc3c34d48e7ab5e302a5d44e7fe">
      <tp>
        <v>2</v>
        <stp/>
        <stp>8810d282-a113-4f26-844d-97a6d4814cbb</stp>
        <tr r="E10" s="16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TRXF11</c:v>
                </c:pt>
                <c:pt idx="4">
                  <c:v>RBVA11</c:v>
                </c:pt>
                <c:pt idx="5">
                  <c:v>FLMA11</c:v>
                </c:pt>
                <c:pt idx="6">
                  <c:v>HTMX11</c:v>
                </c:pt>
                <c:pt idx="7">
                  <c:v>ALZR11</c:v>
                </c:pt>
                <c:pt idx="8">
                  <c:v>RBRP11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0.20259740259740261</c:v>
                </c:pt>
                <c:pt idx="1">
                  <c:v>0.14455412414421706</c:v>
                </c:pt>
                <c:pt idx="2">
                  <c:v>0.1356005165733965</c:v>
                </c:pt>
                <c:pt idx="3">
                  <c:v>0.12156862745098039</c:v>
                </c:pt>
                <c:pt idx="4">
                  <c:v>0.11214953271028037</c:v>
                </c:pt>
                <c:pt idx="5">
                  <c:v>0.10985378258105531</c:v>
                </c:pt>
                <c:pt idx="6">
                  <c:v>0.10746268656716418</c:v>
                </c:pt>
                <c:pt idx="7">
                  <c:v>9.7245392822502413E-2</c:v>
                </c:pt>
                <c:pt idx="8">
                  <c:v>9.2861288449672175E-2</c:v>
                </c:pt>
                <c:pt idx="9">
                  <c:v>8.7739552067078522E-2</c:v>
                </c:pt>
                <c:pt idx="10">
                  <c:v>8.1215775549306563E-2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0.10796393423936006</c:v>
                </c:pt>
                <c:pt idx="1">
                  <c:v>0.10796393423936006</c:v>
                </c:pt>
                <c:pt idx="2">
                  <c:v>0.10796393423936006</c:v>
                </c:pt>
                <c:pt idx="3">
                  <c:v>0.10796393423936006</c:v>
                </c:pt>
                <c:pt idx="4">
                  <c:v>0.10796393423936006</c:v>
                </c:pt>
                <c:pt idx="5">
                  <c:v>0.10796393423936006</c:v>
                </c:pt>
                <c:pt idx="6">
                  <c:v>0.10796393423936006</c:v>
                </c:pt>
                <c:pt idx="7">
                  <c:v>0.10796393423936006</c:v>
                </c:pt>
                <c:pt idx="8">
                  <c:v>0.10796393423936006</c:v>
                </c:pt>
                <c:pt idx="9">
                  <c:v>0.10796393423936006</c:v>
                </c:pt>
                <c:pt idx="10">
                  <c:v>0.10796393423936006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0.92140532256744256</c:v>
                </c:pt>
                <c:pt idx="1">
                  <c:v>0.95257408089563744</c:v>
                </c:pt>
                <c:pt idx="2">
                  <c:v>0.87431997691620489</c:v>
                </c:pt>
                <c:pt idx="3">
                  <c:v>0.83101251932616926</c:v>
                </c:pt>
                <c:pt idx="4">
                  <c:v>0.87275004264417011</c:v>
                </c:pt>
                <c:pt idx="5">
                  <c:v>0.64659942469663023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9.6066636018969379E-2</c:v>
                </c:pt>
                <c:pt idx="1">
                  <c:v>0.13346899101552676</c:v>
                </c:pt>
                <c:pt idx="2">
                  <c:v>0.10796393423936006</c:v>
                </c:pt>
                <c:pt idx="3">
                  <c:v>0.11493131354772229</c:v>
                </c:pt>
                <c:pt idx="4">
                  <c:v>0.10449806942352795</c:v>
                </c:pt>
                <c:pt idx="5">
                  <c:v>9.6988926914646292E-2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45810</c:v>
                </c:pt>
                <c:pt idx="1">
                  <c:v>45811</c:v>
                </c:pt>
                <c:pt idx="2">
                  <c:v>45812</c:v>
                </c:pt>
                <c:pt idx="3">
                  <c:v>45814</c:v>
                </c:pt>
                <c:pt idx="4">
                  <c:v>45817</c:v>
                </c:pt>
                <c:pt idx="5">
                  <c:v>45818</c:v>
                </c:pt>
                <c:pt idx="6">
                  <c:v>45819</c:v>
                </c:pt>
                <c:pt idx="7">
                  <c:v>45820</c:v>
                </c:pt>
                <c:pt idx="8">
                  <c:v>45821</c:v>
                </c:pt>
                <c:pt idx="9">
                  <c:v>45824</c:v>
                </c:pt>
                <c:pt idx="10">
                  <c:v>45825</c:v>
                </c:pt>
                <c:pt idx="11">
                  <c:v>45826</c:v>
                </c:pt>
                <c:pt idx="12">
                  <c:v>45828</c:v>
                </c:pt>
                <c:pt idx="13">
                  <c:v>45831</c:v>
                </c:pt>
                <c:pt idx="14">
                  <c:v>45832</c:v>
                </c:pt>
                <c:pt idx="15">
                  <c:v>45833</c:v>
                </c:pt>
                <c:pt idx="16">
                  <c:v>45834</c:v>
                </c:pt>
                <c:pt idx="17">
                  <c:v>45835</c:v>
                </c:pt>
                <c:pt idx="18">
                  <c:v>45838</c:v>
                </c:pt>
                <c:pt idx="19">
                  <c:v>45839</c:v>
                </c:pt>
                <c:pt idx="20">
                  <c:v>45840</c:v>
                </c:pt>
                <c:pt idx="21">
                  <c:v>45841</c:v>
                </c:pt>
                <c:pt idx="22">
                  <c:v>45842</c:v>
                </c:pt>
                <c:pt idx="23">
                  <c:v>45845</c:v>
                </c:pt>
                <c:pt idx="24">
                  <c:v>45846</c:v>
                </c:pt>
                <c:pt idx="25">
                  <c:v>45847</c:v>
                </c:pt>
                <c:pt idx="26">
                  <c:v>45848</c:v>
                </c:pt>
                <c:pt idx="27">
                  <c:v>45849</c:v>
                </c:pt>
                <c:pt idx="28">
                  <c:v>45852</c:v>
                </c:pt>
                <c:pt idx="29">
                  <c:v>45853</c:v>
                </c:pt>
                <c:pt idx="30">
                  <c:v>45854</c:v>
                </c:pt>
                <c:pt idx="31">
                  <c:v>45855</c:v>
                </c:pt>
                <c:pt idx="32">
                  <c:v>45856</c:v>
                </c:pt>
                <c:pt idx="33">
                  <c:v>45859</c:v>
                </c:pt>
                <c:pt idx="34">
                  <c:v>45860</c:v>
                </c:pt>
                <c:pt idx="35">
                  <c:v>45861</c:v>
                </c:pt>
                <c:pt idx="36">
                  <c:v>45862</c:v>
                </c:pt>
                <c:pt idx="37">
                  <c:v>45863</c:v>
                </c:pt>
                <c:pt idx="38">
                  <c:v>45866</c:v>
                </c:pt>
                <c:pt idx="39">
                  <c:v>45867</c:v>
                </c:pt>
                <c:pt idx="40">
                  <c:v>45868</c:v>
                </c:pt>
                <c:pt idx="41">
                  <c:v>45869</c:v>
                </c:pt>
                <c:pt idx="42">
                  <c:v>45870</c:v>
                </c:pt>
                <c:pt idx="43">
                  <c:v>45873</c:v>
                </c:pt>
                <c:pt idx="44">
                  <c:v>45874</c:v>
                </c:pt>
                <c:pt idx="45">
                  <c:v>45875</c:v>
                </c:pt>
                <c:pt idx="46">
                  <c:v>45876</c:v>
                </c:pt>
                <c:pt idx="47">
                  <c:v>45877</c:v>
                </c:pt>
                <c:pt idx="48">
                  <c:v>45880</c:v>
                </c:pt>
                <c:pt idx="49">
                  <c:v>45881</c:v>
                </c:pt>
                <c:pt idx="50">
                  <c:v>45882</c:v>
                </c:pt>
                <c:pt idx="51">
                  <c:v>45883</c:v>
                </c:pt>
                <c:pt idx="52">
                  <c:v>45884</c:v>
                </c:pt>
                <c:pt idx="53">
                  <c:v>45887</c:v>
                </c:pt>
                <c:pt idx="54">
                  <c:v>45888</c:v>
                </c:pt>
                <c:pt idx="55">
                  <c:v>45889</c:v>
                </c:pt>
                <c:pt idx="56">
                  <c:v>45890</c:v>
                </c:pt>
                <c:pt idx="57">
                  <c:v>45891</c:v>
                </c:pt>
                <c:pt idx="58">
                  <c:v>45894</c:v>
                </c:pt>
                <c:pt idx="59">
                  <c:v>45895</c:v>
                </c:pt>
                <c:pt idx="60">
                  <c:v>45896</c:v>
                </c:pt>
                <c:pt idx="61">
                  <c:v>45897</c:v>
                </c:pt>
                <c:pt idx="62">
                  <c:v>45898</c:v>
                </c:pt>
                <c:pt idx="63">
                  <c:v>45901</c:v>
                </c:pt>
                <c:pt idx="64">
                  <c:v>45902</c:v>
                </c:pt>
                <c:pt idx="65">
                  <c:v>45903</c:v>
                </c:pt>
                <c:pt idx="66">
                  <c:v>45904</c:v>
                </c:pt>
                <c:pt idx="67">
                  <c:v>45905</c:v>
                </c:pt>
                <c:pt idx="68">
                  <c:v>45908</c:v>
                </c:pt>
                <c:pt idx="69">
                  <c:v>45909</c:v>
                </c:pt>
                <c:pt idx="70">
                  <c:v>45910</c:v>
                </c:pt>
                <c:pt idx="71">
                  <c:v>45911</c:v>
                </c:pt>
                <c:pt idx="72">
                  <c:v>45912</c:v>
                </c:pt>
                <c:pt idx="73">
                  <c:v>45915</c:v>
                </c:pt>
                <c:pt idx="74">
                  <c:v>45916</c:v>
                </c:pt>
                <c:pt idx="75">
                  <c:v>45917</c:v>
                </c:pt>
                <c:pt idx="76">
                  <c:v>45918</c:v>
                </c:pt>
                <c:pt idx="77">
                  <c:v>45919</c:v>
                </c:pt>
                <c:pt idx="78">
                  <c:v>45922</c:v>
                </c:pt>
                <c:pt idx="79">
                  <c:v>45923</c:v>
                </c:pt>
                <c:pt idx="80">
                  <c:v>45924</c:v>
                </c:pt>
                <c:pt idx="81">
                  <c:v>45925</c:v>
                </c:pt>
                <c:pt idx="82">
                  <c:v>45926</c:v>
                </c:pt>
                <c:pt idx="83">
                  <c:v>45929</c:v>
                </c:pt>
                <c:pt idx="84">
                  <c:v>45930</c:v>
                </c:pt>
                <c:pt idx="85">
                  <c:v>45931</c:v>
                </c:pt>
                <c:pt idx="86">
                  <c:v>45932</c:v>
                </c:pt>
                <c:pt idx="87">
                  <c:v>45933</c:v>
                </c:pt>
                <c:pt idx="88">
                  <c:v>45936</c:v>
                </c:pt>
                <c:pt idx="89">
                  <c:v>45937</c:v>
                </c:pt>
                <c:pt idx="90">
                  <c:v>45938</c:v>
                </c:pt>
                <c:pt idx="91">
                  <c:v>45939</c:v>
                </c:pt>
                <c:pt idx="92">
                  <c:v>45940</c:v>
                </c:pt>
                <c:pt idx="93">
                  <c:v>45943</c:v>
                </c:pt>
                <c:pt idx="94">
                  <c:v>45944</c:v>
                </c:pt>
                <c:pt idx="95">
                  <c:v>45945</c:v>
                </c:pt>
                <c:pt idx="96">
                  <c:v>45946</c:v>
                </c:pt>
                <c:pt idx="97">
                  <c:v>45947</c:v>
                </c:pt>
                <c:pt idx="98">
                  <c:v>45950</c:v>
                </c:pt>
                <c:pt idx="99">
                  <c:v>45951</c:v>
                </c:pt>
                <c:pt idx="100">
                  <c:v>45952</c:v>
                </c:pt>
                <c:pt idx="101">
                  <c:v>45953</c:v>
                </c:pt>
                <c:pt idx="102">
                  <c:v>45954</c:v>
                </c:pt>
                <c:pt idx="103">
                  <c:v>45957</c:v>
                </c:pt>
                <c:pt idx="104">
                  <c:v>45958</c:v>
                </c:pt>
                <c:pt idx="105">
                  <c:v>45959</c:v>
                </c:pt>
                <c:pt idx="106">
                  <c:v>45960</c:v>
                </c:pt>
                <c:pt idx="107">
                  <c:v>45961</c:v>
                </c:pt>
                <c:pt idx="108">
                  <c:v>45964</c:v>
                </c:pt>
                <c:pt idx="109">
                  <c:v>45965</c:v>
                </c:pt>
                <c:pt idx="110">
                  <c:v>45966</c:v>
                </c:pt>
                <c:pt idx="111">
                  <c:v>45967</c:v>
                </c:pt>
                <c:pt idx="112">
                  <c:v>45968</c:v>
                </c:pt>
                <c:pt idx="113">
                  <c:v>45971</c:v>
                </c:pt>
                <c:pt idx="114">
                  <c:v>45972</c:v>
                </c:pt>
                <c:pt idx="115">
                  <c:v>45973</c:v>
                </c:pt>
                <c:pt idx="116">
                  <c:v>45974</c:v>
                </c:pt>
                <c:pt idx="117">
                  <c:v>45975</c:v>
                </c:pt>
                <c:pt idx="118">
                  <c:v>45978</c:v>
                </c:pt>
                <c:pt idx="119">
                  <c:v>45979</c:v>
                </c:pt>
                <c:pt idx="120">
                  <c:v>45980</c:v>
                </c:pt>
                <c:pt idx="121">
                  <c:v>45981</c:v>
                </c:pt>
                <c:pt idx="122">
                  <c:v>45982</c:v>
                </c:pt>
                <c:pt idx="123">
                  <c:v>45985</c:v>
                </c:pt>
                <c:pt idx="124">
                  <c:v>45986</c:v>
                </c:pt>
                <c:pt idx="125">
                  <c:v>45987</c:v>
                </c:pt>
                <c:pt idx="126">
                  <c:v>45988</c:v>
                </c:pt>
                <c:pt idx="127">
                  <c:v>45989</c:v>
                </c:pt>
                <c:pt idx="128">
                  <c:v>45992</c:v>
                </c:pt>
                <c:pt idx="129">
                  <c:v>45993</c:v>
                </c:pt>
                <c:pt idx="130">
                  <c:v>45994</c:v>
                </c:pt>
                <c:pt idx="131">
                  <c:v>45995</c:v>
                </c:pt>
                <c:pt idx="132">
                  <c:v>45996</c:v>
                </c:pt>
                <c:pt idx="133">
                  <c:v>45999</c:v>
                </c:pt>
                <c:pt idx="134">
                  <c:v>46000</c:v>
                </c:pt>
                <c:pt idx="135">
                  <c:v>46001</c:v>
                </c:pt>
                <c:pt idx="136">
                  <c:v>46002</c:v>
                </c:pt>
                <c:pt idx="137">
                  <c:v>46003</c:v>
                </c:pt>
                <c:pt idx="138">
                  <c:v>46006</c:v>
                </c:pt>
                <c:pt idx="139">
                  <c:v>46007</c:v>
                </c:pt>
                <c:pt idx="140">
                  <c:v>46008</c:v>
                </c:pt>
                <c:pt idx="141">
                  <c:v>46009</c:v>
                </c:pt>
                <c:pt idx="142">
                  <c:v>46010</c:v>
                </c:pt>
                <c:pt idx="143">
                  <c:v>46013</c:v>
                </c:pt>
                <c:pt idx="144">
                  <c:v>46014</c:v>
                </c:pt>
                <c:pt idx="145">
                  <c:v>46015</c:v>
                </c:pt>
                <c:pt idx="146">
                  <c:v>46017</c:v>
                </c:pt>
                <c:pt idx="147">
                  <c:v>46020</c:v>
                </c:pt>
                <c:pt idx="148">
                  <c:v>46021</c:v>
                </c:pt>
                <c:pt idx="149">
                  <c:v>46022</c:v>
                </c:pt>
                <c:pt idx="150">
                  <c:v>46024</c:v>
                </c:pt>
                <c:pt idx="151">
                  <c:v>46027</c:v>
                </c:pt>
                <c:pt idx="152">
                  <c:v>46028</c:v>
                </c:pt>
                <c:pt idx="153">
                  <c:v>46029</c:v>
                </c:pt>
                <c:pt idx="154">
                  <c:v>46030</c:v>
                </c:pt>
                <c:pt idx="155">
                  <c:v>46031</c:v>
                </c:pt>
                <c:pt idx="156">
                  <c:v>46034</c:v>
                </c:pt>
                <c:pt idx="157">
                  <c:v>46035</c:v>
                </c:pt>
                <c:pt idx="158">
                  <c:v>46036</c:v>
                </c:pt>
                <c:pt idx="159">
                  <c:v>46037</c:v>
                </c:pt>
                <c:pt idx="160">
                  <c:v>46038</c:v>
                </c:pt>
                <c:pt idx="161">
                  <c:v>46041</c:v>
                </c:pt>
                <c:pt idx="162">
                  <c:v>46042</c:v>
                </c:pt>
                <c:pt idx="163">
                  <c:v>46043</c:v>
                </c:pt>
                <c:pt idx="164">
                  <c:v>46044</c:v>
                </c:pt>
                <c:pt idx="165">
                  <c:v>46045</c:v>
                </c:pt>
                <c:pt idx="166">
                  <c:v>46048</c:v>
                </c:pt>
                <c:pt idx="167">
                  <c:v>46049</c:v>
                </c:pt>
                <c:pt idx="168">
                  <c:v>46050</c:v>
                </c:pt>
                <c:pt idx="169">
                  <c:v>46051</c:v>
                </c:pt>
                <c:pt idx="170">
                  <c:v>46052</c:v>
                </c:pt>
                <c:pt idx="171">
                  <c:v>46055</c:v>
                </c:pt>
                <c:pt idx="172">
                  <c:v>46056</c:v>
                </c:pt>
                <c:pt idx="173">
                  <c:v>46057</c:v>
                </c:pt>
                <c:pt idx="174">
                  <c:v>46058</c:v>
                </c:pt>
                <c:pt idx="175">
                  <c:v>46059</c:v>
                </c:pt>
                <c:pt idx="176">
                  <c:v>46062</c:v>
                </c:pt>
                <c:pt idx="177">
                  <c:v>46063</c:v>
                </c:pt>
                <c:pt idx="178">
                  <c:v>46064</c:v>
                </c:pt>
                <c:pt idx="179">
                  <c:v>46065</c:v>
                </c:pt>
                <c:pt idx="180">
                  <c:v>46066</c:v>
                </c:pt>
                <c:pt idx="181">
                  <c:v>46071</c:v>
                </c:pt>
                <c:pt idx="182">
                  <c:v>46072</c:v>
                </c:pt>
                <c:pt idx="183">
                  <c:v>46073</c:v>
                </c:pt>
                <c:pt idx="184">
                  <c:v>46076</c:v>
                </c:pt>
                <c:pt idx="185">
                  <c:v>46077</c:v>
                </c:pt>
                <c:pt idx="186">
                  <c:v>46078</c:v>
                </c:pt>
                <c:pt idx="187">
                  <c:v>46079</c:v>
                </c:pt>
                <c:pt idx="188">
                  <c:v>46080</c:v>
                </c:pt>
                <c:pt idx="189">
                  <c:v>46083</c:v>
                </c:pt>
                <c:pt idx="190">
                  <c:v>46084</c:v>
                </c:pt>
                <c:pt idx="191">
                  <c:v>46085</c:v>
                </c:pt>
                <c:pt idx="192">
                  <c:v>46086</c:v>
                </c:pt>
                <c:pt idx="193">
                  <c:v>46087</c:v>
                </c:pt>
                <c:pt idx="194">
                  <c:v>46090</c:v>
                </c:pt>
                <c:pt idx="195">
                  <c:v>46091</c:v>
                </c:pt>
                <c:pt idx="196">
                  <c:v>46092</c:v>
                </c:pt>
                <c:pt idx="197">
                  <c:v>46093</c:v>
                </c:pt>
                <c:pt idx="198">
                  <c:v>46094</c:v>
                </c:pt>
                <c:pt idx="199">
                  <c:v>46097</c:v>
                </c:pt>
                <c:pt idx="200">
                  <c:v>46098</c:v>
                </c:pt>
                <c:pt idx="201">
                  <c:v>46099</c:v>
                </c:pt>
                <c:pt idx="202">
                  <c:v>46100</c:v>
                </c:pt>
                <c:pt idx="203">
                  <c:v>46101</c:v>
                </c:pt>
                <c:pt idx="204">
                  <c:v>46104</c:v>
                </c:pt>
                <c:pt idx="205">
                  <c:v>46105</c:v>
                </c:pt>
                <c:pt idx="206">
                  <c:v>46106</c:v>
                </c:pt>
                <c:pt idx="207">
                  <c:v>46107</c:v>
                </c:pt>
                <c:pt idx="208">
                  <c:v>46108</c:v>
                </c:pt>
                <c:pt idx="209">
                  <c:v>46111</c:v>
                </c:pt>
                <c:pt idx="210">
                  <c:v>46112</c:v>
                </c:pt>
                <c:pt idx="211">
                  <c:v>46113</c:v>
                </c:pt>
                <c:pt idx="212">
                  <c:v>46114</c:v>
                </c:pt>
                <c:pt idx="213">
                  <c:v>46118</c:v>
                </c:pt>
                <c:pt idx="214">
                  <c:v>46119</c:v>
                </c:pt>
                <c:pt idx="215">
                  <c:v>46120</c:v>
                </c:pt>
                <c:pt idx="216">
                  <c:v>46121</c:v>
                </c:pt>
                <c:pt idx="217">
                  <c:v>46122</c:v>
                </c:pt>
                <c:pt idx="218">
                  <c:v>46125</c:v>
                </c:pt>
                <c:pt idx="219">
                  <c:v>46126</c:v>
                </c:pt>
                <c:pt idx="220">
                  <c:v>46127</c:v>
                </c:pt>
                <c:pt idx="221">
                  <c:v>46128</c:v>
                </c:pt>
                <c:pt idx="222">
                  <c:v>46129</c:v>
                </c:pt>
                <c:pt idx="223">
                  <c:v>46132</c:v>
                </c:pt>
                <c:pt idx="224">
                  <c:v>46134</c:v>
                </c:pt>
                <c:pt idx="225">
                  <c:v>46135</c:v>
                </c:pt>
                <c:pt idx="226">
                  <c:v>46136</c:v>
                </c:pt>
                <c:pt idx="227">
                  <c:v>46139</c:v>
                </c:pt>
                <c:pt idx="228">
                  <c:v>46140</c:v>
                </c:pt>
                <c:pt idx="229">
                  <c:v>46141</c:v>
                </c:pt>
                <c:pt idx="230">
                  <c:v>46142</c:v>
                </c:pt>
                <c:pt idx="231">
                  <c:v>46146</c:v>
                </c:pt>
                <c:pt idx="232">
                  <c:v>46147</c:v>
                </c:pt>
                <c:pt idx="233">
                  <c:v>46148</c:v>
                </c:pt>
                <c:pt idx="234">
                  <c:v>46149</c:v>
                </c:pt>
                <c:pt idx="235">
                  <c:v>46150</c:v>
                </c:pt>
                <c:pt idx="236">
                  <c:v>46153</c:v>
                </c:pt>
                <c:pt idx="237">
                  <c:v>46154</c:v>
                </c:pt>
                <c:pt idx="238">
                  <c:v>46155</c:v>
                </c:pt>
                <c:pt idx="239">
                  <c:v>46156</c:v>
                </c:pt>
                <c:pt idx="240">
                  <c:v>46157</c:v>
                </c:pt>
                <c:pt idx="241">
                  <c:v>46160</c:v>
                </c:pt>
                <c:pt idx="242">
                  <c:v>46161</c:v>
                </c:pt>
                <c:pt idx="243">
                  <c:v>46162</c:v>
                </c:pt>
                <c:pt idx="244">
                  <c:v>46163</c:v>
                </c:pt>
                <c:pt idx="245">
                  <c:v>46164</c:v>
                </c:pt>
                <c:pt idx="246">
                  <c:v>46167</c:v>
                </c:pt>
                <c:pt idx="247">
                  <c:v>46168</c:v>
                </c:pt>
                <c:pt idx="248">
                  <c:v>46169</c:v>
                </c:pt>
                <c:pt idx="249">
                  <c:v>46170</c:v>
                </c:pt>
              </c:numCache>
            </c:numRef>
          </c:cat>
          <c:val>
            <c:numRef>
              <c:f>IFIX!$O$6:$O$258</c:f>
              <c:numCache>
                <c:formatCode>General</c:formatCode>
                <c:ptCount val="252"/>
                <c:pt idx="0">
                  <c:v>100</c:v>
                </c:pt>
                <c:pt idx="1">
                  <c:v>100.26821947719873</c:v>
                </c:pt>
                <c:pt idx="2">
                  <c:v>100.08650368328871</c:v>
                </c:pt>
                <c:pt idx="3">
                  <c:v>100.12888468766079</c:v>
                </c:pt>
                <c:pt idx="4">
                  <c:v>99.167184333908409</c:v>
                </c:pt>
                <c:pt idx="5">
                  <c:v>98.921606762313459</c:v>
                </c:pt>
                <c:pt idx="6">
                  <c:v>98.93728192878163</c:v>
                </c:pt>
                <c:pt idx="7">
                  <c:v>98.44786846696249</c:v>
                </c:pt>
                <c:pt idx="8">
                  <c:v>99.245269874643796</c:v>
                </c:pt>
                <c:pt idx="9">
                  <c:v>99.619732127073334</c:v>
                </c:pt>
                <c:pt idx="10">
                  <c:v>99.626118310302786</c:v>
                </c:pt>
                <c:pt idx="11">
                  <c:v>99.887951604272047</c:v>
                </c:pt>
                <c:pt idx="12">
                  <c:v>99.76080860480829</c:v>
                </c:pt>
                <c:pt idx="13">
                  <c:v>99.561095407153175</c:v>
                </c:pt>
                <c:pt idx="14">
                  <c:v>99.687077281152284</c:v>
                </c:pt>
                <c:pt idx="15">
                  <c:v>99.925978391564712</c:v>
                </c:pt>
                <c:pt idx="16">
                  <c:v>100.13381946064629</c:v>
                </c:pt>
                <c:pt idx="17">
                  <c:v>100.52163462861466</c:v>
                </c:pt>
                <c:pt idx="18">
                  <c:v>101.12716041846187</c:v>
                </c:pt>
                <c:pt idx="19">
                  <c:v>100.86910077201347</c:v>
                </c:pt>
                <c:pt idx="20">
                  <c:v>100.87868003320523</c:v>
                </c:pt>
                <c:pt idx="21">
                  <c:v>101.07113622059791</c:v>
                </c:pt>
                <c:pt idx="22">
                  <c:v>101.46533757179573</c:v>
                </c:pt>
                <c:pt idx="23">
                  <c:v>101.35706282358866</c:v>
                </c:pt>
                <c:pt idx="24">
                  <c:v>101.20437511168565</c:v>
                </c:pt>
                <c:pt idx="25">
                  <c:v>101.09290727869005</c:v>
                </c:pt>
                <c:pt idx="26">
                  <c:v>100.87229385680199</c:v>
                </c:pt>
                <c:pt idx="27">
                  <c:v>101.11119497404063</c:v>
                </c:pt>
                <c:pt idx="28">
                  <c:v>101.12948266256498</c:v>
                </c:pt>
                <c:pt idx="29">
                  <c:v>101.00030769695115</c:v>
                </c:pt>
                <c:pt idx="30">
                  <c:v>100.88216340959924</c:v>
                </c:pt>
                <c:pt idx="31">
                  <c:v>100.87374526021971</c:v>
                </c:pt>
                <c:pt idx="32">
                  <c:v>100.58259359946416</c:v>
                </c:pt>
                <c:pt idx="33">
                  <c:v>99.970971917992983</c:v>
                </c:pt>
                <c:pt idx="34">
                  <c:v>99.884177956751202</c:v>
                </c:pt>
                <c:pt idx="35">
                  <c:v>99.644986561559477</c:v>
                </c:pt>
                <c:pt idx="36">
                  <c:v>99.786353317247489</c:v>
                </c:pt>
                <c:pt idx="37">
                  <c:v>100.00493477298551</c:v>
                </c:pt>
                <c:pt idx="38">
                  <c:v>99.595348540098783</c:v>
                </c:pt>
                <c:pt idx="39">
                  <c:v>99.282716099204137</c:v>
                </c:pt>
                <c:pt idx="40">
                  <c:v>99.090840481370009</c:v>
                </c:pt>
                <c:pt idx="41">
                  <c:v>99.751519621569585</c:v>
                </c:pt>
                <c:pt idx="42">
                  <c:v>99.567481583556429</c:v>
                </c:pt>
                <c:pt idx="43">
                  <c:v>99.256300546079515</c:v>
                </c:pt>
                <c:pt idx="44">
                  <c:v>98.949764003635039</c:v>
                </c:pt>
                <c:pt idx="45">
                  <c:v>98.817105668453422</c:v>
                </c:pt>
                <c:pt idx="46">
                  <c:v>98.993306126645592</c:v>
                </c:pt>
                <c:pt idx="47">
                  <c:v>99.269653461618361</c:v>
                </c:pt>
                <c:pt idx="48">
                  <c:v>99.214209826486737</c:v>
                </c:pt>
                <c:pt idx="49">
                  <c:v>99.029881510520525</c:v>
                </c:pt>
                <c:pt idx="50">
                  <c:v>99.003756235348973</c:v>
                </c:pt>
                <c:pt idx="51">
                  <c:v>99.272265990500756</c:v>
                </c:pt>
                <c:pt idx="52">
                  <c:v>99.606959774266855</c:v>
                </c:pt>
                <c:pt idx="53">
                  <c:v>99.704203851038216</c:v>
                </c:pt>
                <c:pt idx="54">
                  <c:v>99.529454796263778</c:v>
                </c:pt>
                <c:pt idx="55">
                  <c:v>99.354415463536299</c:v>
                </c:pt>
                <c:pt idx="56">
                  <c:v>99.439177458628009</c:v>
                </c:pt>
                <c:pt idx="57">
                  <c:v>99.56893298697419</c:v>
                </c:pt>
                <c:pt idx="58">
                  <c:v>99.633955890123815</c:v>
                </c:pt>
                <c:pt idx="59">
                  <c:v>99.865599983447609</c:v>
                </c:pt>
                <c:pt idx="60">
                  <c:v>99.900723963904838</c:v>
                </c:pt>
                <c:pt idx="61">
                  <c:v>100.21132443864941</c:v>
                </c:pt>
                <c:pt idx="62">
                  <c:v>100.9120623322917</c:v>
                </c:pt>
                <c:pt idx="63">
                  <c:v>101.00175910036893</c:v>
                </c:pt>
                <c:pt idx="64">
                  <c:v>100.79914308905215</c:v>
                </c:pt>
                <c:pt idx="65">
                  <c:v>101.19044163341452</c:v>
                </c:pt>
                <c:pt idx="66">
                  <c:v>101.17389562626096</c:v>
                </c:pt>
                <c:pt idx="67">
                  <c:v>101.60786545294847</c:v>
                </c:pt>
                <c:pt idx="68">
                  <c:v>101.86998903169702</c:v>
                </c:pt>
                <c:pt idx="69">
                  <c:v>101.76984214809018</c:v>
                </c:pt>
                <c:pt idx="70">
                  <c:v>102.02616010634156</c:v>
                </c:pt>
                <c:pt idx="71">
                  <c:v>102.02209617404144</c:v>
                </c:pt>
                <c:pt idx="72">
                  <c:v>102.60439949555253</c:v>
                </c:pt>
                <c:pt idx="73">
                  <c:v>102.96405742902549</c:v>
                </c:pt>
                <c:pt idx="74">
                  <c:v>103.24998403884247</c:v>
                </c:pt>
                <c:pt idx="75">
                  <c:v>103.43605404300567</c:v>
                </c:pt>
                <c:pt idx="76">
                  <c:v>103.18205832203118</c:v>
                </c:pt>
                <c:pt idx="77">
                  <c:v>103.53939401140101</c:v>
                </c:pt>
                <c:pt idx="78">
                  <c:v>103.28772054135587</c:v>
                </c:pt>
                <c:pt idx="79">
                  <c:v>103.43692488369108</c:v>
                </c:pt>
                <c:pt idx="80">
                  <c:v>103.46769464706888</c:v>
                </c:pt>
                <c:pt idx="81">
                  <c:v>103.59948214156512</c:v>
                </c:pt>
                <c:pt idx="82">
                  <c:v>103.88163509703502</c:v>
                </c:pt>
                <c:pt idx="83">
                  <c:v>103.98236253654797</c:v>
                </c:pt>
                <c:pt idx="84">
                  <c:v>104.19455781588272</c:v>
                </c:pt>
                <c:pt idx="85">
                  <c:v>103.71617503232552</c:v>
                </c:pt>
                <c:pt idx="86">
                  <c:v>103.74839619912105</c:v>
                </c:pt>
                <c:pt idx="87">
                  <c:v>104.06248004343342</c:v>
                </c:pt>
                <c:pt idx="88">
                  <c:v>104.00239191326934</c:v>
                </c:pt>
                <c:pt idx="89">
                  <c:v>103.78932579324916</c:v>
                </c:pt>
                <c:pt idx="90">
                  <c:v>103.84447915042774</c:v>
                </c:pt>
                <c:pt idx="91">
                  <c:v>103.72807654444662</c:v>
                </c:pt>
                <c:pt idx="92">
                  <c:v>103.84447915042773</c:v>
                </c:pt>
                <c:pt idx="93">
                  <c:v>103.62909078630447</c:v>
                </c:pt>
                <c:pt idx="94">
                  <c:v>103.78874523051685</c:v>
                </c:pt>
                <c:pt idx="95">
                  <c:v>104.09644289842596</c:v>
                </c:pt>
                <c:pt idx="96">
                  <c:v>103.87089470355237</c:v>
                </c:pt>
                <c:pt idx="97">
                  <c:v>103.8482527979486</c:v>
                </c:pt>
                <c:pt idx="98">
                  <c:v>103.56232619495785</c:v>
                </c:pt>
                <c:pt idx="99">
                  <c:v>103.69962902517193</c:v>
                </c:pt>
                <c:pt idx="100">
                  <c:v>103.57132490024348</c:v>
                </c:pt>
                <c:pt idx="101">
                  <c:v>103.56958321887269</c:v>
                </c:pt>
                <c:pt idx="102">
                  <c:v>103.88163509703499</c:v>
                </c:pt>
                <c:pt idx="103">
                  <c:v>104.00384331668702</c:v>
                </c:pt>
                <c:pt idx="104">
                  <c:v>104.05028825335921</c:v>
                </c:pt>
                <c:pt idx="105">
                  <c:v>104.20152455501827</c:v>
                </c:pt>
                <c:pt idx="106">
                  <c:v>104.08570251176948</c:v>
                </c:pt>
                <c:pt idx="107">
                  <c:v>104.31473407621087</c:v>
                </c:pt>
                <c:pt idx="108">
                  <c:v>104.2534848205821</c:v>
                </c:pt>
                <c:pt idx="109">
                  <c:v>104.19717034476508</c:v>
                </c:pt>
                <c:pt idx="110">
                  <c:v>104.23142347771068</c:v>
                </c:pt>
                <c:pt idx="111">
                  <c:v>104.28831852308625</c:v>
                </c:pt>
                <c:pt idx="112">
                  <c:v>104.40239888496426</c:v>
                </c:pt>
                <c:pt idx="113">
                  <c:v>104.29963947247502</c:v>
                </c:pt>
                <c:pt idx="114">
                  <c:v>104.2886088010393</c:v>
                </c:pt>
                <c:pt idx="115">
                  <c:v>104.41575180050309</c:v>
                </c:pt>
                <c:pt idx="116">
                  <c:v>104.24216387119333</c:v>
                </c:pt>
                <c:pt idx="117">
                  <c:v>104.98644388784614</c:v>
                </c:pt>
                <c:pt idx="118">
                  <c:v>104.9797674266636</c:v>
                </c:pt>
                <c:pt idx="119">
                  <c:v>104.96293114155698</c:v>
                </c:pt>
                <c:pt idx="120">
                  <c:v>105.07062532703173</c:v>
                </c:pt>
                <c:pt idx="121">
                  <c:v>105.07062532703173</c:v>
                </c:pt>
                <c:pt idx="122">
                  <c:v>105.2398590392621</c:v>
                </c:pt>
                <c:pt idx="123">
                  <c:v>105.26395234828358</c:v>
                </c:pt>
                <c:pt idx="124">
                  <c:v>105.40764135490093</c:v>
                </c:pt>
                <c:pt idx="125">
                  <c:v>105.02708320402121</c:v>
                </c:pt>
                <c:pt idx="126">
                  <c:v>105.50401458416069</c:v>
                </c:pt>
                <c:pt idx="127">
                  <c:v>106.25468077721673</c:v>
                </c:pt>
                <c:pt idx="128">
                  <c:v>106.24945572627816</c:v>
                </c:pt>
                <c:pt idx="129">
                  <c:v>106.48313178575201</c:v>
                </c:pt>
                <c:pt idx="130">
                  <c:v>106.4514911748626</c:v>
                </c:pt>
                <c:pt idx="131">
                  <c:v>106.7051966110578</c:v>
                </c:pt>
                <c:pt idx="132">
                  <c:v>106.54292963113683</c:v>
                </c:pt>
                <c:pt idx="133">
                  <c:v>106.75512491047159</c:v>
                </c:pt>
                <c:pt idx="134">
                  <c:v>106.6950367803075</c:v>
                </c:pt>
                <c:pt idx="135">
                  <c:v>106.71854952659666</c:v>
                </c:pt>
                <c:pt idx="136">
                  <c:v>106.76847782601043</c:v>
                </c:pt>
                <c:pt idx="137">
                  <c:v>106.99634827181336</c:v>
                </c:pt>
                <c:pt idx="138">
                  <c:v>107.12145929830083</c:v>
                </c:pt>
                <c:pt idx="139">
                  <c:v>107.15861524490812</c:v>
                </c:pt>
                <c:pt idx="140">
                  <c:v>107.02566663177345</c:v>
                </c:pt>
                <c:pt idx="141">
                  <c:v>107.32001137731751</c:v>
                </c:pt>
                <c:pt idx="142">
                  <c:v>107.6169686585702</c:v>
                </c:pt>
                <c:pt idx="143">
                  <c:v>108.42249792402555</c:v>
                </c:pt>
                <c:pt idx="144">
                  <c:v>109.00480124553667</c:v>
                </c:pt>
                <c:pt idx="145">
                  <c:v>109.00480124553667</c:v>
                </c:pt>
                <c:pt idx="146">
                  <c:v>109.5972643977981</c:v>
                </c:pt>
                <c:pt idx="147">
                  <c:v>109.50263284990913</c:v>
                </c:pt>
                <c:pt idx="148">
                  <c:v>109.59000737388324</c:v>
                </c:pt>
                <c:pt idx="149">
                  <c:v>109.59000737388324</c:v>
                </c:pt>
                <c:pt idx="150">
                  <c:v>109.69392790501091</c:v>
                </c:pt>
                <c:pt idx="151">
                  <c:v>109.81120135850364</c:v>
                </c:pt>
                <c:pt idx="152">
                  <c:v>109.97143637227454</c:v>
                </c:pt>
                <c:pt idx="153">
                  <c:v>109.75720912678972</c:v>
                </c:pt>
                <c:pt idx="154">
                  <c:v>109.80017068706792</c:v>
                </c:pt>
                <c:pt idx="155">
                  <c:v>110.00075473223463</c:v>
                </c:pt>
                <c:pt idx="156">
                  <c:v>109.96098625674496</c:v>
                </c:pt>
                <c:pt idx="157">
                  <c:v>110.18653445161854</c:v>
                </c:pt>
                <c:pt idx="158">
                  <c:v>110.24517117836493</c:v>
                </c:pt>
                <c:pt idx="159">
                  <c:v>110.43675651824597</c:v>
                </c:pt>
                <c:pt idx="160">
                  <c:v>110.57667187734246</c:v>
                </c:pt>
                <c:pt idx="161">
                  <c:v>110.69510644947363</c:v>
                </c:pt>
                <c:pt idx="162">
                  <c:v>110.62021399352676</c:v>
                </c:pt>
                <c:pt idx="163">
                  <c:v>110.66404640131655</c:v>
                </c:pt>
                <c:pt idx="164">
                  <c:v>110.89307796575794</c:v>
                </c:pt>
                <c:pt idx="165">
                  <c:v>111.51224694909702</c:v>
                </c:pt>
                <c:pt idx="166">
                  <c:v>111.6393899485608</c:v>
                </c:pt>
                <c:pt idx="167">
                  <c:v>111.47015622950423</c:v>
                </c:pt>
                <c:pt idx="168">
                  <c:v>111.71631436383153</c:v>
                </c:pt>
                <c:pt idx="169">
                  <c:v>111.55549879415449</c:v>
                </c:pt>
                <c:pt idx="170">
                  <c:v>112.07713342276915</c:v>
                </c:pt>
                <c:pt idx="171">
                  <c:v>111.84810185832775</c:v>
                </c:pt>
                <c:pt idx="172">
                  <c:v>111.95956969132335</c:v>
                </c:pt>
                <c:pt idx="173">
                  <c:v>111.70267116351341</c:v>
                </c:pt>
                <c:pt idx="174">
                  <c:v>111.6907696513923</c:v>
                </c:pt>
                <c:pt idx="175">
                  <c:v>111.672772240821</c:v>
                </c:pt>
                <c:pt idx="176">
                  <c:v>111.568271146961</c:v>
                </c:pt>
                <c:pt idx="177">
                  <c:v>111.28815015764116</c:v>
                </c:pt>
                <c:pt idx="178">
                  <c:v>111.36971906794436</c:v>
                </c:pt>
                <c:pt idx="179">
                  <c:v>111.26260544520194</c:v>
                </c:pt>
                <c:pt idx="180">
                  <c:v>111.83503922074199</c:v>
                </c:pt>
                <c:pt idx="181">
                  <c:v>111.82604051545634</c:v>
                </c:pt>
                <c:pt idx="182">
                  <c:v>111.90151352730933</c:v>
                </c:pt>
                <c:pt idx="183">
                  <c:v>112.30761639062828</c:v>
                </c:pt>
                <c:pt idx="184">
                  <c:v>112.19469715421495</c:v>
                </c:pt>
                <c:pt idx="185">
                  <c:v>112.26987988128866</c:v>
                </c:pt>
                <c:pt idx="186">
                  <c:v>112.54071188736978</c:v>
                </c:pt>
                <c:pt idx="187">
                  <c:v>112.77816159436449</c:v>
                </c:pt>
                <c:pt idx="188">
                  <c:v>113.55756559147451</c:v>
                </c:pt>
                <c:pt idx="189">
                  <c:v>113.38542906558249</c:v>
                </c:pt>
                <c:pt idx="190">
                  <c:v>112.71981515239739</c:v>
                </c:pt>
                <c:pt idx="191">
                  <c:v>112.94507306249172</c:v>
                </c:pt>
                <c:pt idx="192">
                  <c:v>112.80718967637151</c:v>
                </c:pt>
                <c:pt idx="193">
                  <c:v>113.11140397471283</c:v>
                </c:pt>
                <c:pt idx="194">
                  <c:v>112.60544450574012</c:v>
                </c:pt>
                <c:pt idx="195">
                  <c:v>112.525907561587</c:v>
                </c:pt>
                <c:pt idx="196">
                  <c:v>112.4428872478661</c:v>
                </c:pt>
                <c:pt idx="197">
                  <c:v>112.22082242256027</c:v>
                </c:pt>
                <c:pt idx="198">
                  <c:v>112.61502377375811</c:v>
                </c:pt>
                <c:pt idx="199">
                  <c:v>112.66582292068351</c:v>
                </c:pt>
                <c:pt idx="200">
                  <c:v>112.49687947957999</c:v>
                </c:pt>
                <c:pt idx="201">
                  <c:v>112.29455375304251</c:v>
                </c:pt>
                <c:pt idx="202">
                  <c:v>112.16595935016099</c:v>
                </c:pt>
                <c:pt idx="203">
                  <c:v>112.10180728769677</c:v>
                </c:pt>
                <c:pt idx="204">
                  <c:v>112.1119671184471</c:v>
                </c:pt>
                <c:pt idx="205">
                  <c:v>111.94534592827291</c:v>
                </c:pt>
                <c:pt idx="206">
                  <c:v>112.05391095443306</c:v>
                </c:pt>
                <c:pt idx="207">
                  <c:v>111.95115154877006</c:v>
                </c:pt>
                <c:pt idx="208">
                  <c:v>112.29832740056337</c:v>
                </c:pt>
                <c:pt idx="209">
                  <c:v>112.08468072463708</c:v>
                </c:pt>
                <c:pt idx="210">
                  <c:v>112.35522244593894</c:v>
                </c:pt>
                <c:pt idx="211">
                  <c:v>112.53171318208418</c:v>
                </c:pt>
                <c:pt idx="212">
                  <c:v>112.79006310648563</c:v>
                </c:pt>
                <c:pt idx="213">
                  <c:v>112.82925101924297</c:v>
                </c:pt>
                <c:pt idx="214">
                  <c:v>112.63621427594418</c:v>
                </c:pt>
                <c:pt idx="215">
                  <c:v>112.93752576745007</c:v>
                </c:pt>
                <c:pt idx="216">
                  <c:v>112.96916637151325</c:v>
                </c:pt>
                <c:pt idx="217">
                  <c:v>113.52389301443507</c:v>
                </c:pt>
                <c:pt idx="218">
                  <c:v>113.30821436553251</c:v>
                </c:pt>
                <c:pt idx="219">
                  <c:v>113.34304806803667</c:v>
                </c:pt>
                <c:pt idx="220">
                  <c:v>113.38891243515032</c:v>
                </c:pt>
                <c:pt idx="221">
                  <c:v>113.63565113220994</c:v>
                </c:pt>
                <c:pt idx="222">
                  <c:v>114.11113110893169</c:v>
                </c:pt>
                <c:pt idx="223">
                  <c:v>114.41766765137615</c:v>
                </c:pt>
                <c:pt idx="224">
                  <c:v>114.36861019264776</c:v>
                </c:pt>
                <c:pt idx="225">
                  <c:v>114.04117343279654</c:v>
                </c:pt>
                <c:pt idx="226">
                  <c:v>114.24146720001018</c:v>
                </c:pt>
                <c:pt idx="227">
                  <c:v>113.93318896936871</c:v>
                </c:pt>
                <c:pt idx="228">
                  <c:v>113.9247708268154</c:v>
                </c:pt>
                <c:pt idx="229">
                  <c:v>113.99676046910062</c:v>
                </c:pt>
                <c:pt idx="230">
                  <c:v>114.07774881667146</c:v>
                </c:pt>
                <c:pt idx="231">
                  <c:v>113.31198801987955</c:v>
                </c:pt>
                <c:pt idx="232">
                  <c:v>112.94100913701783</c:v>
                </c:pt>
                <c:pt idx="233">
                  <c:v>113.61475091480318</c:v>
                </c:pt>
                <c:pt idx="234">
                  <c:v>113.48963988148945</c:v>
                </c:pt>
                <c:pt idx="235">
                  <c:v>113.85191033701861</c:v>
                </c:pt>
                <c:pt idx="236">
                  <c:v>112.2989079632957</c:v>
                </c:pt>
                <c:pt idx="237">
                  <c:v>112.20050276788588</c:v>
                </c:pt>
                <c:pt idx="238">
                  <c:v>111.30353503933006</c:v>
                </c:pt>
                <c:pt idx="239">
                  <c:v>112.28526476980379</c:v>
                </c:pt>
                <c:pt idx="240">
                  <c:v>112.7671309229288</c:v>
                </c:pt>
                <c:pt idx="241">
                  <c:v>111.76363013436291</c:v>
                </c:pt>
                <c:pt idx="242">
                  <c:v>110.79002827531566</c:v>
                </c:pt>
                <c:pt idx="243">
                  <c:v>111.76014676479512</c:v>
                </c:pt>
                <c:pt idx="244">
                  <c:v>111.75666339522733</c:v>
                </c:pt>
                <c:pt idx="245">
                  <c:v>111.90586773756253</c:v>
                </c:pt>
                <c:pt idx="246">
                  <c:v>112.16073429922243</c:v>
                </c:pt>
                <c:pt idx="247">
                  <c:v>111.78772344338441</c:v>
                </c:pt>
                <c:pt idx="248">
                  <c:v>111.86871179095526</c:v>
                </c:pt>
                <c:pt idx="249">
                  <c:v>112.09251830445807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45810</c:v>
                </c:pt>
                <c:pt idx="1">
                  <c:v>45811</c:v>
                </c:pt>
                <c:pt idx="2">
                  <c:v>45812</c:v>
                </c:pt>
                <c:pt idx="3">
                  <c:v>45814</c:v>
                </c:pt>
                <c:pt idx="4">
                  <c:v>45817</c:v>
                </c:pt>
                <c:pt idx="5">
                  <c:v>45818</c:v>
                </c:pt>
                <c:pt idx="6">
                  <c:v>45819</c:v>
                </c:pt>
                <c:pt idx="7">
                  <c:v>45820</c:v>
                </c:pt>
                <c:pt idx="8">
                  <c:v>45821</c:v>
                </c:pt>
                <c:pt idx="9">
                  <c:v>45824</c:v>
                </c:pt>
                <c:pt idx="10">
                  <c:v>45825</c:v>
                </c:pt>
                <c:pt idx="11">
                  <c:v>45826</c:v>
                </c:pt>
                <c:pt idx="12">
                  <c:v>45828</c:v>
                </c:pt>
                <c:pt idx="13">
                  <c:v>45831</c:v>
                </c:pt>
                <c:pt idx="14">
                  <c:v>45832</c:v>
                </c:pt>
                <c:pt idx="15">
                  <c:v>45833</c:v>
                </c:pt>
                <c:pt idx="16">
                  <c:v>45834</c:v>
                </c:pt>
                <c:pt idx="17">
                  <c:v>45835</c:v>
                </c:pt>
                <c:pt idx="18">
                  <c:v>45838</c:v>
                </c:pt>
                <c:pt idx="19">
                  <c:v>45839</c:v>
                </c:pt>
                <c:pt idx="20">
                  <c:v>45840</c:v>
                </c:pt>
                <c:pt idx="21">
                  <c:v>45841</c:v>
                </c:pt>
                <c:pt idx="22">
                  <c:v>45842</c:v>
                </c:pt>
                <c:pt idx="23">
                  <c:v>45845</c:v>
                </c:pt>
                <c:pt idx="24">
                  <c:v>45846</c:v>
                </c:pt>
                <c:pt idx="25">
                  <c:v>45847</c:v>
                </c:pt>
                <c:pt idx="26">
                  <c:v>45848</c:v>
                </c:pt>
                <c:pt idx="27">
                  <c:v>45849</c:v>
                </c:pt>
                <c:pt idx="28">
                  <c:v>45852</c:v>
                </c:pt>
                <c:pt idx="29">
                  <c:v>45853</c:v>
                </c:pt>
                <c:pt idx="30">
                  <c:v>45854</c:v>
                </c:pt>
                <c:pt idx="31">
                  <c:v>45855</c:v>
                </c:pt>
                <c:pt idx="32">
                  <c:v>45856</c:v>
                </c:pt>
                <c:pt idx="33">
                  <c:v>45859</c:v>
                </c:pt>
                <c:pt idx="34">
                  <c:v>45860</c:v>
                </c:pt>
                <c:pt idx="35">
                  <c:v>45861</c:v>
                </c:pt>
                <c:pt idx="36">
                  <c:v>45862</c:v>
                </c:pt>
                <c:pt idx="37">
                  <c:v>45863</c:v>
                </c:pt>
                <c:pt idx="38">
                  <c:v>45866</c:v>
                </c:pt>
                <c:pt idx="39">
                  <c:v>45867</c:v>
                </c:pt>
                <c:pt idx="40">
                  <c:v>45868</c:v>
                </c:pt>
                <c:pt idx="41">
                  <c:v>45869</c:v>
                </c:pt>
                <c:pt idx="42">
                  <c:v>45870</c:v>
                </c:pt>
                <c:pt idx="43">
                  <c:v>45873</c:v>
                </c:pt>
                <c:pt idx="44">
                  <c:v>45874</c:v>
                </c:pt>
                <c:pt idx="45">
                  <c:v>45875</c:v>
                </c:pt>
                <c:pt idx="46">
                  <c:v>45876</c:v>
                </c:pt>
                <c:pt idx="47">
                  <c:v>45877</c:v>
                </c:pt>
                <c:pt idx="48">
                  <c:v>45880</c:v>
                </c:pt>
                <c:pt idx="49">
                  <c:v>45881</c:v>
                </c:pt>
                <c:pt idx="50">
                  <c:v>45882</c:v>
                </c:pt>
                <c:pt idx="51">
                  <c:v>45883</c:v>
                </c:pt>
                <c:pt idx="52">
                  <c:v>45884</c:v>
                </c:pt>
                <c:pt idx="53">
                  <c:v>45887</c:v>
                </c:pt>
                <c:pt idx="54">
                  <c:v>45888</c:v>
                </c:pt>
                <c:pt idx="55">
                  <c:v>45889</c:v>
                </c:pt>
                <c:pt idx="56">
                  <c:v>45890</c:v>
                </c:pt>
                <c:pt idx="57">
                  <c:v>45891</c:v>
                </c:pt>
                <c:pt idx="58">
                  <c:v>45894</c:v>
                </c:pt>
                <c:pt idx="59">
                  <c:v>45895</c:v>
                </c:pt>
                <c:pt idx="60">
                  <c:v>45896</c:v>
                </c:pt>
                <c:pt idx="61">
                  <c:v>45897</c:v>
                </c:pt>
                <c:pt idx="62">
                  <c:v>45898</c:v>
                </c:pt>
                <c:pt idx="63">
                  <c:v>45901</c:v>
                </c:pt>
                <c:pt idx="64">
                  <c:v>45902</c:v>
                </c:pt>
                <c:pt idx="65">
                  <c:v>45903</c:v>
                </c:pt>
                <c:pt idx="66">
                  <c:v>45904</c:v>
                </c:pt>
                <c:pt idx="67">
                  <c:v>45905</c:v>
                </c:pt>
                <c:pt idx="68">
                  <c:v>45908</c:v>
                </c:pt>
                <c:pt idx="69">
                  <c:v>45909</c:v>
                </c:pt>
                <c:pt idx="70">
                  <c:v>45910</c:v>
                </c:pt>
                <c:pt idx="71">
                  <c:v>45911</c:v>
                </c:pt>
                <c:pt idx="72">
                  <c:v>45912</c:v>
                </c:pt>
                <c:pt idx="73">
                  <c:v>45915</c:v>
                </c:pt>
                <c:pt idx="74">
                  <c:v>45916</c:v>
                </c:pt>
                <c:pt idx="75">
                  <c:v>45917</c:v>
                </c:pt>
                <c:pt idx="76">
                  <c:v>45918</c:v>
                </c:pt>
                <c:pt idx="77">
                  <c:v>45919</c:v>
                </c:pt>
                <c:pt idx="78">
                  <c:v>45922</c:v>
                </c:pt>
                <c:pt idx="79">
                  <c:v>45923</c:v>
                </c:pt>
                <c:pt idx="80">
                  <c:v>45924</c:v>
                </c:pt>
                <c:pt idx="81">
                  <c:v>45925</c:v>
                </c:pt>
                <c:pt idx="82">
                  <c:v>45926</c:v>
                </c:pt>
                <c:pt idx="83">
                  <c:v>45929</c:v>
                </c:pt>
                <c:pt idx="84">
                  <c:v>45930</c:v>
                </c:pt>
                <c:pt idx="85">
                  <c:v>45931</c:v>
                </c:pt>
                <c:pt idx="86">
                  <c:v>45932</c:v>
                </c:pt>
                <c:pt idx="87">
                  <c:v>45933</c:v>
                </c:pt>
                <c:pt idx="88">
                  <c:v>45936</c:v>
                </c:pt>
                <c:pt idx="89">
                  <c:v>45937</c:v>
                </c:pt>
                <c:pt idx="90">
                  <c:v>45938</c:v>
                </c:pt>
                <c:pt idx="91">
                  <c:v>45939</c:v>
                </c:pt>
                <c:pt idx="92">
                  <c:v>45940</c:v>
                </c:pt>
                <c:pt idx="93">
                  <c:v>45943</c:v>
                </c:pt>
                <c:pt idx="94">
                  <c:v>45944</c:v>
                </c:pt>
                <c:pt idx="95">
                  <c:v>45945</c:v>
                </c:pt>
                <c:pt idx="96">
                  <c:v>45946</c:v>
                </c:pt>
                <c:pt idx="97">
                  <c:v>45947</c:v>
                </c:pt>
                <c:pt idx="98">
                  <c:v>45950</c:v>
                </c:pt>
                <c:pt idx="99">
                  <c:v>45951</c:v>
                </c:pt>
                <c:pt idx="100">
                  <c:v>45952</c:v>
                </c:pt>
                <c:pt idx="101">
                  <c:v>45953</c:v>
                </c:pt>
                <c:pt idx="102">
                  <c:v>45954</c:v>
                </c:pt>
                <c:pt idx="103">
                  <c:v>45957</c:v>
                </c:pt>
                <c:pt idx="104">
                  <c:v>45958</c:v>
                </c:pt>
                <c:pt idx="105">
                  <c:v>45959</c:v>
                </c:pt>
                <c:pt idx="106">
                  <c:v>45960</c:v>
                </c:pt>
                <c:pt idx="107">
                  <c:v>45961</c:v>
                </c:pt>
                <c:pt idx="108">
                  <c:v>45964</c:v>
                </c:pt>
                <c:pt idx="109">
                  <c:v>45965</c:v>
                </c:pt>
                <c:pt idx="110">
                  <c:v>45966</c:v>
                </c:pt>
                <c:pt idx="111">
                  <c:v>45967</c:v>
                </c:pt>
                <c:pt idx="112">
                  <c:v>45968</c:v>
                </c:pt>
                <c:pt idx="113">
                  <c:v>45971</c:v>
                </c:pt>
                <c:pt idx="114">
                  <c:v>45972</c:v>
                </c:pt>
                <c:pt idx="115">
                  <c:v>45973</c:v>
                </c:pt>
                <c:pt idx="116">
                  <c:v>45974</c:v>
                </c:pt>
                <c:pt idx="117">
                  <c:v>45975</c:v>
                </c:pt>
                <c:pt idx="118">
                  <c:v>45978</c:v>
                </c:pt>
                <c:pt idx="119">
                  <c:v>45979</c:v>
                </c:pt>
                <c:pt idx="120">
                  <c:v>45980</c:v>
                </c:pt>
                <c:pt idx="121">
                  <c:v>45981</c:v>
                </c:pt>
                <c:pt idx="122">
                  <c:v>45982</c:v>
                </c:pt>
                <c:pt idx="123">
                  <c:v>45985</c:v>
                </c:pt>
                <c:pt idx="124">
                  <c:v>45986</c:v>
                </c:pt>
                <c:pt idx="125">
                  <c:v>45987</c:v>
                </c:pt>
                <c:pt idx="126">
                  <c:v>45988</c:v>
                </c:pt>
                <c:pt idx="127">
                  <c:v>45989</c:v>
                </c:pt>
                <c:pt idx="128">
                  <c:v>45992</c:v>
                </c:pt>
                <c:pt idx="129">
                  <c:v>45993</c:v>
                </c:pt>
                <c:pt idx="130">
                  <c:v>45994</c:v>
                </c:pt>
                <c:pt idx="131">
                  <c:v>45995</c:v>
                </c:pt>
                <c:pt idx="132">
                  <c:v>45996</c:v>
                </c:pt>
                <c:pt idx="133">
                  <c:v>45999</c:v>
                </c:pt>
                <c:pt idx="134">
                  <c:v>46000</c:v>
                </c:pt>
                <c:pt idx="135">
                  <c:v>46001</c:v>
                </c:pt>
                <c:pt idx="136">
                  <c:v>46002</c:v>
                </c:pt>
                <c:pt idx="137">
                  <c:v>46003</c:v>
                </c:pt>
                <c:pt idx="138">
                  <c:v>46006</c:v>
                </c:pt>
                <c:pt idx="139">
                  <c:v>46007</c:v>
                </c:pt>
                <c:pt idx="140">
                  <c:v>46008</c:v>
                </c:pt>
                <c:pt idx="141">
                  <c:v>46009</c:v>
                </c:pt>
                <c:pt idx="142">
                  <c:v>46010</c:v>
                </c:pt>
                <c:pt idx="143">
                  <c:v>46013</c:v>
                </c:pt>
                <c:pt idx="144">
                  <c:v>46014</c:v>
                </c:pt>
                <c:pt idx="145">
                  <c:v>46015</c:v>
                </c:pt>
                <c:pt idx="146">
                  <c:v>46017</c:v>
                </c:pt>
                <c:pt idx="147">
                  <c:v>46020</c:v>
                </c:pt>
                <c:pt idx="148">
                  <c:v>46021</c:v>
                </c:pt>
                <c:pt idx="149">
                  <c:v>46022</c:v>
                </c:pt>
                <c:pt idx="150">
                  <c:v>46024</c:v>
                </c:pt>
                <c:pt idx="151">
                  <c:v>46027</c:v>
                </c:pt>
                <c:pt idx="152">
                  <c:v>46028</c:v>
                </c:pt>
                <c:pt idx="153">
                  <c:v>46029</c:v>
                </c:pt>
                <c:pt idx="154">
                  <c:v>46030</c:v>
                </c:pt>
                <c:pt idx="155">
                  <c:v>46031</c:v>
                </c:pt>
                <c:pt idx="156">
                  <c:v>46034</c:v>
                </c:pt>
                <c:pt idx="157">
                  <c:v>46035</c:v>
                </c:pt>
                <c:pt idx="158">
                  <c:v>46036</c:v>
                </c:pt>
                <c:pt idx="159">
                  <c:v>46037</c:v>
                </c:pt>
                <c:pt idx="160">
                  <c:v>46038</c:v>
                </c:pt>
                <c:pt idx="161">
                  <c:v>46041</c:v>
                </c:pt>
                <c:pt idx="162">
                  <c:v>46042</c:v>
                </c:pt>
                <c:pt idx="163">
                  <c:v>46043</c:v>
                </c:pt>
                <c:pt idx="164">
                  <c:v>46044</c:v>
                </c:pt>
                <c:pt idx="165">
                  <c:v>46045</c:v>
                </c:pt>
                <c:pt idx="166">
                  <c:v>46048</c:v>
                </c:pt>
                <c:pt idx="167">
                  <c:v>46049</c:v>
                </c:pt>
                <c:pt idx="168">
                  <c:v>46050</c:v>
                </c:pt>
                <c:pt idx="169">
                  <c:v>46051</c:v>
                </c:pt>
                <c:pt idx="170">
                  <c:v>46052</c:v>
                </c:pt>
                <c:pt idx="171">
                  <c:v>46055</c:v>
                </c:pt>
                <c:pt idx="172">
                  <c:v>46056</c:v>
                </c:pt>
                <c:pt idx="173">
                  <c:v>46057</c:v>
                </c:pt>
                <c:pt idx="174">
                  <c:v>46058</c:v>
                </c:pt>
                <c:pt idx="175">
                  <c:v>46059</c:v>
                </c:pt>
                <c:pt idx="176">
                  <c:v>46062</c:v>
                </c:pt>
                <c:pt idx="177">
                  <c:v>46063</c:v>
                </c:pt>
                <c:pt idx="178">
                  <c:v>46064</c:v>
                </c:pt>
                <c:pt idx="179">
                  <c:v>46065</c:v>
                </c:pt>
                <c:pt idx="180">
                  <c:v>46066</c:v>
                </c:pt>
                <c:pt idx="181">
                  <c:v>46071</c:v>
                </c:pt>
                <c:pt idx="182">
                  <c:v>46072</c:v>
                </c:pt>
                <c:pt idx="183">
                  <c:v>46073</c:v>
                </c:pt>
                <c:pt idx="184">
                  <c:v>46076</c:v>
                </c:pt>
                <c:pt idx="185">
                  <c:v>46077</c:v>
                </c:pt>
                <c:pt idx="186">
                  <c:v>46078</c:v>
                </c:pt>
                <c:pt idx="187">
                  <c:v>46079</c:v>
                </c:pt>
                <c:pt idx="188">
                  <c:v>46080</c:v>
                </c:pt>
                <c:pt idx="189">
                  <c:v>46083</c:v>
                </c:pt>
                <c:pt idx="190">
                  <c:v>46084</c:v>
                </c:pt>
                <c:pt idx="191">
                  <c:v>46085</c:v>
                </c:pt>
                <c:pt idx="192">
                  <c:v>46086</c:v>
                </c:pt>
                <c:pt idx="193">
                  <c:v>46087</c:v>
                </c:pt>
                <c:pt idx="194">
                  <c:v>46090</c:v>
                </c:pt>
                <c:pt idx="195">
                  <c:v>46091</c:v>
                </c:pt>
                <c:pt idx="196">
                  <c:v>46092</c:v>
                </c:pt>
                <c:pt idx="197">
                  <c:v>46093</c:v>
                </c:pt>
                <c:pt idx="198">
                  <c:v>46094</c:v>
                </c:pt>
                <c:pt idx="199">
                  <c:v>46097</c:v>
                </c:pt>
                <c:pt idx="200">
                  <c:v>46098</c:v>
                </c:pt>
                <c:pt idx="201">
                  <c:v>46099</c:v>
                </c:pt>
                <c:pt idx="202">
                  <c:v>46100</c:v>
                </c:pt>
                <c:pt idx="203">
                  <c:v>46101</c:v>
                </c:pt>
                <c:pt idx="204">
                  <c:v>46104</c:v>
                </c:pt>
                <c:pt idx="205">
                  <c:v>46105</c:v>
                </c:pt>
                <c:pt idx="206">
                  <c:v>46106</c:v>
                </c:pt>
                <c:pt idx="207">
                  <c:v>46107</c:v>
                </c:pt>
                <c:pt idx="208">
                  <c:v>46108</c:v>
                </c:pt>
                <c:pt idx="209">
                  <c:v>46111</c:v>
                </c:pt>
                <c:pt idx="210">
                  <c:v>46112</c:v>
                </c:pt>
                <c:pt idx="211">
                  <c:v>46113</c:v>
                </c:pt>
                <c:pt idx="212">
                  <c:v>46114</c:v>
                </c:pt>
                <c:pt idx="213">
                  <c:v>46118</c:v>
                </c:pt>
                <c:pt idx="214">
                  <c:v>46119</c:v>
                </c:pt>
                <c:pt idx="215">
                  <c:v>46120</c:v>
                </c:pt>
                <c:pt idx="216">
                  <c:v>46121</c:v>
                </c:pt>
                <c:pt idx="217">
                  <c:v>46122</c:v>
                </c:pt>
                <c:pt idx="218">
                  <c:v>46125</c:v>
                </c:pt>
                <c:pt idx="219">
                  <c:v>46126</c:v>
                </c:pt>
                <c:pt idx="220">
                  <c:v>46127</c:v>
                </c:pt>
                <c:pt idx="221">
                  <c:v>46128</c:v>
                </c:pt>
                <c:pt idx="222">
                  <c:v>46129</c:v>
                </c:pt>
                <c:pt idx="223">
                  <c:v>46132</c:v>
                </c:pt>
                <c:pt idx="224">
                  <c:v>46134</c:v>
                </c:pt>
                <c:pt idx="225">
                  <c:v>46135</c:v>
                </c:pt>
                <c:pt idx="226">
                  <c:v>46136</c:v>
                </c:pt>
                <c:pt idx="227">
                  <c:v>46139</c:v>
                </c:pt>
                <c:pt idx="228">
                  <c:v>46140</c:v>
                </c:pt>
                <c:pt idx="229">
                  <c:v>46141</c:v>
                </c:pt>
                <c:pt idx="230">
                  <c:v>46142</c:v>
                </c:pt>
                <c:pt idx="231">
                  <c:v>46146</c:v>
                </c:pt>
                <c:pt idx="232">
                  <c:v>46147</c:v>
                </c:pt>
                <c:pt idx="233">
                  <c:v>46148</c:v>
                </c:pt>
                <c:pt idx="234">
                  <c:v>46149</c:v>
                </c:pt>
                <c:pt idx="235">
                  <c:v>46150</c:v>
                </c:pt>
                <c:pt idx="236">
                  <c:v>46153</c:v>
                </c:pt>
                <c:pt idx="237">
                  <c:v>46154</c:v>
                </c:pt>
                <c:pt idx="238">
                  <c:v>46155</c:v>
                </c:pt>
                <c:pt idx="239">
                  <c:v>46156</c:v>
                </c:pt>
                <c:pt idx="240">
                  <c:v>46157</c:v>
                </c:pt>
                <c:pt idx="241">
                  <c:v>46160</c:v>
                </c:pt>
                <c:pt idx="242">
                  <c:v>46161</c:v>
                </c:pt>
                <c:pt idx="243">
                  <c:v>46162</c:v>
                </c:pt>
                <c:pt idx="244">
                  <c:v>46163</c:v>
                </c:pt>
                <c:pt idx="245">
                  <c:v>46164</c:v>
                </c:pt>
                <c:pt idx="246">
                  <c:v>46167</c:v>
                </c:pt>
                <c:pt idx="247">
                  <c:v>46168</c:v>
                </c:pt>
                <c:pt idx="248">
                  <c:v>46169</c:v>
                </c:pt>
                <c:pt idx="249">
                  <c:v>46170</c:v>
                </c:pt>
              </c:numCache>
            </c:numRef>
          </c:cat>
          <c:val>
            <c:numRef>
              <c:f>IFIX!$P$6:$P$258</c:f>
              <c:numCache>
                <c:formatCode>General</c:formatCode>
                <c:ptCount val="252"/>
                <c:pt idx="0">
                  <c:v>100</c:v>
                </c:pt>
                <c:pt idx="1">
                  <c:v>100.05426620594594</c:v>
                </c:pt>
                <c:pt idx="2">
                  <c:v>100.1085619214701</c:v>
                </c:pt>
                <c:pt idx="3">
                  <c:v>100.21724165010762</c:v>
                </c:pt>
                <c:pt idx="4">
                  <c:v>100.27162577583033</c:v>
                </c:pt>
                <c:pt idx="5">
                  <c:v>100.3260394052045</c:v>
                </c:pt>
                <c:pt idx="6">
                  <c:v>100.38048254415686</c:v>
                </c:pt>
                <c:pt idx="7">
                  <c:v>100.43495529344324</c:v>
                </c:pt>
                <c:pt idx="8">
                  <c:v>100.48945755230784</c:v>
                </c:pt>
                <c:pt idx="9">
                  <c:v>100.54398941557963</c:v>
                </c:pt>
                <c:pt idx="10">
                  <c:v>100.59855089511218</c:v>
                </c:pt>
                <c:pt idx="11">
                  <c:v>100.65314199090552</c:v>
                </c:pt>
                <c:pt idx="12">
                  <c:v>100.70863317921297</c:v>
                </c:pt>
                <c:pt idx="13">
                  <c:v>100.76415493207051</c:v>
                </c:pt>
                <c:pt idx="14">
                  <c:v>100.81970725540499</c:v>
                </c:pt>
                <c:pt idx="15">
                  <c:v>100.8752902440453</c:v>
                </c:pt>
                <c:pt idx="16">
                  <c:v>100.93090389799146</c:v>
                </c:pt>
                <c:pt idx="17">
                  <c:v>100.98654822909707</c:v>
                </c:pt>
                <c:pt idx="18">
                  <c:v>101.04222322550854</c:v>
                </c:pt>
                <c:pt idx="19">
                  <c:v>101.09792888722583</c:v>
                </c:pt>
                <c:pt idx="20">
                  <c:v>101.15366522610259</c:v>
                </c:pt>
                <c:pt idx="21">
                  <c:v>101.20943233696775</c:v>
                </c:pt>
                <c:pt idx="22">
                  <c:v>101.26523021982132</c:v>
                </c:pt>
                <c:pt idx="23">
                  <c:v>101.32105877983432</c:v>
                </c:pt>
                <c:pt idx="24">
                  <c:v>101.37691811183572</c:v>
                </c:pt>
                <c:pt idx="25">
                  <c:v>101.43280832250807</c:v>
                </c:pt>
                <c:pt idx="26">
                  <c:v>101.4887293110956</c:v>
                </c:pt>
                <c:pt idx="27">
                  <c:v>101.54468117835408</c:v>
                </c:pt>
                <c:pt idx="28">
                  <c:v>101.60066382352777</c:v>
                </c:pt>
                <c:pt idx="29">
                  <c:v>101.65667734737239</c:v>
                </c:pt>
                <c:pt idx="30">
                  <c:v>101.71272175581475</c:v>
                </c:pt>
                <c:pt idx="31">
                  <c:v>101.76879704292807</c:v>
                </c:pt>
                <c:pt idx="32">
                  <c:v>101.82490320871231</c:v>
                </c:pt>
                <c:pt idx="33">
                  <c:v>101.88104036577685</c:v>
                </c:pt>
                <c:pt idx="34">
                  <c:v>101.9372085081949</c:v>
                </c:pt>
                <c:pt idx="35">
                  <c:v>101.99340753521069</c:v>
                </c:pt>
                <c:pt idx="36">
                  <c:v>102.04963754165315</c:v>
                </c:pt>
                <c:pt idx="37">
                  <c:v>102.10589864605849</c:v>
                </c:pt>
                <c:pt idx="38">
                  <c:v>102.16219073581729</c:v>
                </c:pt>
                <c:pt idx="39">
                  <c:v>102.21851381092958</c:v>
                </c:pt>
                <c:pt idx="40">
                  <c:v>102.27486797807794</c:v>
                </c:pt>
                <c:pt idx="41">
                  <c:v>102.33125324318911</c:v>
                </c:pt>
                <c:pt idx="42">
                  <c:v>102.38766959440953</c:v>
                </c:pt>
                <c:pt idx="43">
                  <c:v>102.4441170435928</c:v>
                </c:pt>
                <c:pt idx="44">
                  <c:v>102.5005955848121</c:v>
                </c:pt>
                <c:pt idx="45">
                  <c:v>102.55710521214064</c:v>
                </c:pt>
                <c:pt idx="46">
                  <c:v>102.61364604411457</c:v>
                </c:pt>
                <c:pt idx="47">
                  <c:v>102.67021807480708</c:v>
                </c:pt>
                <c:pt idx="48">
                  <c:v>102.72682129829138</c:v>
                </c:pt>
                <c:pt idx="49">
                  <c:v>102.78345572642107</c:v>
                </c:pt>
                <c:pt idx="50">
                  <c:v>102.84012134734253</c:v>
                </c:pt>
                <c:pt idx="51">
                  <c:v>102.89681817290939</c:v>
                </c:pt>
                <c:pt idx="52">
                  <c:v>102.95354629795055</c:v>
                </c:pt>
                <c:pt idx="53">
                  <c:v>103.01030572839286</c:v>
                </c:pt>
                <c:pt idx="54">
                  <c:v>103.06709635755375</c:v>
                </c:pt>
                <c:pt idx="55">
                  <c:v>103.12391839879834</c:v>
                </c:pt>
                <c:pt idx="56">
                  <c:v>103.18077173951724</c:v>
                </c:pt>
                <c:pt idx="57">
                  <c:v>103.23765638563729</c:v>
                </c:pt>
                <c:pt idx="58">
                  <c:v>103.29457244384102</c:v>
                </c:pt>
                <c:pt idx="59">
                  <c:v>103.35151980151906</c:v>
                </c:pt>
                <c:pt idx="60">
                  <c:v>103.40849857128079</c:v>
                </c:pt>
                <c:pt idx="61">
                  <c:v>103.46550875312622</c:v>
                </c:pt>
                <c:pt idx="62">
                  <c:v>103.52255034705532</c:v>
                </c:pt>
                <c:pt idx="63">
                  <c:v>103.57962344789702</c:v>
                </c:pt>
                <c:pt idx="64">
                  <c:v>103.63672796674922</c:v>
                </c:pt>
                <c:pt idx="65">
                  <c:v>103.69386399844086</c:v>
                </c:pt>
                <c:pt idx="66">
                  <c:v>103.75103154297193</c:v>
                </c:pt>
                <c:pt idx="67">
                  <c:v>103.80823060626922</c:v>
                </c:pt>
                <c:pt idx="68">
                  <c:v>103.86546118833274</c:v>
                </c:pt>
                <c:pt idx="69">
                  <c:v>103.92272327730889</c:v>
                </c:pt>
                <c:pt idx="70">
                  <c:v>103.9800169976606</c:v>
                </c:pt>
                <c:pt idx="71">
                  <c:v>104.03734233160746</c:v>
                </c:pt>
                <c:pt idx="72">
                  <c:v>104.09469918432059</c:v>
                </c:pt>
                <c:pt idx="73">
                  <c:v>104.15208765655566</c:v>
                </c:pt>
                <c:pt idx="74">
                  <c:v>104.20950786092207</c:v>
                </c:pt>
                <c:pt idx="75">
                  <c:v>104.26695968481046</c:v>
                </c:pt>
                <c:pt idx="76">
                  <c:v>104.32444312822081</c:v>
                </c:pt>
                <c:pt idx="77">
                  <c:v>104.38195829783569</c:v>
                </c:pt>
                <c:pt idx="78">
                  <c:v>104.43950519365508</c:v>
                </c:pt>
                <c:pt idx="79">
                  <c:v>104.4970838216058</c:v>
                </c:pt>
                <c:pt idx="80">
                  <c:v>104.55469416983422</c:v>
                </c:pt>
                <c:pt idx="81">
                  <c:v>104.61233625019398</c:v>
                </c:pt>
                <c:pt idx="82">
                  <c:v>104.67001016344082</c:v>
                </c:pt>
                <c:pt idx="83">
                  <c:v>104.72771580289216</c:v>
                </c:pt>
                <c:pt idx="84">
                  <c:v>104.78545327523058</c:v>
                </c:pt>
                <c:pt idx="85">
                  <c:v>104.84322258045607</c:v>
                </c:pt>
                <c:pt idx="86">
                  <c:v>104.90102371856862</c:v>
                </c:pt>
                <c:pt idx="87">
                  <c:v>104.9588567962508</c:v>
                </c:pt>
                <c:pt idx="88">
                  <c:v>105.01672170682002</c:v>
                </c:pt>
                <c:pt idx="89">
                  <c:v>105.07461855103207</c:v>
                </c:pt>
                <c:pt idx="90">
                  <c:v>105.13254734074053</c:v>
                </c:pt>
                <c:pt idx="91">
                  <c:v>105.19050806409182</c:v>
                </c:pt>
                <c:pt idx="92">
                  <c:v>105.24850073293953</c:v>
                </c:pt>
                <c:pt idx="93">
                  <c:v>105.30652533543004</c:v>
                </c:pt>
                <c:pt idx="94">
                  <c:v>105.36458197824591</c:v>
                </c:pt>
                <c:pt idx="95">
                  <c:v>105.42267056655818</c:v>
                </c:pt>
                <c:pt idx="96">
                  <c:v>105.48079119519582</c:v>
                </c:pt>
                <c:pt idx="97">
                  <c:v>105.53894387008563</c:v>
                </c:pt>
                <c:pt idx="98">
                  <c:v>105.5971285912276</c:v>
                </c:pt>
                <c:pt idx="99">
                  <c:v>105.65534545937749</c:v>
                </c:pt>
                <c:pt idx="100">
                  <c:v>105.71359437377954</c:v>
                </c:pt>
                <c:pt idx="101">
                  <c:v>105.77187544111629</c:v>
                </c:pt>
                <c:pt idx="102">
                  <c:v>105.83018854877842</c:v>
                </c:pt>
                <c:pt idx="103">
                  <c:v>105.88853380344844</c:v>
                </c:pt>
                <c:pt idx="104">
                  <c:v>105.94691131773573</c:v>
                </c:pt>
                <c:pt idx="105">
                  <c:v>106.00532098495772</c:v>
                </c:pt>
                <c:pt idx="106">
                  <c:v>106.06376279918761</c:v>
                </c:pt>
                <c:pt idx="107">
                  <c:v>106.12223687303478</c:v>
                </c:pt>
                <c:pt idx="108">
                  <c:v>106.18074319464559</c:v>
                </c:pt>
                <c:pt idx="109">
                  <c:v>106.23928178180046</c:v>
                </c:pt>
                <c:pt idx="110">
                  <c:v>106.29785261671897</c:v>
                </c:pt>
                <c:pt idx="111">
                  <c:v>106.35645571125474</c:v>
                </c:pt>
                <c:pt idx="112">
                  <c:v>106.41509116616353</c:v>
                </c:pt>
                <c:pt idx="113">
                  <c:v>106.47375898737212</c:v>
                </c:pt>
                <c:pt idx="114">
                  <c:v>106.53245906227117</c:v>
                </c:pt>
                <c:pt idx="115">
                  <c:v>106.59119149754321</c:v>
                </c:pt>
                <c:pt idx="116">
                  <c:v>106.64995639987082</c:v>
                </c:pt>
                <c:pt idx="117">
                  <c:v>106.70875366257141</c:v>
                </c:pt>
                <c:pt idx="118">
                  <c:v>106.76758329157184</c:v>
                </c:pt>
                <c:pt idx="119">
                  <c:v>106.82644538170098</c:v>
                </c:pt>
                <c:pt idx="120">
                  <c:v>106.8853399448125</c:v>
                </c:pt>
                <c:pt idx="121">
                  <c:v>106.8853399448125</c:v>
                </c:pt>
                <c:pt idx="122">
                  <c:v>106.94426697497957</c:v>
                </c:pt>
                <c:pt idx="123">
                  <c:v>107.00322646627539</c:v>
                </c:pt>
                <c:pt idx="124">
                  <c:v>107.06221853723609</c:v>
                </c:pt>
                <c:pt idx="125">
                  <c:v>107.12124307525235</c:v>
                </c:pt>
                <c:pt idx="126">
                  <c:v>107.18030018700671</c:v>
                </c:pt>
                <c:pt idx="127">
                  <c:v>107.23938986657237</c:v>
                </c:pt>
                <c:pt idx="128">
                  <c:v>107.29851212580292</c:v>
                </c:pt>
                <c:pt idx="129">
                  <c:v>107.35766695284475</c:v>
                </c:pt>
                <c:pt idx="130">
                  <c:v>107.41685435362469</c:v>
                </c:pt>
                <c:pt idx="131">
                  <c:v>107.47607443482529</c:v>
                </c:pt>
                <c:pt idx="132">
                  <c:v>107.53532708976398</c:v>
                </c:pt>
                <c:pt idx="133">
                  <c:v>107.59461242512333</c:v>
                </c:pt>
                <c:pt idx="134">
                  <c:v>107.65393044090332</c:v>
                </c:pt>
                <c:pt idx="135">
                  <c:v>107.7132812378597</c:v>
                </c:pt>
                <c:pt idx="136">
                  <c:v>107.7726647152367</c:v>
                </c:pt>
                <c:pt idx="137">
                  <c:v>107.83208097379013</c:v>
                </c:pt>
                <c:pt idx="138">
                  <c:v>107.89152991276418</c:v>
                </c:pt>
                <c:pt idx="139">
                  <c:v>107.95101163884142</c:v>
                </c:pt>
                <c:pt idx="140">
                  <c:v>108.01052614609505</c:v>
                </c:pt>
                <c:pt idx="141">
                  <c:v>108.07007354713443</c:v>
                </c:pt>
                <c:pt idx="142">
                  <c:v>108.1296537293502</c:v>
                </c:pt>
                <c:pt idx="143">
                  <c:v>108.18926680535171</c:v>
                </c:pt>
                <c:pt idx="144">
                  <c:v>108.24891266845641</c:v>
                </c:pt>
                <c:pt idx="145">
                  <c:v>108.30859141942004</c:v>
                </c:pt>
                <c:pt idx="146">
                  <c:v>108.3683030582426</c:v>
                </c:pt>
                <c:pt idx="147">
                  <c:v>108.42804769753346</c:v>
                </c:pt>
                <c:pt idx="148">
                  <c:v>108.48782522468326</c:v>
                </c:pt>
                <c:pt idx="149">
                  <c:v>108.54763574637452</c:v>
                </c:pt>
                <c:pt idx="150">
                  <c:v>108.60747916185156</c:v>
                </c:pt>
                <c:pt idx="151">
                  <c:v>108.66735557187009</c:v>
                </c:pt>
                <c:pt idx="152">
                  <c:v>108.72726508311263</c:v>
                </c:pt>
                <c:pt idx="153">
                  <c:v>108.78720758889665</c:v>
                </c:pt>
                <c:pt idx="154">
                  <c:v>108.84718309514896</c:v>
                </c:pt>
                <c:pt idx="155">
                  <c:v>108.90719170262531</c:v>
                </c:pt>
                <c:pt idx="156">
                  <c:v>108.96723341132571</c:v>
                </c:pt>
                <c:pt idx="157">
                  <c:v>109.02730822125012</c:v>
                </c:pt>
                <c:pt idx="158">
                  <c:v>109.08741613239856</c:v>
                </c:pt>
                <c:pt idx="159">
                  <c:v>109.14755715069784</c:v>
                </c:pt>
                <c:pt idx="160">
                  <c:v>109.2077313709769</c:v>
                </c:pt>
                <c:pt idx="161">
                  <c:v>109.26793880508934</c:v>
                </c:pt>
                <c:pt idx="162">
                  <c:v>109.32817933449898</c:v>
                </c:pt>
                <c:pt idx="163">
                  <c:v>109.38845307181525</c:v>
                </c:pt>
                <c:pt idx="164">
                  <c:v>109.44876012964745</c:v>
                </c:pt>
                <c:pt idx="165">
                  <c:v>109.50910038945941</c:v>
                </c:pt>
                <c:pt idx="166">
                  <c:v>109.56947396386049</c:v>
                </c:pt>
                <c:pt idx="167">
                  <c:v>109.62988074616814</c:v>
                </c:pt>
                <c:pt idx="168">
                  <c:v>109.69032084306495</c:v>
                </c:pt>
                <c:pt idx="169">
                  <c:v>109.75079424862408</c:v>
                </c:pt>
                <c:pt idx="170">
                  <c:v>109.81130108138166</c:v>
                </c:pt>
                <c:pt idx="171">
                  <c:v>109.87184122280158</c:v>
                </c:pt>
                <c:pt idx="172">
                  <c:v>109.93241478549317</c:v>
                </c:pt>
                <c:pt idx="173">
                  <c:v>109.99302165684709</c:v>
                </c:pt>
                <c:pt idx="174">
                  <c:v>110.05366195539949</c:v>
                </c:pt>
                <c:pt idx="175">
                  <c:v>110.11433566336996</c:v>
                </c:pt>
                <c:pt idx="176">
                  <c:v>110.17504290522146</c:v>
                </c:pt>
                <c:pt idx="177">
                  <c:v>110.23578356241782</c:v>
                </c:pt>
                <c:pt idx="178">
                  <c:v>110.2965577475684</c:v>
                </c:pt>
                <c:pt idx="179">
                  <c:v>110.3573654547464</c:v>
                </c:pt>
                <c:pt idx="180">
                  <c:v>110.41820668395182</c:v>
                </c:pt>
                <c:pt idx="181">
                  <c:v>110.47908144111146</c:v>
                </c:pt>
                <c:pt idx="182">
                  <c:v>110.53998972622533</c:v>
                </c:pt>
                <c:pt idx="183">
                  <c:v>110.60093164004917</c:v>
                </c:pt>
                <c:pt idx="184">
                  <c:v>110.66190707590043</c:v>
                </c:pt>
                <c:pt idx="185">
                  <c:v>110.72291614638846</c:v>
                </c:pt>
                <c:pt idx="186">
                  <c:v>110.78395884558647</c:v>
                </c:pt>
                <c:pt idx="187">
                  <c:v>110.84503517942123</c:v>
                </c:pt>
                <c:pt idx="188">
                  <c:v>110.90614524272172</c:v>
                </c:pt>
                <c:pt idx="189">
                  <c:v>110.96728894065897</c:v>
                </c:pt>
                <c:pt idx="190">
                  <c:v>111.02846637991553</c:v>
                </c:pt>
                <c:pt idx="191">
                  <c:v>111.08967754863782</c:v>
                </c:pt>
                <c:pt idx="192">
                  <c:v>111.1509224586794</c:v>
                </c:pt>
                <c:pt idx="193">
                  <c:v>111.2122010981867</c:v>
                </c:pt>
                <c:pt idx="194">
                  <c:v>111.27351358569587</c:v>
                </c:pt>
                <c:pt idx="195">
                  <c:v>111.33485980859754</c:v>
                </c:pt>
                <c:pt idx="196">
                  <c:v>111.39623987357429</c:v>
                </c:pt>
                <c:pt idx="197">
                  <c:v>111.45765378062609</c:v>
                </c:pt>
                <c:pt idx="198">
                  <c:v>111.51910152975297</c:v>
                </c:pt>
                <c:pt idx="199">
                  <c:v>111.58058322763745</c:v>
                </c:pt>
                <c:pt idx="200">
                  <c:v>111.6420987735238</c:v>
                </c:pt>
                <c:pt idx="201">
                  <c:v>111.70364825631414</c:v>
                </c:pt>
                <c:pt idx="202">
                  <c:v>111.76426560626503</c:v>
                </c:pt>
                <c:pt idx="203">
                  <c:v>111.82491583814806</c:v>
                </c:pt>
                <c:pt idx="204">
                  <c:v>111.8855989638168</c:v>
                </c:pt>
                <c:pt idx="205">
                  <c:v>111.94631508402705</c:v>
                </c:pt>
                <c:pt idx="206">
                  <c:v>112.00706409802304</c:v>
                </c:pt>
                <c:pt idx="207">
                  <c:v>112.06784610656048</c:v>
                </c:pt>
                <c:pt idx="208">
                  <c:v>112.12866111556623</c:v>
                </c:pt>
                <c:pt idx="209">
                  <c:v>112.18950911318666</c:v>
                </c:pt>
                <c:pt idx="210">
                  <c:v>112.25039011127538</c:v>
                </c:pt>
                <c:pt idx="211">
                  <c:v>112.31130421058815</c:v>
                </c:pt>
                <c:pt idx="212">
                  <c:v>112.37225130444241</c:v>
                </c:pt>
                <c:pt idx="213">
                  <c:v>112.43323150544748</c:v>
                </c:pt>
                <c:pt idx="214">
                  <c:v>112.49424480174979</c:v>
                </c:pt>
                <c:pt idx="215">
                  <c:v>112.55529120520292</c:v>
                </c:pt>
                <c:pt idx="216">
                  <c:v>112.6163707098801</c:v>
                </c:pt>
                <c:pt idx="217">
                  <c:v>112.67748341653704</c:v>
                </c:pt>
                <c:pt idx="218">
                  <c:v>112.73862923034483</c:v>
                </c:pt>
                <c:pt idx="219">
                  <c:v>112.79980825205918</c:v>
                </c:pt>
                <c:pt idx="220">
                  <c:v>112.86102048168016</c:v>
                </c:pt>
                <c:pt idx="221">
                  <c:v>112.92226591920769</c:v>
                </c:pt>
                <c:pt idx="222">
                  <c:v>112.9835445646418</c:v>
                </c:pt>
                <c:pt idx="223">
                  <c:v>113.04485651873824</c:v>
                </c:pt>
                <c:pt idx="224">
                  <c:v>113.10620168666804</c:v>
                </c:pt>
                <c:pt idx="225">
                  <c:v>113.1675801632602</c:v>
                </c:pt>
                <c:pt idx="226">
                  <c:v>113.22899195444145</c:v>
                </c:pt>
                <c:pt idx="227">
                  <c:v>113.29043706613865</c:v>
                </c:pt>
                <c:pt idx="228">
                  <c:v>113.35191548057136</c:v>
                </c:pt>
                <c:pt idx="229">
                  <c:v>113.41342732220258</c:v>
                </c:pt>
                <c:pt idx="230">
                  <c:v>113.47398956469044</c:v>
                </c:pt>
                <c:pt idx="231">
                  <c:v>113.53458417347811</c:v>
                </c:pt>
                <c:pt idx="232">
                  <c:v>113.59521114263877</c:v>
                </c:pt>
                <c:pt idx="233">
                  <c:v>113.65587047217245</c:v>
                </c:pt>
                <c:pt idx="234">
                  <c:v>113.71656216800592</c:v>
                </c:pt>
                <c:pt idx="235">
                  <c:v>113.77728632496813</c:v>
                </c:pt>
                <c:pt idx="236">
                  <c:v>113.83804284823015</c:v>
                </c:pt>
                <c:pt idx="237">
                  <c:v>113.8988318326209</c:v>
                </c:pt>
                <c:pt idx="238">
                  <c:v>113.95965328999404</c:v>
                </c:pt>
                <c:pt idx="239">
                  <c:v>114.02050721442272</c:v>
                </c:pt>
                <c:pt idx="240">
                  <c:v>114.08139360590694</c:v>
                </c:pt>
                <c:pt idx="241">
                  <c:v>114.14231257112925</c:v>
                </c:pt>
                <c:pt idx="242">
                  <c:v>114.20326400340711</c:v>
                </c:pt>
                <c:pt idx="243">
                  <c:v>114.26424800349629</c:v>
                </c:pt>
                <c:pt idx="244">
                  <c:v>114.32526458325036</c:v>
                </c:pt>
                <c:pt idx="245">
                  <c:v>114.38631373674252</c:v>
                </c:pt>
                <c:pt idx="246">
                  <c:v>114.44739545804597</c:v>
                </c:pt>
                <c:pt idx="247">
                  <c:v>114.50850985977007</c:v>
                </c:pt>
                <c:pt idx="248">
                  <c:v>114.5696568411591</c:v>
                </c:pt>
                <c:pt idx="249">
                  <c:v>114.63083649704195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45810</c:v>
                </c:pt>
                <c:pt idx="1">
                  <c:v>45811</c:v>
                </c:pt>
                <c:pt idx="2">
                  <c:v>45812</c:v>
                </c:pt>
                <c:pt idx="3">
                  <c:v>45814</c:v>
                </c:pt>
                <c:pt idx="4">
                  <c:v>45817</c:v>
                </c:pt>
                <c:pt idx="5">
                  <c:v>45818</c:v>
                </c:pt>
                <c:pt idx="6">
                  <c:v>45819</c:v>
                </c:pt>
                <c:pt idx="7">
                  <c:v>45820</c:v>
                </c:pt>
                <c:pt idx="8">
                  <c:v>45821</c:v>
                </c:pt>
                <c:pt idx="9">
                  <c:v>45824</c:v>
                </c:pt>
                <c:pt idx="10">
                  <c:v>45825</c:v>
                </c:pt>
                <c:pt idx="11">
                  <c:v>45826</c:v>
                </c:pt>
                <c:pt idx="12">
                  <c:v>45828</c:v>
                </c:pt>
                <c:pt idx="13">
                  <c:v>45831</c:v>
                </c:pt>
                <c:pt idx="14">
                  <c:v>45832</c:v>
                </c:pt>
                <c:pt idx="15">
                  <c:v>45833</c:v>
                </c:pt>
                <c:pt idx="16">
                  <c:v>45834</c:v>
                </c:pt>
                <c:pt idx="17">
                  <c:v>45835</c:v>
                </c:pt>
                <c:pt idx="18">
                  <c:v>45838</c:v>
                </c:pt>
                <c:pt idx="19">
                  <c:v>45839</c:v>
                </c:pt>
                <c:pt idx="20">
                  <c:v>45840</c:v>
                </c:pt>
                <c:pt idx="21">
                  <c:v>45841</c:v>
                </c:pt>
                <c:pt idx="22">
                  <c:v>45842</c:v>
                </c:pt>
                <c:pt idx="23">
                  <c:v>45845</c:v>
                </c:pt>
                <c:pt idx="24">
                  <c:v>45846</c:v>
                </c:pt>
                <c:pt idx="25">
                  <c:v>45847</c:v>
                </c:pt>
                <c:pt idx="26">
                  <c:v>45848</c:v>
                </c:pt>
                <c:pt idx="27">
                  <c:v>45849</c:v>
                </c:pt>
                <c:pt idx="28">
                  <c:v>45852</c:v>
                </c:pt>
                <c:pt idx="29">
                  <c:v>45853</c:v>
                </c:pt>
                <c:pt idx="30">
                  <c:v>45854</c:v>
                </c:pt>
                <c:pt idx="31">
                  <c:v>45855</c:v>
                </c:pt>
                <c:pt idx="32">
                  <c:v>45856</c:v>
                </c:pt>
                <c:pt idx="33">
                  <c:v>45859</c:v>
                </c:pt>
                <c:pt idx="34">
                  <c:v>45860</c:v>
                </c:pt>
                <c:pt idx="35">
                  <c:v>45861</c:v>
                </c:pt>
                <c:pt idx="36">
                  <c:v>45862</c:v>
                </c:pt>
                <c:pt idx="37">
                  <c:v>45863</c:v>
                </c:pt>
                <c:pt idx="38">
                  <c:v>45866</c:v>
                </c:pt>
                <c:pt idx="39">
                  <c:v>45867</c:v>
                </c:pt>
                <c:pt idx="40">
                  <c:v>45868</c:v>
                </c:pt>
                <c:pt idx="41">
                  <c:v>45869</c:v>
                </c:pt>
                <c:pt idx="42">
                  <c:v>45870</c:v>
                </c:pt>
                <c:pt idx="43">
                  <c:v>45873</c:v>
                </c:pt>
                <c:pt idx="44">
                  <c:v>45874</c:v>
                </c:pt>
                <c:pt idx="45">
                  <c:v>45875</c:v>
                </c:pt>
                <c:pt idx="46">
                  <c:v>45876</c:v>
                </c:pt>
                <c:pt idx="47">
                  <c:v>45877</c:v>
                </c:pt>
                <c:pt idx="48">
                  <c:v>45880</c:v>
                </c:pt>
                <c:pt idx="49">
                  <c:v>45881</c:v>
                </c:pt>
                <c:pt idx="50">
                  <c:v>45882</c:v>
                </c:pt>
                <c:pt idx="51">
                  <c:v>45883</c:v>
                </c:pt>
                <c:pt idx="52">
                  <c:v>45884</c:v>
                </c:pt>
                <c:pt idx="53">
                  <c:v>45887</c:v>
                </c:pt>
                <c:pt idx="54">
                  <c:v>45888</c:v>
                </c:pt>
                <c:pt idx="55">
                  <c:v>45889</c:v>
                </c:pt>
                <c:pt idx="56">
                  <c:v>45890</c:v>
                </c:pt>
                <c:pt idx="57">
                  <c:v>45891</c:v>
                </c:pt>
                <c:pt idx="58">
                  <c:v>45894</c:v>
                </c:pt>
                <c:pt idx="59">
                  <c:v>45895</c:v>
                </c:pt>
                <c:pt idx="60">
                  <c:v>45896</c:v>
                </c:pt>
                <c:pt idx="61">
                  <c:v>45897</c:v>
                </c:pt>
                <c:pt idx="62">
                  <c:v>45898</c:v>
                </c:pt>
                <c:pt idx="63">
                  <c:v>45901</c:v>
                </c:pt>
                <c:pt idx="64">
                  <c:v>45902</c:v>
                </c:pt>
                <c:pt idx="65">
                  <c:v>45903</c:v>
                </c:pt>
                <c:pt idx="66">
                  <c:v>45904</c:v>
                </c:pt>
                <c:pt idx="67">
                  <c:v>45905</c:v>
                </c:pt>
                <c:pt idx="68">
                  <c:v>45908</c:v>
                </c:pt>
                <c:pt idx="69">
                  <c:v>45909</c:v>
                </c:pt>
                <c:pt idx="70">
                  <c:v>45910</c:v>
                </c:pt>
                <c:pt idx="71">
                  <c:v>45911</c:v>
                </c:pt>
                <c:pt idx="72">
                  <c:v>45912</c:v>
                </c:pt>
                <c:pt idx="73">
                  <c:v>45915</c:v>
                </c:pt>
                <c:pt idx="74">
                  <c:v>45916</c:v>
                </c:pt>
                <c:pt idx="75">
                  <c:v>45917</c:v>
                </c:pt>
                <c:pt idx="76">
                  <c:v>45918</c:v>
                </c:pt>
                <c:pt idx="77">
                  <c:v>45919</c:v>
                </c:pt>
                <c:pt idx="78">
                  <c:v>45922</c:v>
                </c:pt>
                <c:pt idx="79">
                  <c:v>45923</c:v>
                </c:pt>
                <c:pt idx="80">
                  <c:v>45924</c:v>
                </c:pt>
                <c:pt idx="81">
                  <c:v>45925</c:v>
                </c:pt>
                <c:pt idx="82">
                  <c:v>45926</c:v>
                </c:pt>
                <c:pt idx="83">
                  <c:v>45929</c:v>
                </c:pt>
                <c:pt idx="84">
                  <c:v>45930</c:v>
                </c:pt>
                <c:pt idx="85">
                  <c:v>45931</c:v>
                </c:pt>
                <c:pt idx="86">
                  <c:v>45932</c:v>
                </c:pt>
                <c:pt idx="87">
                  <c:v>45933</c:v>
                </c:pt>
                <c:pt idx="88">
                  <c:v>45936</c:v>
                </c:pt>
                <c:pt idx="89">
                  <c:v>45937</c:v>
                </c:pt>
                <c:pt idx="90">
                  <c:v>45938</c:v>
                </c:pt>
                <c:pt idx="91">
                  <c:v>45939</c:v>
                </c:pt>
                <c:pt idx="92">
                  <c:v>45940</c:v>
                </c:pt>
                <c:pt idx="93">
                  <c:v>45943</c:v>
                </c:pt>
                <c:pt idx="94">
                  <c:v>45944</c:v>
                </c:pt>
                <c:pt idx="95">
                  <c:v>45945</c:v>
                </c:pt>
                <c:pt idx="96">
                  <c:v>45946</c:v>
                </c:pt>
                <c:pt idx="97">
                  <c:v>45947</c:v>
                </c:pt>
                <c:pt idx="98">
                  <c:v>45950</c:v>
                </c:pt>
                <c:pt idx="99">
                  <c:v>45951</c:v>
                </c:pt>
                <c:pt idx="100">
                  <c:v>45952</c:v>
                </c:pt>
                <c:pt idx="101">
                  <c:v>45953</c:v>
                </c:pt>
                <c:pt idx="102">
                  <c:v>45954</c:v>
                </c:pt>
                <c:pt idx="103">
                  <c:v>45957</c:v>
                </c:pt>
                <c:pt idx="104">
                  <c:v>45958</c:v>
                </c:pt>
                <c:pt idx="105">
                  <c:v>45959</c:v>
                </c:pt>
                <c:pt idx="106">
                  <c:v>45960</c:v>
                </c:pt>
                <c:pt idx="107">
                  <c:v>45961</c:v>
                </c:pt>
                <c:pt idx="108">
                  <c:v>45964</c:v>
                </c:pt>
                <c:pt idx="109">
                  <c:v>45965</c:v>
                </c:pt>
                <c:pt idx="110">
                  <c:v>45966</c:v>
                </c:pt>
                <c:pt idx="111">
                  <c:v>45967</c:v>
                </c:pt>
                <c:pt idx="112">
                  <c:v>45968</c:v>
                </c:pt>
                <c:pt idx="113">
                  <c:v>45971</c:v>
                </c:pt>
                <c:pt idx="114">
                  <c:v>45972</c:v>
                </c:pt>
                <c:pt idx="115">
                  <c:v>45973</c:v>
                </c:pt>
                <c:pt idx="116">
                  <c:v>45974</c:v>
                </c:pt>
                <c:pt idx="117">
                  <c:v>45975</c:v>
                </c:pt>
                <c:pt idx="118">
                  <c:v>45978</c:v>
                </c:pt>
                <c:pt idx="119">
                  <c:v>45979</c:v>
                </c:pt>
                <c:pt idx="120">
                  <c:v>45980</c:v>
                </c:pt>
                <c:pt idx="121">
                  <c:v>45981</c:v>
                </c:pt>
                <c:pt idx="122">
                  <c:v>45982</c:v>
                </c:pt>
                <c:pt idx="123">
                  <c:v>45985</c:v>
                </c:pt>
                <c:pt idx="124">
                  <c:v>45986</c:v>
                </c:pt>
                <c:pt idx="125">
                  <c:v>45987</c:v>
                </c:pt>
                <c:pt idx="126">
                  <c:v>45988</c:v>
                </c:pt>
                <c:pt idx="127">
                  <c:v>45989</c:v>
                </c:pt>
                <c:pt idx="128">
                  <c:v>45992</c:v>
                </c:pt>
                <c:pt idx="129">
                  <c:v>45993</c:v>
                </c:pt>
                <c:pt idx="130">
                  <c:v>45994</c:v>
                </c:pt>
                <c:pt idx="131">
                  <c:v>45995</c:v>
                </c:pt>
                <c:pt idx="132">
                  <c:v>45996</c:v>
                </c:pt>
                <c:pt idx="133">
                  <c:v>45999</c:v>
                </c:pt>
                <c:pt idx="134">
                  <c:v>46000</c:v>
                </c:pt>
                <c:pt idx="135">
                  <c:v>46001</c:v>
                </c:pt>
                <c:pt idx="136">
                  <c:v>46002</c:v>
                </c:pt>
                <c:pt idx="137">
                  <c:v>46003</c:v>
                </c:pt>
                <c:pt idx="138">
                  <c:v>46006</c:v>
                </c:pt>
                <c:pt idx="139">
                  <c:v>46007</c:v>
                </c:pt>
                <c:pt idx="140">
                  <c:v>46008</c:v>
                </c:pt>
                <c:pt idx="141">
                  <c:v>46009</c:v>
                </c:pt>
                <c:pt idx="142">
                  <c:v>46010</c:v>
                </c:pt>
                <c:pt idx="143">
                  <c:v>46013</c:v>
                </c:pt>
                <c:pt idx="144">
                  <c:v>46014</c:v>
                </c:pt>
                <c:pt idx="145">
                  <c:v>46015</c:v>
                </c:pt>
                <c:pt idx="146">
                  <c:v>46017</c:v>
                </c:pt>
                <c:pt idx="147">
                  <c:v>46020</c:v>
                </c:pt>
                <c:pt idx="148">
                  <c:v>46021</c:v>
                </c:pt>
                <c:pt idx="149">
                  <c:v>46022</c:v>
                </c:pt>
                <c:pt idx="150">
                  <c:v>46024</c:v>
                </c:pt>
                <c:pt idx="151">
                  <c:v>46027</c:v>
                </c:pt>
                <c:pt idx="152">
                  <c:v>46028</c:v>
                </c:pt>
                <c:pt idx="153">
                  <c:v>46029</c:v>
                </c:pt>
                <c:pt idx="154">
                  <c:v>46030</c:v>
                </c:pt>
                <c:pt idx="155">
                  <c:v>46031</c:v>
                </c:pt>
                <c:pt idx="156">
                  <c:v>46034</c:v>
                </c:pt>
                <c:pt idx="157">
                  <c:v>46035</c:v>
                </c:pt>
                <c:pt idx="158">
                  <c:v>46036</c:v>
                </c:pt>
                <c:pt idx="159">
                  <c:v>46037</c:v>
                </c:pt>
                <c:pt idx="160">
                  <c:v>46038</c:v>
                </c:pt>
                <c:pt idx="161">
                  <c:v>46041</c:v>
                </c:pt>
                <c:pt idx="162">
                  <c:v>46042</c:v>
                </c:pt>
                <c:pt idx="163">
                  <c:v>46043</c:v>
                </c:pt>
                <c:pt idx="164">
                  <c:v>46044</c:v>
                </c:pt>
                <c:pt idx="165">
                  <c:v>46045</c:v>
                </c:pt>
                <c:pt idx="166">
                  <c:v>46048</c:v>
                </c:pt>
                <c:pt idx="167">
                  <c:v>46049</c:v>
                </c:pt>
                <c:pt idx="168">
                  <c:v>46050</c:v>
                </c:pt>
                <c:pt idx="169">
                  <c:v>46051</c:v>
                </c:pt>
                <c:pt idx="170">
                  <c:v>46052</c:v>
                </c:pt>
                <c:pt idx="171">
                  <c:v>46055</c:v>
                </c:pt>
                <c:pt idx="172">
                  <c:v>46056</c:v>
                </c:pt>
                <c:pt idx="173">
                  <c:v>46057</c:v>
                </c:pt>
                <c:pt idx="174">
                  <c:v>46058</c:v>
                </c:pt>
                <c:pt idx="175">
                  <c:v>46059</c:v>
                </c:pt>
                <c:pt idx="176">
                  <c:v>46062</c:v>
                </c:pt>
                <c:pt idx="177">
                  <c:v>46063</c:v>
                </c:pt>
                <c:pt idx="178">
                  <c:v>46064</c:v>
                </c:pt>
                <c:pt idx="179">
                  <c:v>46065</c:v>
                </c:pt>
                <c:pt idx="180">
                  <c:v>46066</c:v>
                </c:pt>
                <c:pt idx="181">
                  <c:v>46071</c:v>
                </c:pt>
                <c:pt idx="182">
                  <c:v>46072</c:v>
                </c:pt>
                <c:pt idx="183">
                  <c:v>46073</c:v>
                </c:pt>
                <c:pt idx="184">
                  <c:v>46076</c:v>
                </c:pt>
                <c:pt idx="185">
                  <c:v>46077</c:v>
                </c:pt>
                <c:pt idx="186">
                  <c:v>46078</c:v>
                </c:pt>
                <c:pt idx="187">
                  <c:v>46079</c:v>
                </c:pt>
                <c:pt idx="188">
                  <c:v>46080</c:v>
                </c:pt>
                <c:pt idx="189">
                  <c:v>46083</c:v>
                </c:pt>
                <c:pt idx="190">
                  <c:v>46084</c:v>
                </c:pt>
                <c:pt idx="191">
                  <c:v>46085</c:v>
                </c:pt>
                <c:pt idx="192">
                  <c:v>46086</c:v>
                </c:pt>
                <c:pt idx="193">
                  <c:v>46087</c:v>
                </c:pt>
                <c:pt idx="194">
                  <c:v>46090</c:v>
                </c:pt>
                <c:pt idx="195">
                  <c:v>46091</c:v>
                </c:pt>
                <c:pt idx="196">
                  <c:v>46092</c:v>
                </c:pt>
                <c:pt idx="197">
                  <c:v>46093</c:v>
                </c:pt>
                <c:pt idx="198">
                  <c:v>46094</c:v>
                </c:pt>
                <c:pt idx="199">
                  <c:v>46097</c:v>
                </c:pt>
                <c:pt idx="200">
                  <c:v>46098</c:v>
                </c:pt>
                <c:pt idx="201">
                  <c:v>46099</c:v>
                </c:pt>
                <c:pt idx="202">
                  <c:v>46100</c:v>
                </c:pt>
                <c:pt idx="203">
                  <c:v>46101</c:v>
                </c:pt>
                <c:pt idx="204">
                  <c:v>46104</c:v>
                </c:pt>
                <c:pt idx="205">
                  <c:v>46105</c:v>
                </c:pt>
                <c:pt idx="206">
                  <c:v>46106</c:v>
                </c:pt>
                <c:pt idx="207">
                  <c:v>46107</c:v>
                </c:pt>
                <c:pt idx="208">
                  <c:v>46108</c:v>
                </c:pt>
                <c:pt idx="209">
                  <c:v>46111</c:v>
                </c:pt>
                <c:pt idx="210">
                  <c:v>46112</c:v>
                </c:pt>
                <c:pt idx="211">
                  <c:v>46113</c:v>
                </c:pt>
                <c:pt idx="212">
                  <c:v>46114</c:v>
                </c:pt>
                <c:pt idx="213">
                  <c:v>46118</c:v>
                </c:pt>
                <c:pt idx="214">
                  <c:v>46119</c:v>
                </c:pt>
                <c:pt idx="215">
                  <c:v>46120</c:v>
                </c:pt>
                <c:pt idx="216">
                  <c:v>46121</c:v>
                </c:pt>
                <c:pt idx="217">
                  <c:v>46122</c:v>
                </c:pt>
                <c:pt idx="218">
                  <c:v>46125</c:v>
                </c:pt>
                <c:pt idx="219">
                  <c:v>46126</c:v>
                </c:pt>
                <c:pt idx="220">
                  <c:v>46127</c:v>
                </c:pt>
                <c:pt idx="221">
                  <c:v>46128</c:v>
                </c:pt>
                <c:pt idx="222">
                  <c:v>46129</c:v>
                </c:pt>
                <c:pt idx="223">
                  <c:v>46132</c:v>
                </c:pt>
                <c:pt idx="224">
                  <c:v>46134</c:v>
                </c:pt>
                <c:pt idx="225">
                  <c:v>46135</c:v>
                </c:pt>
                <c:pt idx="226">
                  <c:v>46136</c:v>
                </c:pt>
                <c:pt idx="227">
                  <c:v>46139</c:v>
                </c:pt>
                <c:pt idx="228">
                  <c:v>46140</c:v>
                </c:pt>
                <c:pt idx="229">
                  <c:v>46141</c:v>
                </c:pt>
                <c:pt idx="230">
                  <c:v>46142</c:v>
                </c:pt>
                <c:pt idx="231">
                  <c:v>46146</c:v>
                </c:pt>
                <c:pt idx="232">
                  <c:v>46147</c:v>
                </c:pt>
                <c:pt idx="233">
                  <c:v>46148</c:v>
                </c:pt>
                <c:pt idx="234">
                  <c:v>46149</c:v>
                </c:pt>
                <c:pt idx="235">
                  <c:v>46150</c:v>
                </c:pt>
                <c:pt idx="236">
                  <c:v>46153</c:v>
                </c:pt>
                <c:pt idx="237">
                  <c:v>46154</c:v>
                </c:pt>
                <c:pt idx="238">
                  <c:v>46155</c:v>
                </c:pt>
                <c:pt idx="239">
                  <c:v>46156</c:v>
                </c:pt>
                <c:pt idx="240">
                  <c:v>46157</c:v>
                </c:pt>
                <c:pt idx="241">
                  <c:v>46160</c:v>
                </c:pt>
                <c:pt idx="242">
                  <c:v>46161</c:v>
                </c:pt>
                <c:pt idx="243">
                  <c:v>46162</c:v>
                </c:pt>
                <c:pt idx="244">
                  <c:v>46163</c:v>
                </c:pt>
                <c:pt idx="245">
                  <c:v>46164</c:v>
                </c:pt>
                <c:pt idx="246">
                  <c:v>46167</c:v>
                </c:pt>
                <c:pt idx="247">
                  <c:v>46168</c:v>
                </c:pt>
                <c:pt idx="248">
                  <c:v>46169</c:v>
                </c:pt>
                <c:pt idx="249">
                  <c:v>46170</c:v>
                </c:pt>
              </c:numCache>
            </c:numRef>
          </c:cat>
          <c:val>
            <c:numRef>
              <c:f>IFIX!$Q$6:$Q$258</c:f>
              <c:numCache>
                <c:formatCode>General</c:formatCode>
                <c:ptCount val="252"/>
                <c:pt idx="0">
                  <c:v>100</c:v>
                </c:pt>
                <c:pt idx="1">
                  <c:v>100.55532466054579</c:v>
                </c:pt>
                <c:pt idx="2">
                  <c:v>100.15712790497425</c:v>
                </c:pt>
                <c:pt idx="3">
                  <c:v>99.499549115440729</c:v>
                </c:pt>
                <c:pt idx="4">
                  <c:v>99.205134418098694</c:v>
                </c:pt>
                <c:pt idx="5">
                  <c:v>99.743703058886084</c:v>
                </c:pt>
                <c:pt idx="6">
                  <c:v>100.2495784472424</c:v>
                </c:pt>
                <c:pt idx="7">
                  <c:v>100.74063514183756</c:v>
                </c:pt>
                <c:pt idx="8">
                  <c:v>100.31141927987517</c:v>
                </c:pt>
                <c:pt idx="9">
                  <c:v>101.80519078177355</c:v>
                </c:pt>
                <c:pt idx="10">
                  <c:v>101.50114795530004</c:v>
                </c:pt>
                <c:pt idx="11">
                  <c:v>101.41094909518682</c:v>
                </c:pt>
                <c:pt idx="12">
                  <c:v>100.24065213561298</c:v>
                </c:pt>
                <c:pt idx="13">
                  <c:v>99.82735888271587</c:v>
                </c:pt>
                <c:pt idx="14">
                  <c:v>100.27631351130844</c:v>
                </c:pt>
                <c:pt idx="15">
                  <c:v>99.254781076862173</c:v>
                </c:pt>
                <c:pt idx="16">
                  <c:v>100.23923387057629</c:v>
                </c:pt>
                <c:pt idx="17">
                  <c:v>100.05785652285826</c:v>
                </c:pt>
                <c:pt idx="18">
                  <c:v>101.51180688812377</c:v>
                </c:pt>
                <c:pt idx="19">
                  <c:v>102.01977312465434</c:v>
                </c:pt>
                <c:pt idx="20">
                  <c:v>101.65533697779949</c:v>
                </c:pt>
                <c:pt idx="21">
                  <c:v>103.02749574004575</c:v>
                </c:pt>
                <c:pt idx="22">
                  <c:v>103.27291442635078</c:v>
                </c:pt>
                <c:pt idx="23">
                  <c:v>101.97610658324177</c:v>
                </c:pt>
                <c:pt idx="24">
                  <c:v>101.83950699761895</c:v>
                </c:pt>
                <c:pt idx="25">
                  <c:v>100.50746179917731</c:v>
                </c:pt>
                <c:pt idx="26">
                  <c:v>99.968279069681898</c:v>
                </c:pt>
                <c:pt idx="27">
                  <c:v>99.561843202800773</c:v>
                </c:pt>
                <c:pt idx="28">
                  <c:v>98.912423107586491</c:v>
                </c:pt>
                <c:pt idx="29">
                  <c:v>98.876681314900679</c:v>
                </c:pt>
                <c:pt idx="30">
                  <c:v>99.067408988185818</c:v>
                </c:pt>
                <c:pt idx="31">
                  <c:v>99.106703758479568</c:v>
                </c:pt>
                <c:pt idx="32">
                  <c:v>97.510670815789766</c:v>
                </c:pt>
                <c:pt idx="33">
                  <c:v>98.08465957487644</c:v>
                </c:pt>
                <c:pt idx="34">
                  <c:v>97.988889994167707</c:v>
                </c:pt>
                <c:pt idx="35">
                  <c:v>98.963071322827545</c:v>
                </c:pt>
                <c:pt idx="36">
                  <c:v>97.822112024650878</c:v>
                </c:pt>
                <c:pt idx="37">
                  <c:v>97.614920752353981</c:v>
                </c:pt>
                <c:pt idx="38">
                  <c:v>96.595142874513186</c:v>
                </c:pt>
                <c:pt idx="39">
                  <c:v>97.03116495271594</c:v>
                </c:pt>
                <c:pt idx="40">
                  <c:v>97.955275602249444</c:v>
                </c:pt>
                <c:pt idx="41">
                  <c:v>97.283653048068601</c:v>
                </c:pt>
                <c:pt idx="42">
                  <c:v>96.820406085628846</c:v>
                </c:pt>
                <c:pt idx="43">
                  <c:v>97.210656157062573</c:v>
                </c:pt>
                <c:pt idx="44">
                  <c:v>97.342321052634119</c:v>
                </c:pt>
                <c:pt idx="45">
                  <c:v>98.355811768769939</c:v>
                </c:pt>
                <c:pt idx="46">
                  <c:v>99.810624791943368</c:v>
                </c:pt>
                <c:pt idx="47">
                  <c:v>99.361487393959024</c:v>
                </c:pt>
                <c:pt idx="48">
                  <c:v>99.149405296007899</c:v>
                </c:pt>
                <c:pt idx="49">
                  <c:v>100.82393274511256</c:v>
                </c:pt>
                <c:pt idx="50">
                  <c:v>99.927383264959701</c:v>
                </c:pt>
                <c:pt idx="51">
                  <c:v>99.685005807105725</c:v>
                </c:pt>
                <c:pt idx="52">
                  <c:v>99.67403251812425</c:v>
                </c:pt>
                <c:pt idx="53">
                  <c:v>100.39111272934156</c:v>
                </c:pt>
                <c:pt idx="54">
                  <c:v>98.278786710017584</c:v>
                </c:pt>
                <c:pt idx="55">
                  <c:v>98.450002244036156</c:v>
                </c:pt>
                <c:pt idx="56">
                  <c:v>98.336241147924142</c:v>
                </c:pt>
                <c:pt idx="57">
                  <c:v>100.86375388174544</c:v>
                </c:pt>
                <c:pt idx="58">
                  <c:v>100.90543923276374</c:v>
                </c:pt>
                <c:pt idx="59">
                  <c:v>100.71990943591202</c:v>
                </c:pt>
                <c:pt idx="60">
                  <c:v>101.76856440219383</c:v>
                </c:pt>
                <c:pt idx="61">
                  <c:v>103.1162032235105</c:v>
                </c:pt>
                <c:pt idx="62">
                  <c:v>103.38893451642141</c:v>
                </c:pt>
                <c:pt idx="63">
                  <c:v>103.28713364858615</c:v>
                </c:pt>
                <c:pt idx="64">
                  <c:v>102.5941932159075</c:v>
                </c:pt>
                <c:pt idx="65">
                  <c:v>102.24947390669691</c:v>
                </c:pt>
                <c:pt idx="66">
                  <c:v>103.07530011340977</c:v>
                </c:pt>
                <c:pt idx="67">
                  <c:v>104.27928456366337</c:v>
                </c:pt>
                <c:pt idx="68">
                  <c:v>103.65893162523528</c:v>
                </c:pt>
                <c:pt idx="69">
                  <c:v>103.53224529053716</c:v>
                </c:pt>
                <c:pt idx="70">
                  <c:v>104.06622283822063</c:v>
                </c:pt>
                <c:pt idx="71">
                  <c:v>104.65263971034392</c:v>
                </c:pt>
                <c:pt idx="72">
                  <c:v>104.00984306197824</c:v>
                </c:pt>
                <c:pt idx="73">
                  <c:v>104.94195157185031</c:v>
                </c:pt>
                <c:pt idx="74">
                  <c:v>105.318567268967</c:v>
                </c:pt>
                <c:pt idx="75">
                  <c:v>106.43847919325678</c:v>
                </c:pt>
                <c:pt idx="76">
                  <c:v>106.36965668679554</c:v>
                </c:pt>
                <c:pt idx="77">
                  <c:v>106.63694885230201</c:v>
                </c:pt>
                <c:pt idx="78">
                  <c:v>106.08436568765694</c:v>
                </c:pt>
                <c:pt idx="79">
                  <c:v>107.04622124925648</c:v>
                </c:pt>
                <c:pt idx="80">
                  <c:v>107.09506373811648</c:v>
                </c:pt>
                <c:pt idx="81">
                  <c:v>106.22837096747109</c:v>
                </c:pt>
                <c:pt idx="82">
                  <c:v>106.3310344996394</c:v>
                </c:pt>
                <c:pt idx="83">
                  <c:v>106.98178513752146</c:v>
                </c:pt>
                <c:pt idx="84">
                  <c:v>106.90883942271614</c:v>
                </c:pt>
                <c:pt idx="85">
                  <c:v>106.38271351857274</c:v>
                </c:pt>
                <c:pt idx="86">
                  <c:v>105.23661483196712</c:v>
                </c:pt>
                <c:pt idx="87">
                  <c:v>105.42011958045269</c:v>
                </c:pt>
                <c:pt idx="88">
                  <c:v>104.98691209691219</c:v>
                </c:pt>
                <c:pt idx="89">
                  <c:v>103.34080847509605</c:v>
                </c:pt>
                <c:pt idx="90">
                  <c:v>103.91758260090562</c:v>
                </c:pt>
                <c:pt idx="91">
                  <c:v>103.59796807411786</c:v>
                </c:pt>
                <c:pt idx="92">
                  <c:v>102.84654240626547</c:v>
                </c:pt>
                <c:pt idx="93">
                  <c:v>103.65292226709478</c:v>
                </c:pt>
                <c:pt idx="94">
                  <c:v>103.57954522654808</c:v>
                </c:pt>
                <c:pt idx="95">
                  <c:v>104.25261529298035</c:v>
                </c:pt>
                <c:pt idx="96">
                  <c:v>103.95752801892588</c:v>
                </c:pt>
                <c:pt idx="97">
                  <c:v>104.83379043069836</c:v>
                </c:pt>
                <c:pt idx="98">
                  <c:v>105.64577756471647</c:v>
                </c:pt>
                <c:pt idx="99">
                  <c:v>105.33568151570535</c:v>
                </c:pt>
                <c:pt idx="100">
                  <c:v>105.91149794300925</c:v>
                </c:pt>
                <c:pt idx="101">
                  <c:v>106.53158038325151</c:v>
                </c:pt>
                <c:pt idx="102">
                  <c:v>106.86145906971498</c:v>
                </c:pt>
                <c:pt idx="103">
                  <c:v>107.44403784886228</c:v>
                </c:pt>
                <c:pt idx="104">
                  <c:v>107.78018176161964</c:v>
                </c:pt>
                <c:pt idx="105">
                  <c:v>108.6604065541806</c:v>
                </c:pt>
                <c:pt idx="106">
                  <c:v>108.76808518696539</c:v>
                </c:pt>
                <c:pt idx="107">
                  <c:v>109.32384849148141</c:v>
                </c:pt>
                <c:pt idx="108">
                  <c:v>109.99190345087207</c:v>
                </c:pt>
                <c:pt idx="109">
                  <c:v>110.17464058204747</c:v>
                </c:pt>
                <c:pt idx="110">
                  <c:v>112.06827566732881</c:v>
                </c:pt>
                <c:pt idx="111">
                  <c:v>112.10058145199038</c:v>
                </c:pt>
                <c:pt idx="112">
                  <c:v>112.63053083192752</c:v>
                </c:pt>
                <c:pt idx="113">
                  <c:v>113.50326219507802</c:v>
                </c:pt>
                <c:pt idx="114">
                  <c:v>115.32455835530865</c:v>
                </c:pt>
                <c:pt idx="115">
                  <c:v>115.23997407376282</c:v>
                </c:pt>
                <c:pt idx="116">
                  <c:v>114.89602969366609</c:v>
                </c:pt>
                <c:pt idx="117">
                  <c:v>115.31731349509803</c:v>
                </c:pt>
                <c:pt idx="118">
                  <c:v>114.7721140892332</c:v>
                </c:pt>
                <c:pt idx="119">
                  <c:v>114.42792845816541</c:v>
                </c:pt>
                <c:pt idx="120">
                  <c:v>113.59343912620528</c:v>
                </c:pt>
                <c:pt idx="121">
                  <c:v>113.59343912620528</c:v>
                </c:pt>
                <c:pt idx="122">
                  <c:v>113.147079776715</c:v>
                </c:pt>
                <c:pt idx="123">
                  <c:v>113.51806627165692</c:v>
                </c:pt>
                <c:pt idx="124">
                  <c:v>113.98055292859019</c:v>
                </c:pt>
                <c:pt idx="125">
                  <c:v>115.91404570309771</c:v>
                </c:pt>
                <c:pt idx="126">
                  <c:v>115.77135634234395</c:v>
                </c:pt>
                <c:pt idx="127">
                  <c:v>116.29214546505921</c:v>
                </c:pt>
                <c:pt idx="128">
                  <c:v>115.95503654841765</c:v>
                </c:pt>
                <c:pt idx="129">
                  <c:v>117.76898549603624</c:v>
                </c:pt>
                <c:pt idx="130">
                  <c:v>118.25363074111389</c:v>
                </c:pt>
                <c:pt idx="131">
                  <c:v>120.22782194019473</c:v>
                </c:pt>
                <c:pt idx="132">
                  <c:v>115.04730907448044</c:v>
                </c:pt>
                <c:pt idx="133">
                  <c:v>115.64537182514792</c:v>
                </c:pt>
                <c:pt idx="134">
                  <c:v>115.49455301086458</c:v>
                </c:pt>
                <c:pt idx="135">
                  <c:v>116.29422169605121</c:v>
                </c:pt>
                <c:pt idx="136">
                  <c:v>116.37765819789593</c:v>
                </c:pt>
                <c:pt idx="137">
                  <c:v>117.53074587013376</c:v>
                </c:pt>
                <c:pt idx="138">
                  <c:v>118.78479368771002</c:v>
                </c:pt>
                <c:pt idx="139">
                  <c:v>115.93081634646356</c:v>
                </c:pt>
                <c:pt idx="140">
                  <c:v>115.0165312190607</c:v>
                </c:pt>
                <c:pt idx="141">
                  <c:v>115.45230473448871</c:v>
                </c:pt>
                <c:pt idx="142">
                  <c:v>115.85415682006959</c:v>
                </c:pt>
                <c:pt idx="143">
                  <c:v>115.611903643603</c:v>
                </c:pt>
                <c:pt idx="144">
                  <c:v>117.30372079060892</c:v>
                </c:pt>
                <c:pt idx="145">
                  <c:v>117.30372079060892</c:v>
                </c:pt>
                <c:pt idx="146">
                  <c:v>117.62598177269966</c:v>
                </c:pt>
                <c:pt idx="147">
                  <c:v>117.32892062005465</c:v>
                </c:pt>
                <c:pt idx="148">
                  <c:v>117.7931983861867</c:v>
                </c:pt>
                <c:pt idx="149">
                  <c:v>117.7931983861867</c:v>
                </c:pt>
                <c:pt idx="150">
                  <c:v>117.36429688038204</c:v>
                </c:pt>
                <c:pt idx="151">
                  <c:v>118.33739622914888</c:v>
                </c:pt>
                <c:pt idx="152">
                  <c:v>119.64901545421536</c:v>
                </c:pt>
                <c:pt idx="153">
                  <c:v>118.41450901669528</c:v>
                </c:pt>
                <c:pt idx="154">
                  <c:v>119.11723841248613</c:v>
                </c:pt>
                <c:pt idx="155">
                  <c:v>119.43439655874121</c:v>
                </c:pt>
                <c:pt idx="156">
                  <c:v>119.27359138834652</c:v>
                </c:pt>
                <c:pt idx="157">
                  <c:v>118.41290798226684</c:v>
                </c:pt>
                <c:pt idx="158">
                  <c:v>120.73252762628914</c:v>
                </c:pt>
                <c:pt idx="159">
                  <c:v>121.04128582725396</c:v>
                </c:pt>
                <c:pt idx="160">
                  <c:v>120.47957896440545</c:v>
                </c:pt>
                <c:pt idx="161">
                  <c:v>120.51561318426302</c:v>
                </c:pt>
                <c:pt idx="162">
                  <c:v>121.55930421327882</c:v>
                </c:pt>
                <c:pt idx="163">
                  <c:v>125.60923891007583</c:v>
                </c:pt>
                <c:pt idx="164">
                  <c:v>128.36731508384764</c:v>
                </c:pt>
                <c:pt idx="165">
                  <c:v>130.75730709255896</c:v>
                </c:pt>
                <c:pt idx="166">
                  <c:v>130.65652239838349</c:v>
                </c:pt>
                <c:pt idx="167">
                  <c:v>132.9947988355681</c:v>
                </c:pt>
                <c:pt idx="168">
                  <c:v>135.02125390150064</c:v>
                </c:pt>
                <c:pt idx="169">
                  <c:v>133.88276560746402</c:v>
                </c:pt>
                <c:pt idx="170">
                  <c:v>132.58888934145122</c:v>
                </c:pt>
                <c:pt idx="171">
                  <c:v>133.63394746572808</c:v>
                </c:pt>
                <c:pt idx="172">
                  <c:v>135.74016908631373</c:v>
                </c:pt>
                <c:pt idx="173">
                  <c:v>132.84061711844714</c:v>
                </c:pt>
                <c:pt idx="174">
                  <c:v>133.14694818609405</c:v>
                </c:pt>
                <c:pt idx="175">
                  <c:v>133.74827148719768</c:v>
                </c:pt>
                <c:pt idx="176">
                  <c:v>136.15447852572089</c:v>
                </c:pt>
                <c:pt idx="177">
                  <c:v>135.92651768310148</c:v>
                </c:pt>
                <c:pt idx="178">
                  <c:v>138.68248107328796</c:v>
                </c:pt>
                <c:pt idx="179">
                  <c:v>137.26955079413199</c:v>
                </c:pt>
                <c:pt idx="180">
                  <c:v>136.31761578883572</c:v>
                </c:pt>
                <c:pt idx="181">
                  <c:v>135.99010576053601</c:v>
                </c:pt>
                <c:pt idx="182">
                  <c:v>137.83100909420577</c:v>
                </c:pt>
                <c:pt idx="183">
                  <c:v>139.29314008277646</c:v>
                </c:pt>
                <c:pt idx="184">
                  <c:v>138.06427015923487</c:v>
                </c:pt>
                <c:pt idx="185">
                  <c:v>139.9920240737876</c:v>
                </c:pt>
                <c:pt idx="186">
                  <c:v>139.81441902566263</c:v>
                </c:pt>
                <c:pt idx="187">
                  <c:v>139.63717950347095</c:v>
                </c:pt>
                <c:pt idx="188">
                  <c:v>138.01564699235999</c:v>
                </c:pt>
                <c:pt idx="189">
                  <c:v>138.39583029069203</c:v>
                </c:pt>
                <c:pt idx="190">
                  <c:v>133.86165243376911</c:v>
                </c:pt>
                <c:pt idx="191">
                  <c:v>135.51500822759954</c:v>
                </c:pt>
                <c:pt idx="192">
                  <c:v>131.9308865315549</c:v>
                </c:pt>
                <c:pt idx="193">
                  <c:v>131.127430929593</c:v>
                </c:pt>
                <c:pt idx="194">
                  <c:v>132.26097722177468</c:v>
                </c:pt>
                <c:pt idx="195">
                  <c:v>134.11177187095802</c:v>
                </c:pt>
                <c:pt idx="196">
                  <c:v>134.49364393251253</c:v>
                </c:pt>
                <c:pt idx="197">
                  <c:v>131.06870443702306</c:v>
                </c:pt>
                <c:pt idx="198">
                  <c:v>129.87620502490782</c:v>
                </c:pt>
                <c:pt idx="199">
                  <c:v>131.50072759469427</c:v>
                </c:pt>
                <c:pt idx="200">
                  <c:v>131.89132857487903</c:v>
                </c:pt>
                <c:pt idx="201">
                  <c:v>131.32853973856265</c:v>
                </c:pt>
                <c:pt idx="202">
                  <c:v>131.78963005302009</c:v>
                </c:pt>
                <c:pt idx="203">
                  <c:v>128.82792289636302</c:v>
                </c:pt>
                <c:pt idx="204">
                  <c:v>133.00415647293894</c:v>
                </c:pt>
                <c:pt idx="205">
                  <c:v>133.42613478649443</c:v>
                </c:pt>
                <c:pt idx="206">
                  <c:v>135.55729305014367</c:v>
                </c:pt>
                <c:pt idx="207">
                  <c:v>133.58954985317365</c:v>
                </c:pt>
                <c:pt idx="208">
                  <c:v>132.72988262717891</c:v>
                </c:pt>
                <c:pt idx="209">
                  <c:v>133.42983397447568</c:v>
                </c:pt>
                <c:pt idx="210">
                  <c:v>137.04688286211874</c:v>
                </c:pt>
                <c:pt idx="211">
                  <c:v>137.40588719337279</c:v>
                </c:pt>
                <c:pt idx="212">
                  <c:v>137.47834309443232</c:v>
                </c:pt>
                <c:pt idx="213">
                  <c:v>137.55872375064371</c:v>
                </c:pt>
                <c:pt idx="214">
                  <c:v>137.62959323445702</c:v>
                </c:pt>
                <c:pt idx="215">
                  <c:v>140.51163618243729</c:v>
                </c:pt>
                <c:pt idx="216">
                  <c:v>142.65226174766244</c:v>
                </c:pt>
                <c:pt idx="217">
                  <c:v>144.25667270665659</c:v>
                </c:pt>
                <c:pt idx="218">
                  <c:v>144.75148707723739</c:v>
                </c:pt>
                <c:pt idx="219">
                  <c:v>145.23151930022519</c:v>
                </c:pt>
                <c:pt idx="220">
                  <c:v>144.55914374591643</c:v>
                </c:pt>
                <c:pt idx="221">
                  <c:v>143.8872799343394</c:v>
                </c:pt>
                <c:pt idx="222">
                  <c:v>143.09401538686654</c:v>
                </c:pt>
                <c:pt idx="223">
                  <c:v>143.38538153752867</c:v>
                </c:pt>
                <c:pt idx="224">
                  <c:v>141.01446303053882</c:v>
                </c:pt>
                <c:pt idx="225">
                  <c:v>139.91016667096031</c:v>
                </c:pt>
                <c:pt idx="226">
                  <c:v>139.44710247791232</c:v>
                </c:pt>
                <c:pt idx="227">
                  <c:v>138.59451195991863</c:v>
                </c:pt>
                <c:pt idx="228">
                  <c:v>137.89261598124605</c:v>
                </c:pt>
                <c:pt idx="229">
                  <c:v>135.06465725653106</c:v>
                </c:pt>
                <c:pt idx="230">
                  <c:v>136.94146321686733</c:v>
                </c:pt>
                <c:pt idx="231">
                  <c:v>135.68584361207741</c:v>
                </c:pt>
                <c:pt idx="232">
                  <c:v>136.52927387284919</c:v>
                </c:pt>
                <c:pt idx="233">
                  <c:v>137.21431148578708</c:v>
                </c:pt>
                <c:pt idx="234">
                  <c:v>133.94454795209239</c:v>
                </c:pt>
                <c:pt idx="235">
                  <c:v>134.59521817298409</c:v>
                </c:pt>
                <c:pt idx="236">
                  <c:v>132.98729810077904</c:v>
                </c:pt>
                <c:pt idx="237">
                  <c:v>131.84205476027762</c:v>
                </c:pt>
                <c:pt idx="238">
                  <c:v>129.47044905296798</c:v>
                </c:pt>
                <c:pt idx="239">
                  <c:v>130.39712574081415</c:v>
                </c:pt>
                <c:pt idx="240">
                  <c:v>129.60609094651031</c:v>
                </c:pt>
                <c:pt idx="241">
                  <c:v>129.38091545776354</c:v>
                </c:pt>
                <c:pt idx="242">
                  <c:v>127.40926106263086</c:v>
                </c:pt>
                <c:pt idx="243">
                  <c:v>129.65865455233751</c:v>
                </c:pt>
                <c:pt idx="244">
                  <c:v>129.8736828445671</c:v>
                </c:pt>
                <c:pt idx="245">
                  <c:v>128.82076576494646</c:v>
                </c:pt>
                <c:pt idx="246">
                  <c:v>129.99493737008962</c:v>
                </c:pt>
                <c:pt idx="247">
                  <c:v>129.09814663896572</c:v>
                </c:pt>
                <c:pt idx="248">
                  <c:v>128.48064485421835</c:v>
                </c:pt>
                <c:pt idx="249">
                  <c:v>127.98281849597613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IFIX!$I$6:$I$258</c:f>
              <c:numCache>
                <c:formatCode>m/d/yyyy</c:formatCode>
                <c:ptCount val="252"/>
                <c:pt idx="0">
                  <c:v>45810</c:v>
                </c:pt>
                <c:pt idx="1">
                  <c:v>45811</c:v>
                </c:pt>
                <c:pt idx="2">
                  <c:v>45812</c:v>
                </c:pt>
                <c:pt idx="3">
                  <c:v>45814</c:v>
                </c:pt>
                <c:pt idx="4">
                  <c:v>45817</c:v>
                </c:pt>
                <c:pt idx="5">
                  <c:v>45818</c:v>
                </c:pt>
                <c:pt idx="6">
                  <c:v>45819</c:v>
                </c:pt>
                <c:pt idx="7">
                  <c:v>45820</c:v>
                </c:pt>
                <c:pt idx="8">
                  <c:v>45821</c:v>
                </c:pt>
                <c:pt idx="9">
                  <c:v>45824</c:v>
                </c:pt>
                <c:pt idx="10">
                  <c:v>45825</c:v>
                </c:pt>
                <c:pt idx="11">
                  <c:v>45826</c:v>
                </c:pt>
                <c:pt idx="12">
                  <c:v>45828</c:v>
                </c:pt>
                <c:pt idx="13">
                  <c:v>45831</c:v>
                </c:pt>
                <c:pt idx="14">
                  <c:v>45832</c:v>
                </c:pt>
                <c:pt idx="15">
                  <c:v>45833</c:v>
                </c:pt>
                <c:pt idx="16">
                  <c:v>45834</c:v>
                </c:pt>
                <c:pt idx="17">
                  <c:v>45835</c:v>
                </c:pt>
                <c:pt idx="18">
                  <c:v>45838</c:v>
                </c:pt>
                <c:pt idx="19">
                  <c:v>45839</c:v>
                </c:pt>
                <c:pt idx="20">
                  <c:v>45840</c:v>
                </c:pt>
                <c:pt idx="21">
                  <c:v>45841</c:v>
                </c:pt>
                <c:pt idx="22">
                  <c:v>45842</c:v>
                </c:pt>
                <c:pt idx="23">
                  <c:v>45845</c:v>
                </c:pt>
                <c:pt idx="24">
                  <c:v>45846</c:v>
                </c:pt>
                <c:pt idx="25">
                  <c:v>45847</c:v>
                </c:pt>
                <c:pt idx="26">
                  <c:v>45848</c:v>
                </c:pt>
                <c:pt idx="27">
                  <c:v>45849</c:v>
                </c:pt>
                <c:pt idx="28">
                  <c:v>45852</c:v>
                </c:pt>
                <c:pt idx="29">
                  <c:v>45853</c:v>
                </c:pt>
                <c:pt idx="30">
                  <c:v>45854</c:v>
                </c:pt>
                <c:pt idx="31">
                  <c:v>45855</c:v>
                </c:pt>
                <c:pt idx="32">
                  <c:v>45856</c:v>
                </c:pt>
                <c:pt idx="33">
                  <c:v>45859</c:v>
                </c:pt>
                <c:pt idx="34">
                  <c:v>45860</c:v>
                </c:pt>
                <c:pt idx="35">
                  <c:v>45861</c:v>
                </c:pt>
                <c:pt idx="36">
                  <c:v>45862</c:v>
                </c:pt>
                <c:pt idx="37">
                  <c:v>45863</c:v>
                </c:pt>
                <c:pt idx="38">
                  <c:v>45866</c:v>
                </c:pt>
                <c:pt idx="39">
                  <c:v>45867</c:v>
                </c:pt>
                <c:pt idx="40">
                  <c:v>45868</c:v>
                </c:pt>
                <c:pt idx="41">
                  <c:v>45869</c:v>
                </c:pt>
                <c:pt idx="42">
                  <c:v>45870</c:v>
                </c:pt>
                <c:pt idx="43">
                  <c:v>45873</c:v>
                </c:pt>
                <c:pt idx="44">
                  <c:v>45874</c:v>
                </c:pt>
                <c:pt idx="45">
                  <c:v>45875</c:v>
                </c:pt>
                <c:pt idx="46">
                  <c:v>45876</c:v>
                </c:pt>
                <c:pt idx="47">
                  <c:v>45877</c:v>
                </c:pt>
                <c:pt idx="48">
                  <c:v>45880</c:v>
                </c:pt>
                <c:pt idx="49">
                  <c:v>45881</c:v>
                </c:pt>
                <c:pt idx="50">
                  <c:v>45882</c:v>
                </c:pt>
                <c:pt idx="51">
                  <c:v>45883</c:v>
                </c:pt>
                <c:pt idx="52">
                  <c:v>45884</c:v>
                </c:pt>
                <c:pt idx="53">
                  <c:v>45887</c:v>
                </c:pt>
                <c:pt idx="54">
                  <c:v>45888</c:v>
                </c:pt>
                <c:pt idx="55">
                  <c:v>45889</c:v>
                </c:pt>
                <c:pt idx="56">
                  <c:v>45890</c:v>
                </c:pt>
                <c:pt idx="57">
                  <c:v>45891</c:v>
                </c:pt>
                <c:pt idx="58">
                  <c:v>45894</c:v>
                </c:pt>
                <c:pt idx="59">
                  <c:v>45895</c:v>
                </c:pt>
                <c:pt idx="60">
                  <c:v>45896</c:v>
                </c:pt>
                <c:pt idx="61">
                  <c:v>45897</c:v>
                </c:pt>
                <c:pt idx="62">
                  <c:v>45898</c:v>
                </c:pt>
                <c:pt idx="63">
                  <c:v>45901</c:v>
                </c:pt>
                <c:pt idx="64">
                  <c:v>45902</c:v>
                </c:pt>
                <c:pt idx="65">
                  <c:v>45903</c:v>
                </c:pt>
                <c:pt idx="66">
                  <c:v>45904</c:v>
                </c:pt>
                <c:pt idx="67">
                  <c:v>45905</c:v>
                </c:pt>
                <c:pt idx="68">
                  <c:v>45908</c:v>
                </c:pt>
                <c:pt idx="69">
                  <c:v>45909</c:v>
                </c:pt>
                <c:pt idx="70">
                  <c:v>45910</c:v>
                </c:pt>
                <c:pt idx="71">
                  <c:v>45911</c:v>
                </c:pt>
                <c:pt idx="72">
                  <c:v>45912</c:v>
                </c:pt>
                <c:pt idx="73">
                  <c:v>45915</c:v>
                </c:pt>
                <c:pt idx="74">
                  <c:v>45916</c:v>
                </c:pt>
                <c:pt idx="75">
                  <c:v>45917</c:v>
                </c:pt>
                <c:pt idx="76">
                  <c:v>45918</c:v>
                </c:pt>
                <c:pt idx="77">
                  <c:v>45919</c:v>
                </c:pt>
                <c:pt idx="78">
                  <c:v>45922</c:v>
                </c:pt>
                <c:pt idx="79">
                  <c:v>45923</c:v>
                </c:pt>
                <c:pt idx="80">
                  <c:v>45924</c:v>
                </c:pt>
                <c:pt idx="81">
                  <c:v>45925</c:v>
                </c:pt>
                <c:pt idx="82">
                  <c:v>45926</c:v>
                </c:pt>
                <c:pt idx="83">
                  <c:v>45929</c:v>
                </c:pt>
                <c:pt idx="84">
                  <c:v>45930</c:v>
                </c:pt>
                <c:pt idx="85">
                  <c:v>45931</c:v>
                </c:pt>
                <c:pt idx="86">
                  <c:v>45932</c:v>
                </c:pt>
                <c:pt idx="87">
                  <c:v>45933</c:v>
                </c:pt>
                <c:pt idx="88">
                  <c:v>45936</c:v>
                </c:pt>
                <c:pt idx="89">
                  <c:v>45937</c:v>
                </c:pt>
                <c:pt idx="90">
                  <c:v>45938</c:v>
                </c:pt>
                <c:pt idx="91">
                  <c:v>45939</c:v>
                </c:pt>
                <c:pt idx="92">
                  <c:v>45940</c:v>
                </c:pt>
                <c:pt idx="93">
                  <c:v>45943</c:v>
                </c:pt>
                <c:pt idx="94">
                  <c:v>45944</c:v>
                </c:pt>
                <c:pt idx="95">
                  <c:v>45945</c:v>
                </c:pt>
                <c:pt idx="96">
                  <c:v>45946</c:v>
                </c:pt>
                <c:pt idx="97">
                  <c:v>45947</c:v>
                </c:pt>
                <c:pt idx="98">
                  <c:v>45950</c:v>
                </c:pt>
                <c:pt idx="99">
                  <c:v>45951</c:v>
                </c:pt>
                <c:pt idx="100">
                  <c:v>45952</c:v>
                </c:pt>
                <c:pt idx="101">
                  <c:v>45953</c:v>
                </c:pt>
                <c:pt idx="102">
                  <c:v>45954</c:v>
                </c:pt>
                <c:pt idx="103">
                  <c:v>45957</c:v>
                </c:pt>
                <c:pt idx="104">
                  <c:v>45958</c:v>
                </c:pt>
                <c:pt idx="105">
                  <c:v>45959</c:v>
                </c:pt>
                <c:pt idx="106">
                  <c:v>45960</c:v>
                </c:pt>
                <c:pt idx="107">
                  <c:v>45961</c:v>
                </c:pt>
                <c:pt idx="108">
                  <c:v>45964</c:v>
                </c:pt>
                <c:pt idx="109">
                  <c:v>45965</c:v>
                </c:pt>
                <c:pt idx="110">
                  <c:v>45966</c:v>
                </c:pt>
                <c:pt idx="111">
                  <c:v>45967</c:v>
                </c:pt>
                <c:pt idx="112">
                  <c:v>45968</c:v>
                </c:pt>
                <c:pt idx="113">
                  <c:v>45971</c:v>
                </c:pt>
                <c:pt idx="114">
                  <c:v>45972</c:v>
                </c:pt>
                <c:pt idx="115">
                  <c:v>45973</c:v>
                </c:pt>
                <c:pt idx="116">
                  <c:v>45974</c:v>
                </c:pt>
                <c:pt idx="117">
                  <c:v>45975</c:v>
                </c:pt>
                <c:pt idx="118">
                  <c:v>45978</c:v>
                </c:pt>
                <c:pt idx="119">
                  <c:v>45979</c:v>
                </c:pt>
                <c:pt idx="120">
                  <c:v>45980</c:v>
                </c:pt>
                <c:pt idx="121">
                  <c:v>45981</c:v>
                </c:pt>
                <c:pt idx="122">
                  <c:v>45982</c:v>
                </c:pt>
                <c:pt idx="123">
                  <c:v>45985</c:v>
                </c:pt>
                <c:pt idx="124">
                  <c:v>45986</c:v>
                </c:pt>
                <c:pt idx="125">
                  <c:v>45987</c:v>
                </c:pt>
                <c:pt idx="126">
                  <c:v>45988</c:v>
                </c:pt>
                <c:pt idx="127">
                  <c:v>45989</c:v>
                </c:pt>
                <c:pt idx="128">
                  <c:v>45992</c:v>
                </c:pt>
                <c:pt idx="129">
                  <c:v>45993</c:v>
                </c:pt>
                <c:pt idx="130">
                  <c:v>45994</c:v>
                </c:pt>
                <c:pt idx="131">
                  <c:v>45995</c:v>
                </c:pt>
                <c:pt idx="132">
                  <c:v>45996</c:v>
                </c:pt>
                <c:pt idx="133">
                  <c:v>45999</c:v>
                </c:pt>
                <c:pt idx="134">
                  <c:v>46000</c:v>
                </c:pt>
                <c:pt idx="135">
                  <c:v>46001</c:v>
                </c:pt>
                <c:pt idx="136">
                  <c:v>46002</c:v>
                </c:pt>
                <c:pt idx="137">
                  <c:v>46003</c:v>
                </c:pt>
                <c:pt idx="138">
                  <c:v>46006</c:v>
                </c:pt>
                <c:pt idx="139">
                  <c:v>46007</c:v>
                </c:pt>
                <c:pt idx="140">
                  <c:v>46008</c:v>
                </c:pt>
                <c:pt idx="141">
                  <c:v>46009</c:v>
                </c:pt>
                <c:pt idx="142">
                  <c:v>46010</c:v>
                </c:pt>
                <c:pt idx="143">
                  <c:v>46013</c:v>
                </c:pt>
                <c:pt idx="144">
                  <c:v>46014</c:v>
                </c:pt>
                <c:pt idx="145">
                  <c:v>46015</c:v>
                </c:pt>
                <c:pt idx="146">
                  <c:v>46017</c:v>
                </c:pt>
                <c:pt idx="147">
                  <c:v>46020</c:v>
                </c:pt>
                <c:pt idx="148">
                  <c:v>46021</c:v>
                </c:pt>
                <c:pt idx="149">
                  <c:v>46022</c:v>
                </c:pt>
                <c:pt idx="150">
                  <c:v>46024</c:v>
                </c:pt>
                <c:pt idx="151">
                  <c:v>46027</c:v>
                </c:pt>
                <c:pt idx="152">
                  <c:v>46028</c:v>
                </c:pt>
                <c:pt idx="153">
                  <c:v>46029</c:v>
                </c:pt>
                <c:pt idx="154">
                  <c:v>46030</c:v>
                </c:pt>
                <c:pt idx="155">
                  <c:v>46031</c:v>
                </c:pt>
                <c:pt idx="156">
                  <c:v>46034</c:v>
                </c:pt>
                <c:pt idx="157">
                  <c:v>46035</c:v>
                </c:pt>
                <c:pt idx="158">
                  <c:v>46036</c:v>
                </c:pt>
                <c:pt idx="159">
                  <c:v>46037</c:v>
                </c:pt>
                <c:pt idx="160">
                  <c:v>46038</c:v>
                </c:pt>
                <c:pt idx="161">
                  <c:v>46041</c:v>
                </c:pt>
                <c:pt idx="162">
                  <c:v>46042</c:v>
                </c:pt>
                <c:pt idx="163">
                  <c:v>46043</c:v>
                </c:pt>
                <c:pt idx="164">
                  <c:v>46044</c:v>
                </c:pt>
                <c:pt idx="165">
                  <c:v>46045</c:v>
                </c:pt>
                <c:pt idx="166">
                  <c:v>46048</c:v>
                </c:pt>
                <c:pt idx="167">
                  <c:v>46049</c:v>
                </c:pt>
                <c:pt idx="168">
                  <c:v>46050</c:v>
                </c:pt>
                <c:pt idx="169">
                  <c:v>46051</c:v>
                </c:pt>
                <c:pt idx="170">
                  <c:v>46052</c:v>
                </c:pt>
                <c:pt idx="171">
                  <c:v>46055</c:v>
                </c:pt>
                <c:pt idx="172">
                  <c:v>46056</c:v>
                </c:pt>
                <c:pt idx="173">
                  <c:v>46057</c:v>
                </c:pt>
                <c:pt idx="174">
                  <c:v>46058</c:v>
                </c:pt>
                <c:pt idx="175">
                  <c:v>46059</c:v>
                </c:pt>
                <c:pt idx="176">
                  <c:v>46062</c:v>
                </c:pt>
                <c:pt idx="177">
                  <c:v>46063</c:v>
                </c:pt>
                <c:pt idx="178">
                  <c:v>46064</c:v>
                </c:pt>
                <c:pt idx="179">
                  <c:v>46065</c:v>
                </c:pt>
                <c:pt idx="180">
                  <c:v>46066</c:v>
                </c:pt>
                <c:pt idx="181">
                  <c:v>46071</c:v>
                </c:pt>
                <c:pt idx="182">
                  <c:v>46072</c:v>
                </c:pt>
                <c:pt idx="183">
                  <c:v>46073</c:v>
                </c:pt>
                <c:pt idx="184">
                  <c:v>46076</c:v>
                </c:pt>
                <c:pt idx="185">
                  <c:v>46077</c:v>
                </c:pt>
                <c:pt idx="186">
                  <c:v>46078</c:v>
                </c:pt>
                <c:pt idx="187">
                  <c:v>46079</c:v>
                </c:pt>
                <c:pt idx="188">
                  <c:v>46080</c:v>
                </c:pt>
                <c:pt idx="189">
                  <c:v>46083</c:v>
                </c:pt>
                <c:pt idx="190">
                  <c:v>46084</c:v>
                </c:pt>
                <c:pt idx="191">
                  <c:v>46085</c:v>
                </c:pt>
                <c:pt idx="192">
                  <c:v>46086</c:v>
                </c:pt>
                <c:pt idx="193">
                  <c:v>46087</c:v>
                </c:pt>
                <c:pt idx="194">
                  <c:v>46090</c:v>
                </c:pt>
                <c:pt idx="195">
                  <c:v>46091</c:v>
                </c:pt>
                <c:pt idx="196">
                  <c:v>46092</c:v>
                </c:pt>
                <c:pt idx="197">
                  <c:v>46093</c:v>
                </c:pt>
                <c:pt idx="198">
                  <c:v>46094</c:v>
                </c:pt>
                <c:pt idx="199">
                  <c:v>46097</c:v>
                </c:pt>
                <c:pt idx="200">
                  <c:v>46098</c:v>
                </c:pt>
                <c:pt idx="201">
                  <c:v>46099</c:v>
                </c:pt>
                <c:pt idx="202">
                  <c:v>46100</c:v>
                </c:pt>
                <c:pt idx="203">
                  <c:v>46101</c:v>
                </c:pt>
                <c:pt idx="204">
                  <c:v>46104</c:v>
                </c:pt>
                <c:pt idx="205">
                  <c:v>46105</c:v>
                </c:pt>
                <c:pt idx="206">
                  <c:v>46106</c:v>
                </c:pt>
                <c:pt idx="207">
                  <c:v>46107</c:v>
                </c:pt>
                <c:pt idx="208">
                  <c:v>46108</c:v>
                </c:pt>
                <c:pt idx="209">
                  <c:v>46111</c:v>
                </c:pt>
                <c:pt idx="210">
                  <c:v>46112</c:v>
                </c:pt>
                <c:pt idx="211">
                  <c:v>46113</c:v>
                </c:pt>
                <c:pt idx="212">
                  <c:v>46114</c:v>
                </c:pt>
                <c:pt idx="213">
                  <c:v>46118</c:v>
                </c:pt>
                <c:pt idx="214">
                  <c:v>46119</c:v>
                </c:pt>
                <c:pt idx="215">
                  <c:v>46120</c:v>
                </c:pt>
                <c:pt idx="216">
                  <c:v>46121</c:v>
                </c:pt>
                <c:pt idx="217">
                  <c:v>46122</c:v>
                </c:pt>
                <c:pt idx="218">
                  <c:v>46125</c:v>
                </c:pt>
                <c:pt idx="219">
                  <c:v>46126</c:v>
                </c:pt>
                <c:pt idx="220">
                  <c:v>46127</c:v>
                </c:pt>
                <c:pt idx="221">
                  <c:v>46128</c:v>
                </c:pt>
                <c:pt idx="222">
                  <c:v>46129</c:v>
                </c:pt>
                <c:pt idx="223">
                  <c:v>46132</c:v>
                </c:pt>
                <c:pt idx="224">
                  <c:v>46134</c:v>
                </c:pt>
                <c:pt idx="225">
                  <c:v>46135</c:v>
                </c:pt>
                <c:pt idx="226">
                  <c:v>46136</c:v>
                </c:pt>
                <c:pt idx="227">
                  <c:v>46139</c:v>
                </c:pt>
                <c:pt idx="228">
                  <c:v>46140</c:v>
                </c:pt>
                <c:pt idx="229">
                  <c:v>46141</c:v>
                </c:pt>
                <c:pt idx="230">
                  <c:v>46142</c:v>
                </c:pt>
                <c:pt idx="231">
                  <c:v>46146</c:v>
                </c:pt>
                <c:pt idx="232">
                  <c:v>46147</c:v>
                </c:pt>
                <c:pt idx="233">
                  <c:v>46148</c:v>
                </c:pt>
                <c:pt idx="234">
                  <c:v>46149</c:v>
                </c:pt>
                <c:pt idx="235">
                  <c:v>46150</c:v>
                </c:pt>
                <c:pt idx="236">
                  <c:v>46153</c:v>
                </c:pt>
                <c:pt idx="237">
                  <c:v>46154</c:v>
                </c:pt>
                <c:pt idx="238">
                  <c:v>46155</c:v>
                </c:pt>
                <c:pt idx="239">
                  <c:v>46156</c:v>
                </c:pt>
                <c:pt idx="240">
                  <c:v>46157</c:v>
                </c:pt>
                <c:pt idx="241">
                  <c:v>46160</c:v>
                </c:pt>
                <c:pt idx="242">
                  <c:v>46161</c:v>
                </c:pt>
                <c:pt idx="243">
                  <c:v>46162</c:v>
                </c:pt>
                <c:pt idx="244">
                  <c:v>46163</c:v>
                </c:pt>
                <c:pt idx="245">
                  <c:v>46164</c:v>
                </c:pt>
                <c:pt idx="246">
                  <c:v>46167</c:v>
                </c:pt>
                <c:pt idx="247">
                  <c:v>46168</c:v>
                </c:pt>
                <c:pt idx="248">
                  <c:v>46169</c:v>
                </c:pt>
                <c:pt idx="249">
                  <c:v>46170</c:v>
                </c:pt>
              </c:numCache>
            </c:numRef>
          </c:cat>
          <c:val>
            <c:numRef>
              <c:f>IFIX!$R$6:$R$258</c:f>
              <c:numCache>
                <c:formatCode>General</c:formatCode>
                <c:ptCount val="252"/>
                <c:pt idx="0">
                  <c:v>100</c:v>
                </c:pt>
                <c:pt idx="1">
                  <c:v>100.01624346779259</c:v>
                </c:pt>
                <c:pt idx="2">
                  <c:v>100.16205430435853</c:v>
                </c:pt>
                <c:pt idx="3">
                  <c:v>100.16532678774827</c:v>
                </c:pt>
                <c:pt idx="4">
                  <c:v>100.07135565373345</c:v>
                </c:pt>
                <c:pt idx="5">
                  <c:v>99.816759139674645</c:v>
                </c:pt>
                <c:pt idx="6">
                  <c:v>99.954737409570967</c:v>
                </c:pt>
                <c:pt idx="7">
                  <c:v>99.985534314107454</c:v>
                </c:pt>
                <c:pt idx="8">
                  <c:v>100.17598843227611</c:v>
                </c:pt>
                <c:pt idx="9">
                  <c:v>100.24717204878715</c:v>
                </c:pt>
                <c:pt idx="10">
                  <c:v>100.3143643322086</c:v>
                </c:pt>
                <c:pt idx="11">
                  <c:v>100.45259796667268</c:v>
                </c:pt>
                <c:pt idx="12">
                  <c:v>100.79185421246844</c:v>
                </c:pt>
                <c:pt idx="13">
                  <c:v>100.69208021774715</c:v>
                </c:pt>
                <c:pt idx="14">
                  <c:v>100.55711890483721</c:v>
                </c:pt>
                <c:pt idx="15">
                  <c:v>100.46795587013563</c:v>
                </c:pt>
                <c:pt idx="16">
                  <c:v>100.71533542211434</c:v>
                </c:pt>
                <c:pt idx="17">
                  <c:v>100.89276746378607</c:v>
                </c:pt>
                <c:pt idx="18">
                  <c:v>101.47179209196725</c:v>
                </c:pt>
                <c:pt idx="19">
                  <c:v>101.58837433670259</c:v>
                </c:pt>
                <c:pt idx="20">
                  <c:v>101.50685153606686</c:v>
                </c:pt>
                <c:pt idx="21">
                  <c:v>101.57089561983514</c:v>
                </c:pt>
                <c:pt idx="22">
                  <c:v>101.53391361691847</c:v>
                </c:pt>
                <c:pt idx="23">
                  <c:v>101.2989870555874</c:v>
                </c:pt>
                <c:pt idx="24">
                  <c:v>101.03199496655071</c:v>
                </c:pt>
                <c:pt idx="25">
                  <c:v>100.79499659802833</c:v>
                </c:pt>
                <c:pt idx="26">
                  <c:v>100.70919626705904</c:v>
                </c:pt>
                <c:pt idx="27">
                  <c:v>100.95537354845912</c:v>
                </c:pt>
                <c:pt idx="28">
                  <c:v>100.86296538058191</c:v>
                </c:pt>
                <c:pt idx="29">
                  <c:v>100.50748746085256</c:v>
                </c:pt>
                <c:pt idx="30">
                  <c:v>100.20423218862949</c:v>
                </c:pt>
                <c:pt idx="31">
                  <c:v>100.42038732039723</c:v>
                </c:pt>
                <c:pt idx="32">
                  <c:v>100.26542773231181</c:v>
                </c:pt>
                <c:pt idx="33">
                  <c:v>100.26666248389205</c:v>
                </c:pt>
                <c:pt idx="34">
                  <c:v>100.29462614480246</c:v>
                </c:pt>
                <c:pt idx="35">
                  <c:v>100.39702131859232</c:v>
                </c:pt>
                <c:pt idx="36">
                  <c:v>100.48065578592495</c:v>
                </c:pt>
                <c:pt idx="37">
                  <c:v>100.3971618698023</c:v>
                </c:pt>
                <c:pt idx="38">
                  <c:v>100.4513971286387</c:v>
                </c:pt>
                <c:pt idx="39">
                  <c:v>100.76639704314097</c:v>
                </c:pt>
                <c:pt idx="40">
                  <c:v>100.79495964556942</c:v>
                </c:pt>
                <c:pt idx="41">
                  <c:v>100.66694701928833</c:v>
                </c:pt>
                <c:pt idx="42">
                  <c:v>100.95366840076785</c:v>
                </c:pt>
                <c:pt idx="43">
                  <c:v>101.0383724215103</c:v>
                </c:pt>
                <c:pt idx="44">
                  <c:v>100.97756271184812</c:v>
                </c:pt>
                <c:pt idx="45">
                  <c:v>101.0397897715835</c:v>
                </c:pt>
                <c:pt idx="46">
                  <c:v>101.54755776543452</c:v>
                </c:pt>
                <c:pt idx="47">
                  <c:v>101.64022413299922</c:v>
                </c:pt>
                <c:pt idx="48">
                  <c:v>101.80663760475389</c:v>
                </c:pt>
                <c:pt idx="49">
                  <c:v>101.76850203777622</c:v>
                </c:pt>
                <c:pt idx="50">
                  <c:v>101.85200884080669</c:v>
                </c:pt>
                <c:pt idx="51">
                  <c:v>101.9679355075626</c:v>
                </c:pt>
                <c:pt idx="52">
                  <c:v>101.91778545844383</c:v>
                </c:pt>
                <c:pt idx="53">
                  <c:v>101.65752870278772</c:v>
                </c:pt>
                <c:pt idx="54">
                  <c:v>100.88249063431358</c:v>
                </c:pt>
                <c:pt idx="55">
                  <c:v>100.76075715686412</c:v>
                </c:pt>
                <c:pt idx="56">
                  <c:v>100.55971529908548</c:v>
                </c:pt>
                <c:pt idx="57">
                  <c:v>101.02443195203531</c:v>
                </c:pt>
                <c:pt idx="58">
                  <c:v>101.28152738736794</c:v>
                </c:pt>
                <c:pt idx="59">
                  <c:v>101.36347782955028</c:v>
                </c:pt>
                <c:pt idx="60">
                  <c:v>101.39272669278658</c:v>
                </c:pt>
                <c:pt idx="61">
                  <c:v>101.69287178473148</c:v>
                </c:pt>
                <c:pt idx="62">
                  <c:v>101.50811358991004</c:v>
                </c:pt>
                <c:pt idx="63">
                  <c:v>101.10883592960032</c:v>
                </c:pt>
                <c:pt idx="64">
                  <c:v>101.01557477429763</c:v>
                </c:pt>
                <c:pt idx="65">
                  <c:v>100.84680757775985</c:v>
                </c:pt>
                <c:pt idx="66">
                  <c:v>100.8164634652189</c:v>
                </c:pt>
                <c:pt idx="67">
                  <c:v>101.04093378135101</c:v>
                </c:pt>
                <c:pt idx="68">
                  <c:v>101.27344299253781</c:v>
                </c:pt>
                <c:pt idx="69">
                  <c:v>101.36320465108017</c:v>
                </c:pt>
                <c:pt idx="70">
                  <c:v>101.66596479631703</c:v>
                </c:pt>
                <c:pt idx="71">
                  <c:v>101.79867001325991</c:v>
                </c:pt>
                <c:pt idx="72">
                  <c:v>101.86666189035108</c:v>
                </c:pt>
                <c:pt idx="73">
                  <c:v>102.03062185069876</c:v>
                </c:pt>
                <c:pt idx="74">
                  <c:v>102.33358089187148</c:v>
                </c:pt>
                <c:pt idx="75">
                  <c:v>102.55111356815199</c:v>
                </c:pt>
                <c:pt idx="76">
                  <c:v>102.33500475133158</c:v>
                </c:pt>
                <c:pt idx="77">
                  <c:v>102.14344020128271</c:v>
                </c:pt>
                <c:pt idx="78">
                  <c:v>101.85144779878547</c:v>
                </c:pt>
                <c:pt idx="79">
                  <c:v>102.24734901132585</c:v>
                </c:pt>
                <c:pt idx="80">
                  <c:v>102.29487228905742</c:v>
                </c:pt>
                <c:pt idx="81">
                  <c:v>102.25551150081738</c:v>
                </c:pt>
                <c:pt idx="82">
                  <c:v>102.33259402445856</c:v>
                </c:pt>
                <c:pt idx="83">
                  <c:v>102.11160842410317</c:v>
                </c:pt>
                <c:pt idx="84">
                  <c:v>102.05402308471022</c:v>
                </c:pt>
                <c:pt idx="85">
                  <c:v>102.16964023790987</c:v>
                </c:pt>
                <c:pt idx="86">
                  <c:v>101.95462732373036</c:v>
                </c:pt>
                <c:pt idx="87">
                  <c:v>101.9545387876767</c:v>
                </c:pt>
                <c:pt idx="88">
                  <c:v>101.98260602336251</c:v>
                </c:pt>
                <c:pt idx="89">
                  <c:v>101.71940929051401</c:v>
                </c:pt>
                <c:pt idx="90">
                  <c:v>101.83147227050075</c:v>
                </c:pt>
                <c:pt idx="91">
                  <c:v>101.87806073193914</c:v>
                </c:pt>
                <c:pt idx="92">
                  <c:v>101.67095187979507</c:v>
                </c:pt>
                <c:pt idx="93">
                  <c:v>101.55900693789005</c:v>
                </c:pt>
                <c:pt idx="94">
                  <c:v>101.57509527128815</c:v>
                </c:pt>
                <c:pt idx="95">
                  <c:v>101.8486237737939</c:v>
                </c:pt>
                <c:pt idx="96">
                  <c:v>101.73730085595669</c:v>
                </c:pt>
                <c:pt idx="97">
                  <c:v>101.63122507939732</c:v>
                </c:pt>
                <c:pt idx="98">
                  <c:v>101.93128403285282</c:v>
                </c:pt>
                <c:pt idx="99">
                  <c:v>102.07015299786627</c:v>
                </c:pt>
                <c:pt idx="100">
                  <c:v>102.47006469404069</c:v>
                </c:pt>
                <c:pt idx="101">
                  <c:v>102.76355855915874</c:v>
                </c:pt>
                <c:pt idx="102">
                  <c:v>103.19466388482532</c:v>
                </c:pt>
                <c:pt idx="103">
                  <c:v>103.25775816152998</c:v>
                </c:pt>
                <c:pt idx="104">
                  <c:v>103.10160546156132</c:v>
                </c:pt>
                <c:pt idx="105">
                  <c:v>103.00858035844642</c:v>
                </c:pt>
                <c:pt idx="106">
                  <c:v>102.90577021423697</c:v>
                </c:pt>
                <c:pt idx="107">
                  <c:v>103.12103580171839</c:v>
                </c:pt>
                <c:pt idx="108">
                  <c:v>103.07349160523877</c:v>
                </c:pt>
                <c:pt idx="109">
                  <c:v>102.98295027079165</c:v>
                </c:pt>
                <c:pt idx="110">
                  <c:v>103.14594631441014</c:v>
                </c:pt>
                <c:pt idx="111">
                  <c:v>103.38382236526972</c:v>
                </c:pt>
                <c:pt idx="112">
                  <c:v>103.57675175873483</c:v>
                </c:pt>
                <c:pt idx="113">
                  <c:v>103.77190397596915</c:v>
                </c:pt>
                <c:pt idx="114">
                  <c:v>104.27991299695375</c:v>
                </c:pt>
                <c:pt idx="115">
                  <c:v>104.57419051793322</c:v>
                </c:pt>
                <c:pt idx="116">
                  <c:v>104.45010638458288</c:v>
                </c:pt>
                <c:pt idx="117">
                  <c:v>104.60171546055021</c:v>
                </c:pt>
                <c:pt idx="118">
                  <c:v>104.42487718165776</c:v>
                </c:pt>
                <c:pt idx="119">
                  <c:v>104.47382189131567</c:v>
                </c:pt>
                <c:pt idx="120">
                  <c:v>104.72081690995287</c:v>
                </c:pt>
                <c:pt idx="121">
                  <c:v>104.72081690995287</c:v>
                </c:pt>
                <c:pt idx="122">
                  <c:v>104.75458494203522</c:v>
                </c:pt>
                <c:pt idx="123">
                  <c:v>104.79607102712494</c:v>
                </c:pt>
                <c:pt idx="124">
                  <c:v>105.11359667965708</c:v>
                </c:pt>
                <c:pt idx="125">
                  <c:v>105.30587141221108</c:v>
                </c:pt>
                <c:pt idx="126">
                  <c:v>105.31392806122898</c:v>
                </c:pt>
                <c:pt idx="127">
                  <c:v>105.22593192703951</c:v>
                </c:pt>
                <c:pt idx="128">
                  <c:v>105.12405600572608</c:v>
                </c:pt>
                <c:pt idx="129">
                  <c:v>105.5648632429409</c:v>
                </c:pt>
                <c:pt idx="130">
                  <c:v>105.87415328626597</c:v>
                </c:pt>
                <c:pt idx="131">
                  <c:v>106.12200783767906</c:v>
                </c:pt>
                <c:pt idx="132">
                  <c:v>104.98130761992807</c:v>
                </c:pt>
                <c:pt idx="133">
                  <c:v>105.05269505936953</c:v>
                </c:pt>
                <c:pt idx="134">
                  <c:v>104.72247071380586</c:v>
                </c:pt>
                <c:pt idx="135">
                  <c:v>104.66229059852058</c:v>
                </c:pt>
                <c:pt idx="136">
                  <c:v>105.1617719749852</c:v>
                </c:pt>
                <c:pt idx="137">
                  <c:v>105.39874711710394</c:v>
                </c:pt>
                <c:pt idx="138">
                  <c:v>105.54341324860877</c:v>
                </c:pt>
                <c:pt idx="139">
                  <c:v>105.22536174430461</c:v>
                </c:pt>
                <c:pt idx="140">
                  <c:v>104.37467505744358</c:v>
                </c:pt>
                <c:pt idx="141">
                  <c:v>104.48372521024832</c:v>
                </c:pt>
                <c:pt idx="142">
                  <c:v>104.91955029697354</c:v>
                </c:pt>
                <c:pt idx="143">
                  <c:v>104.63559324712978</c:v>
                </c:pt>
                <c:pt idx="144">
                  <c:v>104.80845868414686</c:v>
                </c:pt>
                <c:pt idx="145">
                  <c:v>104.83046798226614</c:v>
                </c:pt>
                <c:pt idx="146">
                  <c:v>105.16759896717572</c:v>
                </c:pt>
                <c:pt idx="147">
                  <c:v>105.39375773795805</c:v>
                </c:pt>
                <c:pt idx="148">
                  <c:v>105.49924505634904</c:v>
                </c:pt>
                <c:pt idx="149">
                  <c:v>105.5480985386874</c:v>
                </c:pt>
                <c:pt idx="150">
                  <c:v>105.7506912489103</c:v>
                </c:pt>
                <c:pt idx="151">
                  <c:v>105.51526850566475</c:v>
                </c:pt>
                <c:pt idx="152">
                  <c:v>105.25047379624674</c:v>
                </c:pt>
                <c:pt idx="153">
                  <c:v>105.24383285497051</c:v>
                </c:pt>
                <c:pt idx="154">
                  <c:v>105.35277117938496</c:v>
                </c:pt>
                <c:pt idx="155">
                  <c:v>105.18196564565271</c:v>
                </c:pt>
                <c:pt idx="156">
                  <c:v>105.19577547784591</c:v>
                </c:pt>
                <c:pt idx="157">
                  <c:v>105.18551028255386</c:v>
                </c:pt>
                <c:pt idx="158">
                  <c:v>104.74002732753559</c:v>
                </c:pt>
                <c:pt idx="159">
                  <c:v>104.84057494431192</c:v>
                </c:pt>
                <c:pt idx="160">
                  <c:v>104.77317199890807</c:v>
                </c:pt>
                <c:pt idx="161">
                  <c:v>104.76635019737299</c:v>
                </c:pt>
                <c:pt idx="162">
                  <c:v>104.70429233374639</c:v>
                </c:pt>
                <c:pt idx="163">
                  <c:v>104.90220272087637</c:v>
                </c:pt>
                <c:pt idx="164">
                  <c:v>105.24806905129651</c:v>
                </c:pt>
                <c:pt idx="165">
                  <c:v>105.62103788550144</c:v>
                </c:pt>
                <c:pt idx="166">
                  <c:v>105.81890005761444</c:v>
                </c:pt>
                <c:pt idx="167">
                  <c:v>106.12291748554155</c:v>
                </c:pt>
                <c:pt idx="168">
                  <c:v>106.32354469657179</c:v>
                </c:pt>
                <c:pt idx="169">
                  <c:v>106.60214203949634</c:v>
                </c:pt>
                <c:pt idx="170">
                  <c:v>106.60205085413419</c:v>
                </c:pt>
                <c:pt idx="171">
                  <c:v>106.46012901062804</c:v>
                </c:pt>
                <c:pt idx="172">
                  <c:v>106.49156427863267</c:v>
                </c:pt>
                <c:pt idx="173">
                  <c:v>106.38292325817855</c:v>
                </c:pt>
                <c:pt idx="174">
                  <c:v>106.40752716436069</c:v>
                </c:pt>
                <c:pt idx="175">
                  <c:v>106.27878395230277</c:v>
                </c:pt>
                <c:pt idx="176">
                  <c:v>106.34157048365479</c:v>
                </c:pt>
                <c:pt idx="177">
                  <c:v>106.42451553138866</c:v>
                </c:pt>
                <c:pt idx="178">
                  <c:v>106.56654981466401</c:v>
                </c:pt>
                <c:pt idx="179">
                  <c:v>106.77846601088862</c:v>
                </c:pt>
                <c:pt idx="180">
                  <c:v>107.05418951343052</c:v>
                </c:pt>
                <c:pt idx="181">
                  <c:v>107.26967893151597</c:v>
                </c:pt>
                <c:pt idx="182">
                  <c:v>107.17962357734746</c:v>
                </c:pt>
                <c:pt idx="183">
                  <c:v>107.48786483616296</c:v>
                </c:pt>
                <c:pt idx="184">
                  <c:v>107.55576419124989</c:v>
                </c:pt>
                <c:pt idx="185">
                  <c:v>107.86408603219968</c:v>
                </c:pt>
                <c:pt idx="186">
                  <c:v>108.11563171768321</c:v>
                </c:pt>
                <c:pt idx="187">
                  <c:v>108.66257205122461</c:v>
                </c:pt>
                <c:pt idx="188">
                  <c:v>108.51439821729583</c:v>
                </c:pt>
                <c:pt idx="189">
                  <c:v>108.63519850280191</c:v>
                </c:pt>
                <c:pt idx="190">
                  <c:v>108.22281631975478</c:v>
                </c:pt>
                <c:pt idx="191">
                  <c:v>108.18779530861002</c:v>
                </c:pt>
                <c:pt idx="192">
                  <c:v>107.47149943424675</c:v>
                </c:pt>
                <c:pt idx="193">
                  <c:v>107.18438401907743</c:v>
                </c:pt>
                <c:pt idx="194">
                  <c:v>107.56353462504212</c:v>
                </c:pt>
                <c:pt idx="195">
                  <c:v>107.97324355392527</c:v>
                </c:pt>
                <c:pt idx="196">
                  <c:v>107.96969077729354</c:v>
                </c:pt>
                <c:pt idx="197">
                  <c:v>107.49123255679847</c:v>
                </c:pt>
                <c:pt idx="198">
                  <c:v>106.18719563151929</c:v>
                </c:pt>
                <c:pt idx="199">
                  <c:v>107.84104911406924</c:v>
                </c:pt>
                <c:pt idx="200">
                  <c:v>108.00346564842788</c:v>
                </c:pt>
                <c:pt idx="201">
                  <c:v>108.03957702384012</c:v>
                </c:pt>
                <c:pt idx="202">
                  <c:v>108.15273722512811</c:v>
                </c:pt>
                <c:pt idx="203">
                  <c:v>107.77234611942288</c:v>
                </c:pt>
                <c:pt idx="204">
                  <c:v>108.02280231574987</c:v>
                </c:pt>
                <c:pt idx="205">
                  <c:v>107.80500172365275</c:v>
                </c:pt>
                <c:pt idx="206">
                  <c:v>107.94309587981687</c:v>
                </c:pt>
                <c:pt idx="207">
                  <c:v>107.64354150574464</c:v>
                </c:pt>
                <c:pt idx="208">
                  <c:v>107.85784494470049</c:v>
                </c:pt>
                <c:pt idx="209">
                  <c:v>108.05360505236141</c:v>
                </c:pt>
                <c:pt idx="210">
                  <c:v>108.69449968302271</c:v>
                </c:pt>
                <c:pt idx="211">
                  <c:v>108.95583756033618</c:v>
                </c:pt>
                <c:pt idx="212">
                  <c:v>108.99351386788877</c:v>
                </c:pt>
                <c:pt idx="213">
                  <c:v>109.14323541345264</c:v>
                </c:pt>
                <c:pt idx="214">
                  <c:v>109.13357909758243</c:v>
                </c:pt>
                <c:pt idx="215">
                  <c:v>109.78429840107526</c:v>
                </c:pt>
                <c:pt idx="216">
                  <c:v>109.99360239111546</c:v>
                </c:pt>
                <c:pt idx="217">
                  <c:v>110.4098582108234</c:v>
                </c:pt>
                <c:pt idx="218">
                  <c:v>110.69825558561296</c:v>
                </c:pt>
                <c:pt idx="219">
                  <c:v>110.83604700733373</c:v>
                </c:pt>
                <c:pt idx="220">
                  <c:v>110.92832438808134</c:v>
                </c:pt>
                <c:pt idx="221">
                  <c:v>110.93439837134656</c:v>
                </c:pt>
                <c:pt idx="222">
                  <c:v>111.07345977685419</c:v>
                </c:pt>
                <c:pt idx="223">
                  <c:v>111.27288348855409</c:v>
                </c:pt>
                <c:pt idx="224">
                  <c:v>111.06948457337803</c:v>
                </c:pt>
                <c:pt idx="225">
                  <c:v>110.64251672432964</c:v>
                </c:pt>
                <c:pt idx="226">
                  <c:v>110.80689077399204</c:v>
                </c:pt>
                <c:pt idx="227">
                  <c:v>110.72624709423206</c:v>
                </c:pt>
                <c:pt idx="228">
                  <c:v>110.6908395178101</c:v>
                </c:pt>
                <c:pt idx="229">
                  <c:v>110.26930722262577</c:v>
                </c:pt>
                <c:pt idx="230">
                  <c:v>110.66669824562474</c:v>
                </c:pt>
                <c:pt idx="231">
                  <c:v>110.41724210930795</c:v>
                </c:pt>
                <c:pt idx="232">
                  <c:v>110.60196178725981</c:v>
                </c:pt>
                <c:pt idx="233">
                  <c:v>110.93177519031184</c:v>
                </c:pt>
                <c:pt idx="234">
                  <c:v>110.94822662882102</c:v>
                </c:pt>
                <c:pt idx="235">
                  <c:v>111.1790467200335</c:v>
                </c:pt>
                <c:pt idx="236">
                  <c:v>111.03228531517729</c:v>
                </c:pt>
                <c:pt idx="237">
                  <c:v>110.93555750974447</c:v>
                </c:pt>
                <c:pt idx="238">
                  <c:v>110.37742788772394</c:v>
                </c:pt>
                <c:pt idx="239">
                  <c:v>110.67976347827815</c:v>
                </c:pt>
                <c:pt idx="240">
                  <c:v>110.20652788396653</c:v>
                </c:pt>
                <c:pt idx="241">
                  <c:v>110.37422965090498</c:v>
                </c:pt>
                <c:pt idx="242">
                  <c:v>110.07640969278955</c:v>
                </c:pt>
                <c:pt idx="243">
                  <c:v>110.2665296264659</c:v>
                </c:pt>
                <c:pt idx="244">
                  <c:v>110.41351812261351</c:v>
                </c:pt>
                <c:pt idx="245">
                  <c:v>110.49900404300156</c:v>
                </c:pt>
                <c:pt idx="246">
                  <c:v>110.65883096222491</c:v>
                </c:pt>
                <c:pt idx="247">
                  <c:v>110.78329502559339</c:v>
                </c:pt>
                <c:pt idx="248">
                  <c:v>110.99467024740949</c:v>
                </c:pt>
                <c:pt idx="249">
                  <c:v>111.08897567380703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DB3F8F6-A681-4492-9259-301A295014B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EFA16FE-3E12-4628-96E2-E8F8683F58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0E70BC3-2C36-4FDF-8D10-EB50AC38017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FDBD9D58-2296-499A-B8B4-AA01EC23C36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2B500EE-FCA8-42A5-AFF2-B3A233D012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E42D3A7-F4B3-4158-B8D8-4B97CA196BE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8B6E62DD-1143-444C-A454-7A7B506AF0E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54855B7E-FCB6-4EDD-AA22-61F22CC78C7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AB7ABAC7-07DD-47F4-BDEB-619A0FFE2D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C9A33854-73B1-4F2B-A72D-F505BBE7C81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96C11C40-7369-4F80-95BC-BCC6B32F99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070222-7050-4332-9656-26F3717149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DD64CA0C-C7F9-45E4-B484-4DFACA6EED7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4B150317-EC56-4281-A9A0-8A79174C71C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59600673-6CE7-4F0E-B599-F237165E307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01237F92-0CF3-4A43-8CB9-9E0BA1CEF4B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A2704C-00CB-4A9F-99FD-DED65C2F217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0DC78E7-BE16-4071-AA7B-22A3A2446AA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ABA89EFC-02E5-414D-A5CC-16B1240DC15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5C27CBD4-90DC-43ED-8E14-3B3E010F7F9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1.1367543050016482</c:v>
                </c:pt>
                <c:pt idx="1">
                  <c:v>0.90028102655951814</c:v>
                </c:pt>
                <c:pt idx="2">
                  <c:v>0.63543163927305857</c:v>
                </c:pt>
                <c:pt idx="3">
                  <c:v>0.68739727047055765</c:v>
                </c:pt>
                <c:pt idx="4">
                  <c:v>0.72445439722608607</c:v>
                </c:pt>
                <c:pt idx="5">
                  <c:v>0.81568491787686881</c:v>
                </c:pt>
                <c:pt idx="6">
                  <c:v>0.88115306815562644</c:v>
                </c:pt>
                <c:pt idx="7">
                  <c:v>0.70997626565379046</c:v>
                </c:pt>
                <c:pt idx="8">
                  <c:v>0.72928922846125799</c:v>
                </c:pt>
                <c:pt idx="9">
                  <c:v>0.80411770511655578</c:v>
                </c:pt>
                <c:pt idx="10">
                  <c:v>0.59855438135432559</c:v>
                </c:pt>
                <c:pt idx="11">
                  <c:v>0.61808186995847492</c:v>
                </c:pt>
                <c:pt idx="12">
                  <c:v>0.6147851553853797</c:v>
                </c:pt>
                <c:pt idx="13">
                  <c:v>0.49311446839918621</c:v>
                </c:pt>
                <c:pt idx="14">
                  <c:v>0.52335878455704765</c:v>
                </c:pt>
                <c:pt idx="15">
                  <c:v>0.49737030048565095</c:v>
                </c:pt>
                <c:pt idx="16">
                  <c:v>0.40229464540571269</c:v>
                </c:pt>
                <c:pt idx="17">
                  <c:v>0.48882965351616992</c:v>
                </c:pt>
                <c:pt idx="18">
                  <c:v>0.48854755333808619</c:v>
                </c:pt>
                <c:pt idx="19">
                  <c:v>0.31438430777946008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0.18110599078341016</c:v>
                </c:pt>
                <c:pt idx="2">
                  <c:v>0.1067457375833951</c:v>
                </c:pt>
                <c:pt idx="3">
                  <c:v>6.4777327935222687E-2</c:v>
                </c:pt>
                <c:pt idx="4">
                  <c:v>0.14218009478672983</c:v>
                </c:pt>
                <c:pt idx="5">
                  <c:v>0.13057671381936889</c:v>
                </c:pt>
                <c:pt idx="6">
                  <c:v>7.8449469314455705E-2</c:v>
                </c:pt>
                <c:pt idx="7">
                  <c:v>9.0748462788889678E-2</c:v>
                </c:pt>
                <c:pt idx="8">
                  <c:v>0.13670886075949368</c:v>
                </c:pt>
                <c:pt idx="9">
                  <c:v>6.6753926701570682E-2</c:v>
                </c:pt>
                <c:pt idx="10">
                  <c:v>9.3582453290008125E-2</c:v>
                </c:pt>
                <c:pt idx="11">
                  <c:v>0.12233146587565258</c:v>
                </c:pt>
                <c:pt idx="12">
                  <c:v>0.11219322165952474</c:v>
                </c:pt>
                <c:pt idx="13">
                  <c:v>9.8969072164948463E-2</c:v>
                </c:pt>
                <c:pt idx="14">
                  <c:v>0.10977242302911279</c:v>
                </c:pt>
                <c:pt idx="15">
                  <c:v>0.12298682284040995</c:v>
                </c:pt>
                <c:pt idx="16">
                  <c:v>0.14958448753462603</c:v>
                </c:pt>
                <c:pt idx="17">
                  <c:v>0</c:v>
                </c:pt>
                <c:pt idx="18">
                  <c:v>5.4390934844192627E-2</c:v>
                </c:pt>
                <c:pt idx="19">
                  <c:v>4.6928693012422369E-2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6D38B26-791B-4F6C-B191-C2F7F7BBFB4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48ECA162-A5D3-4390-80C6-C27067111F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7059722F-9E0F-48D4-8F48-34187BBF608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9B20EB76-C2AF-4225-BBAF-FC64C6069D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F7C38D4-5445-4FFD-80BD-6DCAE7DF32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2EB99550-2BCB-487E-AC4D-01929779753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046A78F-B600-454A-BD67-8D7C8A4E3A9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DC1F570-9044-4878-967F-B5A69DF42F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C48EAEF-5024-4469-B58E-980F27C121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F469E7C2-F974-4EFA-A4EC-E618E705EC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C6513ED-02D8-438A-8A8D-24D2D63C940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7DBC24BB-F252-43C7-9967-D8DAD1F1C72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A8A390FC-6C0F-4E2F-8E58-CE80DAD4F9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85E00B77-011F-4D30-9CC8-3541A20A9FA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F8BDB-0848-417D-A763-C6B4B64B968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FC5C3471-8677-493C-9927-11C8BB4866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9CBD61C-67DE-4540-B26E-4A67BE6062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Logísticos'!$G$9:$G$25</c:f>
              <c:numCache>
                <c:formatCode>#,##0.00\x</c:formatCode>
                <c:ptCount val="17"/>
                <c:pt idx="0">
                  <c:v>0.77112978390290821</c:v>
                </c:pt>
                <c:pt idx="1">
                  <c:v>0.93525123627655271</c:v>
                </c:pt>
                <c:pt idx="2">
                  <c:v>1.0110357011178082</c:v>
                </c:pt>
                <c:pt idx="3">
                  <c:v>1.0196351548635421</c:v>
                </c:pt>
                <c:pt idx="4">
                  <c:v>0.91616378067484661</c:v>
                </c:pt>
                <c:pt idx="5">
                  <c:v>0.91894824219287807</c:v>
                </c:pt>
                <c:pt idx="6">
                  <c:v>0.93435943481848827</c:v>
                </c:pt>
                <c:pt idx="7">
                  <c:v>0.90292736378576166</c:v>
                </c:pt>
                <c:pt idx="8">
                  <c:v>0.8209955003696936</c:v>
                </c:pt>
                <c:pt idx="9">
                  <c:v>0.85055492275018918</c:v>
                </c:pt>
                <c:pt idx="10">
                  <c:v>0.85690873742229179</c:v>
                </c:pt>
                <c:pt idx="11">
                  <c:v>0.76988584704364271</c:v>
                </c:pt>
                <c:pt idx="12">
                  <c:v>0.82725352864227308</c:v>
                </c:pt>
                <c:pt idx="13">
                  <c:v>0.70728008879432935</c:v>
                </c:pt>
                <c:pt idx="14">
                  <c:v>0.81780295504607947</c:v>
                </c:pt>
                <c:pt idx="15">
                  <c:v>0.8358660598172295</c:v>
                </c:pt>
                <c:pt idx="16">
                  <c:v>0.67402215291403111</c:v>
                </c:pt>
              </c:numCache>
            </c:numRef>
          </c:xVal>
          <c:yVal>
            <c:numRef>
              <c:f>'Galpões Logísticos'!$K$9:$K$25</c:f>
              <c:numCache>
                <c:formatCode>0.0%</c:formatCode>
                <c:ptCount val="17"/>
                <c:pt idx="0">
                  <c:v>7.8947368421052627E-2</c:v>
                </c:pt>
                <c:pt idx="1">
                  <c:v>8.4772975403493878E-2</c:v>
                </c:pt>
                <c:pt idx="2">
                  <c:v>9.3822393822393824E-2</c:v>
                </c:pt>
                <c:pt idx="3">
                  <c:v>9.6365173288250186E-2</c:v>
                </c:pt>
                <c:pt idx="4">
                  <c:v>0.11822660098522168</c:v>
                </c:pt>
                <c:pt idx="5">
                  <c:v>0.10144329896943848</c:v>
                </c:pt>
                <c:pt idx="6">
                  <c:v>0.20976863753213371</c:v>
                </c:pt>
                <c:pt idx="7">
                  <c:v>8.2827167310877969E-2</c:v>
                </c:pt>
                <c:pt idx="8">
                  <c:v>9.7333333333333327E-2</c:v>
                </c:pt>
                <c:pt idx="9">
                  <c:v>0.10830324909747295</c:v>
                </c:pt>
                <c:pt idx="10">
                  <c:v>0.10230817217574928</c:v>
                </c:pt>
                <c:pt idx="11">
                  <c:v>9.1304347826086957E-2</c:v>
                </c:pt>
                <c:pt idx="12">
                  <c:v>0.15377657168701941</c:v>
                </c:pt>
                <c:pt idx="13">
                  <c:v>0</c:v>
                </c:pt>
                <c:pt idx="14">
                  <c:v>8.6746987951807214E-2</c:v>
                </c:pt>
                <c:pt idx="15">
                  <c:v>0</c:v>
                </c:pt>
                <c:pt idx="16">
                  <c:v>0.14744801512287337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Logísticos'!$C$9:$C$25</c15:f>
                <c15:dlblRangeCache>
                  <c:ptCount val="17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13ACBB9-F3D4-446F-A657-733F1F4650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C525DEC-53E1-45FA-B0F0-FF7389B0AA0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C056480-0195-4AC1-87EE-449E938F4D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4826816B-DA68-4124-AA64-C01E7CA8A09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860369C-F23F-4944-A011-3C47731DD8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DBF0D5C-FDC8-4261-8053-82C11D5773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544E6DD-0CDD-4AC8-920D-05D9293B5F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6A4F655-FFCF-4BEC-B3AF-46471FE9913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C342D7F-F747-43E6-B375-72FD4581FA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B709A11-5017-4816-9175-41A5B3BE15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7A2F4E9-E1C3-46CC-B77F-B580723A28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0B14A45-1DBF-4988-9DF6-53760885A7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FE87FA6-F0E2-4250-9F9D-A7B693255DB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0.87293314100604347</c:v>
                </c:pt>
                <c:pt idx="1">
                  <c:v>0.97093626533928756</c:v>
                </c:pt>
                <c:pt idx="2">
                  <c:v>0.96868011993204051</c:v>
                </c:pt>
                <c:pt idx="3">
                  <c:v>0.92194321465193807</c:v>
                </c:pt>
                <c:pt idx="4">
                  <c:v>0.91746092276125735</c:v>
                </c:pt>
                <c:pt idx="5">
                  <c:v>0.86731726073580206</c:v>
                </c:pt>
                <c:pt idx="6">
                  <c:v>0.89452339305930184</c:v>
                </c:pt>
                <c:pt idx="7">
                  <c:v>0.72208956084577325</c:v>
                </c:pt>
                <c:pt idx="8">
                  <c:v>0.70143799949920616</c:v>
                </c:pt>
                <c:pt idx="9">
                  <c:v>0.95968570012000576</c:v>
                </c:pt>
                <c:pt idx="10">
                  <c:v>0.73479529856148729</c:v>
                </c:pt>
                <c:pt idx="11">
                  <c:v>0.70791444320060237</c:v>
                </c:pt>
                <c:pt idx="12">
                  <c:v>0.47673925060375733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7.0273913571925792E-2</c:v>
                </c:pt>
                <c:pt idx="1">
                  <c:v>0.10174563591022442</c:v>
                </c:pt>
                <c:pt idx="2">
                  <c:v>0.10317757009345796</c:v>
                </c:pt>
                <c:pt idx="3">
                  <c:v>9.412643570828276E-2</c:v>
                </c:pt>
                <c:pt idx="4">
                  <c:v>0.11178388449370973</c:v>
                </c:pt>
                <c:pt idx="5">
                  <c:v>0.1306930693069307</c:v>
                </c:pt>
                <c:pt idx="6">
                  <c:v>9.1889559966416734E-2</c:v>
                </c:pt>
                <c:pt idx="7">
                  <c:v>0.1226277372262774</c:v>
                </c:pt>
                <c:pt idx="8">
                  <c:v>8.4974893781382788E-2</c:v>
                </c:pt>
                <c:pt idx="9">
                  <c:v>0.12339340246921091</c:v>
                </c:pt>
                <c:pt idx="10">
                  <c:v>0.11193159735717062</c:v>
                </c:pt>
                <c:pt idx="11">
                  <c:v>0.12545454545454546</c:v>
                </c:pt>
                <c:pt idx="12">
                  <c:v>0.12112472963229992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EC443214-A6E7-42C2-893D-931624E0E8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33FD22F-D241-4269-93AF-401D5354BB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98526EB1-09E4-42D0-9254-72AF3D794D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7E321A-FFB6-426D-B8EF-F9EA8D6017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6871595-64AC-45E1-8C5C-55FD71B10A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6A2C95-6AB5-4309-9D4B-FAB034C1A7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6EF0F59-C6A5-4AD7-B4A1-D2E7BDBD36E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780DBD82-FED6-4B49-8B4A-904334C33B7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20DCD04-7E08-4327-9B69-9028B70964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1044D7F-E0FE-41EF-B6A9-19C209BA9F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D2C21D8C-D428-42C4-85EB-015EA564E4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7583C22-5284-4DB9-955A-B9C4CFA550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61ED83D-B157-46C5-85E1-599DD589CE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0961E5C4-7418-4C7F-9C92-553D44E3FB8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EE239138-94DF-45B1-BB9B-D816E871C52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19935B5-0299-4355-BBED-6FD6C1954D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EBCEE0A-DB1E-4EA2-9CDF-C7E98FFDBA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5036263B-2F44-4FBA-96BE-4A49ECC163F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042308D-142F-4649-9F9D-2DD2EC19C3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BD51BFD-CFEE-4C9C-B95F-A1DD6DD17D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1.0450769981414059</c:v>
                </c:pt>
                <c:pt idx="1">
                  <c:v>0.99035464079681712</c:v>
                </c:pt>
                <c:pt idx="2">
                  <c:v>1.0641088613086671</c:v>
                </c:pt>
                <c:pt idx="3">
                  <c:v>1.0160087455907449</c:v>
                </c:pt>
                <c:pt idx="4">
                  <c:v>0.86300173166976324</c:v>
                </c:pt>
                <c:pt idx="5">
                  <c:v>1.0396489786170562</c:v>
                </c:pt>
                <c:pt idx="6">
                  <c:v>0.92841942254672938</c:v>
                </c:pt>
                <c:pt idx="7">
                  <c:v>1.0475094684126225</c:v>
                </c:pt>
                <c:pt idx="8">
                  <c:v>1.0049112567461242</c:v>
                </c:pt>
                <c:pt idx="9">
                  <c:v>0.98803252795048091</c:v>
                </c:pt>
                <c:pt idx="10">
                  <c:v>0.89396453947750831</c:v>
                </c:pt>
                <c:pt idx="11">
                  <c:v>0.98513279249293584</c:v>
                </c:pt>
                <c:pt idx="12">
                  <c:v>0.90166216014844791</c:v>
                </c:pt>
                <c:pt idx="13">
                  <c:v>0.93377497296360923</c:v>
                </c:pt>
                <c:pt idx="14">
                  <c:v>0.91160865183097417</c:v>
                </c:pt>
                <c:pt idx="15">
                  <c:v>0.83116352266213822</c:v>
                </c:pt>
                <c:pt idx="16">
                  <c:v>0.90758350854365433</c:v>
                </c:pt>
                <c:pt idx="17">
                  <c:v>0.73052960740871919</c:v>
                </c:pt>
                <c:pt idx="18">
                  <c:v>0.88066517569120439</c:v>
                </c:pt>
                <c:pt idx="19">
                  <c:v>0.91143073144327802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0.12336448598130843</c:v>
                </c:pt>
                <c:pt idx="1">
                  <c:v>0.14190496667421459</c:v>
                </c:pt>
                <c:pt idx="2">
                  <c:v>0.12024048096140036</c:v>
                </c:pt>
                <c:pt idx="3">
                  <c:v>0.13724515166364859</c:v>
                </c:pt>
                <c:pt idx="4">
                  <c:v>0.14136125654348461</c:v>
                </c:pt>
                <c:pt idx="5">
                  <c:v>0.13100436681222705</c:v>
                </c:pt>
                <c:pt idx="6">
                  <c:v>0.15301671916646473</c:v>
                </c:pt>
                <c:pt idx="7">
                  <c:v>0.13029315960562235</c:v>
                </c:pt>
                <c:pt idx="8">
                  <c:v>0.12510425354308249</c:v>
                </c:pt>
                <c:pt idx="9">
                  <c:v>0.11693507026672859</c:v>
                </c:pt>
                <c:pt idx="10">
                  <c:v>0.12773591675367463</c:v>
                </c:pt>
                <c:pt idx="11">
                  <c:v>0.1492227979327532</c:v>
                </c:pt>
                <c:pt idx="12">
                  <c:v>0.1279317697228145</c:v>
                </c:pt>
                <c:pt idx="13">
                  <c:v>0.1276595744680851</c:v>
                </c:pt>
                <c:pt idx="14">
                  <c:v>0.13272608978529601</c:v>
                </c:pt>
                <c:pt idx="15">
                  <c:v>0.1529051987767584</c:v>
                </c:pt>
                <c:pt idx="16">
                  <c:v>0.14301191766397017</c:v>
                </c:pt>
                <c:pt idx="17">
                  <c:v>0.13483146068598215</c:v>
                </c:pt>
                <c:pt idx="18">
                  <c:v>0.16059479553903344</c:v>
                </c:pt>
                <c:pt idx="19">
                  <c:v>0.12311015118790498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0BF6581-499F-464A-B13C-BECCC6B3319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B4258A0-B4B4-4760-813F-AC866ACD51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D53FEFEF-1796-4B1A-B64F-3253B199C30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5C2834-350A-4276-AF53-BF9D00A4DE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049265DA-1CF8-42E4-BBB7-17A32A4ED42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CADEEC64-40D6-4A73-A6C2-69E2CC778EA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FC78971-D756-41BB-9F87-7A4DF98339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540C4AD8-59A2-4D54-B63D-801DAD70AC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3A91D-7645-494C-A5B9-9B82CC163C9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0.81574342343397888</c:v>
                </c:pt>
                <c:pt idx="1">
                  <c:v>0.86527696631596385</c:v>
                </c:pt>
                <c:pt idx="2">
                  <c:v>0.88673516728723789</c:v>
                </c:pt>
                <c:pt idx="3">
                  <c:v>0.84019638707871702</c:v>
                </c:pt>
                <c:pt idx="4">
                  <c:v>0.84086838754798343</c:v>
                </c:pt>
                <c:pt idx="5">
                  <c:v>0.81217147253854416</c:v>
                </c:pt>
                <c:pt idx="6">
                  <c:v>0.79206976786628291</c:v>
                </c:pt>
                <c:pt idx="7">
                  <c:v>0.84299824410555657</c:v>
                </c:pt>
                <c:pt idx="8">
                  <c:v>0.82363687708172673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0.12549019607843137</c:v>
                </c:pt>
                <c:pt idx="1">
                  <c:v>0.11866501854140915</c:v>
                </c:pt>
                <c:pt idx="2">
                  <c:v>0.11229597388465724</c:v>
                </c:pt>
                <c:pt idx="3">
                  <c:v>0.11704145218098078</c:v>
                </c:pt>
                <c:pt idx="4">
                  <c:v>0.12371134020618559</c:v>
                </c:pt>
                <c:pt idx="5">
                  <c:v>0.1218045112781955</c:v>
                </c:pt>
                <c:pt idx="6">
                  <c:v>0.11137360782785923</c:v>
                </c:pt>
                <c:pt idx="7">
                  <c:v>0.10714285714285714</c:v>
                </c:pt>
                <c:pt idx="8">
                  <c:v>0.12669683257918554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B79D8CE1-F267-4A4C-87A5-7869067F29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EAE69892-2CB0-42B6-A640-58214AA20A9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9140308D-6B40-41B2-B489-42B7BFE41F1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D1A26DE5-F604-4B76-AFCC-8EDBBF30453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BA8E33B-884B-466B-9453-9C5CF36E0BC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E0085288-8EDA-42B6-AA37-8B1633B7C96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BC47262-3F42-4DCA-93CB-940E8C3BE3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61E68BAE-7DD4-4F6F-A327-AF366503223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3E605198-4B44-4628-AF66-8E295B29127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DE9982E-E306-4C55-8716-4D1D53C0AED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97B59F10-4031-421F-B3B4-01140B41451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CD0A068-0C20-4628-A816-786209B95D7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0.92924109326847115</c:v>
                </c:pt>
                <c:pt idx="1">
                  <c:v>0.89814639572645361</c:v>
                </c:pt>
                <c:pt idx="2">
                  <c:v>0.9775768366340174</c:v>
                </c:pt>
                <c:pt idx="3">
                  <c:v>1.0082205823021348</c:v>
                </c:pt>
                <c:pt idx="4">
                  <c:v>0.89254722853389934</c:v>
                </c:pt>
                <c:pt idx="5">
                  <c:v>0.99449609127115246</c:v>
                </c:pt>
                <c:pt idx="6">
                  <c:v>0.54919007434775868</c:v>
                </c:pt>
                <c:pt idx="7">
                  <c:v>0.90429992755271271</c:v>
                </c:pt>
                <c:pt idx="8">
                  <c:v>0.54481515295643135</c:v>
                </c:pt>
                <c:pt idx="9">
                  <c:v>0.64029616017399693</c:v>
                </c:pt>
                <c:pt idx="10">
                  <c:v>0.62797563409550994</c:v>
                </c:pt>
                <c:pt idx="11">
                  <c:v>3.2152414932275775E-2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0.12156862745098039</c:v>
                </c:pt>
                <c:pt idx="1">
                  <c:v>0.10746268656716418</c:v>
                </c:pt>
                <c:pt idx="2">
                  <c:v>9.7245392822502413E-2</c:v>
                </c:pt>
                <c:pt idx="3">
                  <c:v>8.7739552067078522E-2</c:v>
                </c:pt>
                <c:pt idx="4">
                  <c:v>0.1356005165733965</c:v>
                </c:pt>
                <c:pt idx="5">
                  <c:v>8.1215775549306563E-2</c:v>
                </c:pt>
                <c:pt idx="6">
                  <c:v>0.20259740259740261</c:v>
                </c:pt>
                <c:pt idx="7">
                  <c:v>0.11214953271028037</c:v>
                </c:pt>
                <c:pt idx="8">
                  <c:v>0.14455412414421706</c:v>
                </c:pt>
                <c:pt idx="9">
                  <c:v>9.2861288449672175E-2</c:v>
                </c:pt>
                <c:pt idx="10">
                  <c:v>0.10985378258105531</c:v>
                </c:pt>
                <c:pt idx="11">
                  <c:v>7.6923076923076913E-2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Logísticos'!$W$9:$W$25</c15:sqref>
                  </c15:fullRef>
                </c:ext>
              </c:extLst>
              <c:f>'Galpões Logísticos'!$W$9:$W$24</c:f>
              <c:strCache>
                <c:ptCount val="16"/>
                <c:pt idx="0">
                  <c:v>RZAT11</c:v>
                </c:pt>
                <c:pt idx="1">
                  <c:v>TRBL11</c:v>
                </c:pt>
                <c:pt idx="2">
                  <c:v>BLMG11</c:v>
                </c:pt>
                <c:pt idx="3">
                  <c:v>GGRC11</c:v>
                </c:pt>
                <c:pt idx="4">
                  <c:v>NEWL11</c:v>
                </c:pt>
                <c:pt idx="5">
                  <c:v>VILG11</c:v>
                </c:pt>
                <c:pt idx="6">
                  <c:v>XPLG11</c:v>
                </c:pt>
                <c:pt idx="7">
                  <c:v>HSLG11</c:v>
                </c:pt>
                <c:pt idx="8">
                  <c:v>BRCO11</c:v>
                </c:pt>
                <c:pt idx="9">
                  <c:v>BTLG11</c:v>
                </c:pt>
                <c:pt idx="10">
                  <c:v>HLOG11</c:v>
                </c:pt>
                <c:pt idx="11">
                  <c:v>RBRL11</c:v>
                </c:pt>
                <c:pt idx="12">
                  <c:v>HGLG11</c:v>
                </c:pt>
                <c:pt idx="13">
                  <c:v>LVBI11</c:v>
                </c:pt>
                <c:pt idx="14">
                  <c:v>FIIB11</c:v>
                </c:pt>
                <c:pt idx="15">
                  <c:v>XPIN11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Logísticos'!$X$9:$X$25</c15:sqref>
                  </c15:fullRef>
                </c:ext>
              </c:extLst>
              <c:f>'Galpões Logísticos'!$X$9:$X$24</c:f>
              <c:numCache>
                <c:formatCode>0%</c:formatCode>
                <c:ptCount val="16"/>
                <c:pt idx="0">
                  <c:v>0.20976863753213371</c:v>
                </c:pt>
                <c:pt idx="1">
                  <c:v>0.15377657168701941</c:v>
                </c:pt>
                <c:pt idx="2">
                  <c:v>0.14744801512287337</c:v>
                </c:pt>
                <c:pt idx="3">
                  <c:v>0.11822660098522168</c:v>
                </c:pt>
                <c:pt idx="4">
                  <c:v>0.10830324909747295</c:v>
                </c:pt>
                <c:pt idx="5">
                  <c:v>0.10230817217574928</c:v>
                </c:pt>
                <c:pt idx="6">
                  <c:v>0.10144329896943848</c:v>
                </c:pt>
                <c:pt idx="7">
                  <c:v>9.7333333333333327E-2</c:v>
                </c:pt>
                <c:pt idx="8">
                  <c:v>9.6365173288250186E-2</c:v>
                </c:pt>
                <c:pt idx="9">
                  <c:v>9.3822393822393824E-2</c:v>
                </c:pt>
                <c:pt idx="10">
                  <c:v>9.1304347826086957E-2</c:v>
                </c:pt>
                <c:pt idx="11">
                  <c:v>8.6746987951807214E-2</c:v>
                </c:pt>
                <c:pt idx="12">
                  <c:v>8.4772975403493878E-2</c:v>
                </c:pt>
                <c:pt idx="13">
                  <c:v>8.2827167310877969E-2</c:v>
                </c:pt>
                <c:pt idx="14">
                  <c:v>7.8947368421052627E-2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RZAT11</c:v>
              </c:pt>
              <c:pt idx="1">
                <c:v>TRBL11</c:v>
              </c:pt>
              <c:pt idx="2">
                <c:v>BLMG11</c:v>
              </c:pt>
              <c:pt idx="3">
                <c:v>GGRC11</c:v>
              </c:pt>
              <c:pt idx="4">
                <c:v>NEWL11</c:v>
              </c:pt>
              <c:pt idx="5">
                <c:v>VILG11</c:v>
              </c:pt>
              <c:pt idx="6">
                <c:v>XPLG11</c:v>
              </c:pt>
              <c:pt idx="7">
                <c:v>HSLG11</c:v>
              </c:pt>
              <c:pt idx="8">
                <c:v>BRCO11</c:v>
              </c:pt>
              <c:pt idx="9">
                <c:v>BTLG11</c:v>
              </c:pt>
              <c:pt idx="10">
                <c:v>HLOG11</c:v>
              </c:pt>
              <c:pt idx="11">
                <c:v>RBRL11</c:v>
              </c:pt>
              <c:pt idx="12">
                <c:v>HGLG11</c:v>
              </c:pt>
              <c:pt idx="13">
                <c:v>LVBI11</c:v>
              </c:pt>
              <c:pt idx="14">
                <c:v>FIIB11</c:v>
              </c:pt>
              <c:pt idx="15">
                <c:v>XPIN11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Logísticos'!$R$9:$R$25</c15:sqref>
                  </c15:fullRef>
                </c:ext>
              </c:extLst>
              <c:f>'Galpões Logísticos'!$R$9:$R$24</c:f>
              <c:numCache>
                <c:formatCode>0.0%</c:formatCode>
                <c:ptCount val="16"/>
                <c:pt idx="0">
                  <c:v>9.6066636018969379E-2</c:v>
                </c:pt>
                <c:pt idx="1">
                  <c:v>9.6066636018969379E-2</c:v>
                </c:pt>
                <c:pt idx="2">
                  <c:v>9.6066636018969379E-2</c:v>
                </c:pt>
                <c:pt idx="3">
                  <c:v>9.6066636018969379E-2</c:v>
                </c:pt>
                <c:pt idx="4">
                  <c:v>9.6066636018969379E-2</c:v>
                </c:pt>
                <c:pt idx="5">
                  <c:v>9.6066636018969379E-2</c:v>
                </c:pt>
                <c:pt idx="6">
                  <c:v>9.6066636018969379E-2</c:v>
                </c:pt>
                <c:pt idx="7">
                  <c:v>9.6066636018969379E-2</c:v>
                </c:pt>
                <c:pt idx="8">
                  <c:v>9.6066636018969379E-2</c:v>
                </c:pt>
                <c:pt idx="9">
                  <c:v>9.6066636018969379E-2</c:v>
                </c:pt>
                <c:pt idx="10">
                  <c:v>9.6066636018969379E-2</c:v>
                </c:pt>
                <c:pt idx="11">
                  <c:v>9.6066636018969379E-2</c:v>
                </c:pt>
                <c:pt idx="12">
                  <c:v>9.6066636018969379E-2</c:v>
                </c:pt>
                <c:pt idx="13">
                  <c:v>9.6066636018969379E-2</c:v>
                </c:pt>
                <c:pt idx="14">
                  <c:v>9.6066636018969379E-2</c:v>
                </c:pt>
                <c:pt idx="15">
                  <c:v>9.6066636018969379E-2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LIFE11</c:v>
                </c:pt>
                <c:pt idx="1">
                  <c:v>OUJP11</c:v>
                </c:pt>
                <c:pt idx="2">
                  <c:v>VGIP11</c:v>
                </c:pt>
                <c:pt idx="3">
                  <c:v>RZAK11</c:v>
                </c:pt>
                <c:pt idx="4">
                  <c:v>HABT11</c:v>
                </c:pt>
                <c:pt idx="5">
                  <c:v>RECR11</c:v>
                </c:pt>
                <c:pt idx="6">
                  <c:v>VCJR11</c:v>
                </c:pt>
                <c:pt idx="7">
                  <c:v>VGIR11</c:v>
                </c:pt>
                <c:pt idx="8">
                  <c:v>URPR11</c:v>
                </c:pt>
                <c:pt idx="9">
                  <c:v>MCRE11</c:v>
                </c:pt>
                <c:pt idx="10">
                  <c:v>MANA11</c:v>
                </c:pt>
                <c:pt idx="11">
                  <c:v>CYCR11</c:v>
                </c:pt>
                <c:pt idx="12">
                  <c:v>KNIP11</c:v>
                </c:pt>
                <c:pt idx="13">
                  <c:v>CPTS11</c:v>
                </c:pt>
                <c:pt idx="14">
                  <c:v>KCRE11</c:v>
                </c:pt>
                <c:pt idx="15">
                  <c:v>ICRI11</c:v>
                </c:pt>
                <c:pt idx="16">
                  <c:v>KNHY11</c:v>
                </c:pt>
                <c:pt idx="17">
                  <c:v>SNCI11</c:v>
                </c:pt>
                <c:pt idx="18">
                  <c:v>BCRI11</c:v>
                </c:pt>
                <c:pt idx="19">
                  <c:v>VGHF11</c:v>
                </c:pt>
                <c:pt idx="20">
                  <c:v>VRTA11</c:v>
                </c:pt>
                <c:pt idx="21">
                  <c:v>KNUQ11</c:v>
                </c:pt>
                <c:pt idx="22">
                  <c:v>KNSC11</c:v>
                </c:pt>
                <c:pt idx="23">
                  <c:v>AFHI11</c:v>
                </c:pt>
                <c:pt idx="24">
                  <c:v>RBRR11</c:v>
                </c:pt>
                <c:pt idx="25">
                  <c:v>PCIP11</c:v>
                </c:pt>
                <c:pt idx="26">
                  <c:v>WHGR11</c:v>
                </c:pt>
                <c:pt idx="27">
                  <c:v>RBRY11</c:v>
                </c:pt>
                <c:pt idx="28">
                  <c:v>XPCI11</c:v>
                </c:pt>
                <c:pt idx="29">
                  <c:v>MCCI11</c:v>
                </c:pt>
                <c:pt idx="30">
                  <c:v>CLIN11</c:v>
                </c:pt>
                <c:pt idx="31">
                  <c:v>KNCR11</c:v>
                </c:pt>
                <c:pt idx="32">
                  <c:v>BTCI11</c:v>
                </c:pt>
                <c:pt idx="33">
                  <c:v>MXRF11</c:v>
                </c:pt>
                <c:pt idx="34">
                  <c:v>HGCR11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0.17560975609756099</c:v>
                </c:pt>
                <c:pt idx="1">
                  <c:v>0.16322829290410337</c:v>
                </c:pt>
                <c:pt idx="2">
                  <c:v>0.16059479553903344</c:v>
                </c:pt>
                <c:pt idx="3">
                  <c:v>0.15772493726849088</c:v>
                </c:pt>
                <c:pt idx="4">
                  <c:v>0.15580155801558015</c:v>
                </c:pt>
                <c:pt idx="5">
                  <c:v>0.15301671916646473</c:v>
                </c:pt>
                <c:pt idx="6">
                  <c:v>0.1529051987767584</c:v>
                </c:pt>
                <c:pt idx="7">
                  <c:v>0.1492227979327532</c:v>
                </c:pt>
                <c:pt idx="8">
                  <c:v>0.14319809069212408</c:v>
                </c:pt>
                <c:pt idx="9">
                  <c:v>0.14301191766397017</c:v>
                </c:pt>
                <c:pt idx="10">
                  <c:v>0.14254859611231102</c:v>
                </c:pt>
                <c:pt idx="11">
                  <c:v>0.14196428571428571</c:v>
                </c:pt>
                <c:pt idx="12">
                  <c:v>0.14190496667421459</c:v>
                </c:pt>
                <c:pt idx="13">
                  <c:v>0.14136125654348461</c:v>
                </c:pt>
                <c:pt idx="14">
                  <c:v>0.14072494669509594</c:v>
                </c:pt>
                <c:pt idx="15">
                  <c:v>0.13752865180245885</c:v>
                </c:pt>
                <c:pt idx="16">
                  <c:v>0.13724515166364859</c:v>
                </c:pt>
                <c:pt idx="17">
                  <c:v>0.1349527665317139</c:v>
                </c:pt>
                <c:pt idx="18">
                  <c:v>0.1348531064376304</c:v>
                </c:pt>
                <c:pt idx="19">
                  <c:v>0.13483146068598215</c:v>
                </c:pt>
                <c:pt idx="20">
                  <c:v>0.13272608978529601</c:v>
                </c:pt>
                <c:pt idx="21">
                  <c:v>0.13100436681222705</c:v>
                </c:pt>
                <c:pt idx="22">
                  <c:v>0.13029315960562235</c:v>
                </c:pt>
                <c:pt idx="23">
                  <c:v>0.1283889062013088</c:v>
                </c:pt>
                <c:pt idx="24">
                  <c:v>0.1279317697228145</c:v>
                </c:pt>
                <c:pt idx="25">
                  <c:v>0.12773591675367463</c:v>
                </c:pt>
                <c:pt idx="26">
                  <c:v>0.12765957446861231</c:v>
                </c:pt>
                <c:pt idx="27">
                  <c:v>0.1276595744680851</c:v>
                </c:pt>
                <c:pt idx="28">
                  <c:v>0.12627148369017888</c:v>
                </c:pt>
                <c:pt idx="29">
                  <c:v>0.12510425354308249</c:v>
                </c:pt>
                <c:pt idx="30">
                  <c:v>0.12418300653594769</c:v>
                </c:pt>
                <c:pt idx="31">
                  <c:v>0.12336448598130843</c:v>
                </c:pt>
                <c:pt idx="32">
                  <c:v>0.12311015118790498</c:v>
                </c:pt>
                <c:pt idx="33">
                  <c:v>0.12024048096140036</c:v>
                </c:pt>
                <c:pt idx="34">
                  <c:v>0.11693507026672859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13,3%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LIFE11</c:v>
              </c:pt>
              <c:pt idx="1">
                <c:v>OUJP11</c:v>
              </c:pt>
              <c:pt idx="2">
                <c:v>VGIP11</c:v>
              </c:pt>
              <c:pt idx="3">
                <c:v>RZAK11</c:v>
              </c:pt>
              <c:pt idx="4">
                <c:v>HABT11</c:v>
              </c:pt>
              <c:pt idx="5">
                <c:v>RECR11</c:v>
              </c:pt>
              <c:pt idx="6">
                <c:v>VCJR11</c:v>
              </c:pt>
              <c:pt idx="7">
                <c:v>VGIR11</c:v>
              </c:pt>
              <c:pt idx="8">
                <c:v>URPR11</c:v>
              </c:pt>
              <c:pt idx="9">
                <c:v>MCRE11</c:v>
              </c:pt>
              <c:pt idx="10">
                <c:v>MANA11</c:v>
              </c:pt>
              <c:pt idx="11">
                <c:v>CYCR11</c:v>
              </c:pt>
              <c:pt idx="12">
                <c:v>KNIP11</c:v>
              </c:pt>
              <c:pt idx="13">
                <c:v>CPTS11</c:v>
              </c:pt>
              <c:pt idx="14">
                <c:v>KCRE11</c:v>
              </c:pt>
              <c:pt idx="15">
                <c:v>ICRI11</c:v>
              </c:pt>
              <c:pt idx="16">
                <c:v>KNHY11</c:v>
              </c:pt>
              <c:pt idx="17">
                <c:v>SNCI11</c:v>
              </c:pt>
              <c:pt idx="18">
                <c:v>BCRI11</c:v>
              </c:pt>
              <c:pt idx="19">
                <c:v>VGHF11</c:v>
              </c:pt>
              <c:pt idx="20">
                <c:v>VRTA11</c:v>
              </c:pt>
              <c:pt idx="21">
                <c:v>KNUQ11</c:v>
              </c:pt>
              <c:pt idx="22">
                <c:v>KNSC11</c:v>
              </c:pt>
              <c:pt idx="23">
                <c:v>AFHI11</c:v>
              </c:pt>
              <c:pt idx="24">
                <c:v>RBRR11</c:v>
              </c:pt>
              <c:pt idx="25">
                <c:v>PCIP11</c:v>
              </c:pt>
              <c:pt idx="26">
                <c:v>WHGR11</c:v>
              </c:pt>
              <c:pt idx="27">
                <c:v>RBRY11</c:v>
              </c:pt>
              <c:pt idx="28">
                <c:v>XPCI11</c:v>
              </c:pt>
              <c:pt idx="29">
                <c:v>MCCI11</c:v>
              </c:pt>
              <c:pt idx="30">
                <c:v>CLIN11</c:v>
              </c:pt>
              <c:pt idx="31">
                <c:v>KNCR11</c:v>
              </c:pt>
              <c:pt idx="32">
                <c:v>BTCI11</c:v>
              </c:pt>
              <c:pt idx="33">
                <c:v>MXRF11</c:v>
              </c:pt>
              <c:pt idx="34">
                <c:v>HGCR11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0.13346899101552676</c:v>
                </c:pt>
                <c:pt idx="1">
                  <c:v>0.13346899101552676</c:v>
                </c:pt>
                <c:pt idx="2">
                  <c:v>0.13346899101552676</c:v>
                </c:pt>
                <c:pt idx="3">
                  <c:v>0.13346899101552676</c:v>
                </c:pt>
                <c:pt idx="4">
                  <c:v>0.13346899101552676</c:v>
                </c:pt>
                <c:pt idx="5">
                  <c:v>0.13346899101552676</c:v>
                </c:pt>
                <c:pt idx="6">
                  <c:v>0.13346899101552676</c:v>
                </c:pt>
                <c:pt idx="7">
                  <c:v>0.13346899101552676</c:v>
                </c:pt>
                <c:pt idx="8">
                  <c:v>0.13346899101552676</c:v>
                </c:pt>
                <c:pt idx="9">
                  <c:v>0.13346899101552676</c:v>
                </c:pt>
                <c:pt idx="10">
                  <c:v>0.13346899101552676</c:v>
                </c:pt>
                <c:pt idx="11">
                  <c:v>0.13346899101552676</c:v>
                </c:pt>
                <c:pt idx="12">
                  <c:v>0.13346899101552676</c:v>
                </c:pt>
                <c:pt idx="13">
                  <c:v>0.13346899101552676</c:v>
                </c:pt>
                <c:pt idx="14">
                  <c:v>0.13346899101552676</c:v>
                </c:pt>
                <c:pt idx="15">
                  <c:v>0.13346899101552676</c:v>
                </c:pt>
                <c:pt idx="16">
                  <c:v>0.13346899101552676</c:v>
                </c:pt>
                <c:pt idx="17">
                  <c:v>0.13346899101552676</c:v>
                </c:pt>
                <c:pt idx="18">
                  <c:v>0.13346899101552676</c:v>
                </c:pt>
                <c:pt idx="19">
                  <c:v>0.13346899101552676</c:v>
                </c:pt>
                <c:pt idx="20">
                  <c:v>0.13346899101552676</c:v>
                </c:pt>
                <c:pt idx="21">
                  <c:v>0.13346899101552676</c:v>
                </c:pt>
                <c:pt idx="22">
                  <c:v>0.13346899101552676</c:v>
                </c:pt>
                <c:pt idx="23">
                  <c:v>0.13346899101552676</c:v>
                </c:pt>
                <c:pt idx="24">
                  <c:v>0.13346899101552676</c:v>
                </c:pt>
                <c:pt idx="25">
                  <c:v>0.13346899101552676</c:v>
                </c:pt>
                <c:pt idx="26">
                  <c:v>0.13346899101552676</c:v>
                </c:pt>
                <c:pt idx="27">
                  <c:v>0.13346899101552676</c:v>
                </c:pt>
                <c:pt idx="28">
                  <c:v>0.13346899101552676</c:v>
                </c:pt>
                <c:pt idx="29">
                  <c:v>0.13346899101552676</c:v>
                </c:pt>
                <c:pt idx="30">
                  <c:v>0.13346899101552676</c:v>
                </c:pt>
                <c:pt idx="31">
                  <c:v>0.13346899101552676</c:v>
                </c:pt>
                <c:pt idx="32">
                  <c:v>0.13346899101552676</c:v>
                </c:pt>
                <c:pt idx="33">
                  <c:v>0.13346899101552676</c:v>
                </c:pt>
                <c:pt idx="34">
                  <c:v>0.13346899101552676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TEPP11</c:v>
                </c:pt>
                <c:pt idx="1">
                  <c:v>RECT11</c:v>
                </c:pt>
                <c:pt idx="2">
                  <c:v>VGRI11</c:v>
                </c:pt>
                <c:pt idx="3">
                  <c:v>SPTW11</c:v>
                </c:pt>
                <c:pt idx="4">
                  <c:v>GTWR11</c:v>
                </c:pt>
                <c:pt idx="5">
                  <c:v>BROF11</c:v>
                </c:pt>
                <c:pt idx="6">
                  <c:v>CEOC11</c:v>
                </c:pt>
                <c:pt idx="7">
                  <c:v>RNGO11</c:v>
                </c:pt>
                <c:pt idx="8">
                  <c:v>BRCR11</c:v>
                </c:pt>
                <c:pt idx="9">
                  <c:v>KORE11</c:v>
                </c:pt>
                <c:pt idx="10">
                  <c:v>VINO11</c:v>
                </c:pt>
                <c:pt idx="11">
                  <c:v>RCRB11</c:v>
                </c:pt>
                <c:pt idx="12">
                  <c:v>HGRE11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0.18110599078341016</c:v>
                </c:pt>
                <c:pt idx="1">
                  <c:v>0.14958448753462603</c:v>
                </c:pt>
                <c:pt idx="2">
                  <c:v>0.14218009478672983</c:v>
                </c:pt>
                <c:pt idx="3">
                  <c:v>0.13670886075949368</c:v>
                </c:pt>
                <c:pt idx="4">
                  <c:v>0.13057671381936889</c:v>
                </c:pt>
                <c:pt idx="5">
                  <c:v>0.12298682284040995</c:v>
                </c:pt>
                <c:pt idx="6">
                  <c:v>0.12233146587565258</c:v>
                </c:pt>
                <c:pt idx="7">
                  <c:v>0.11219322165952474</c:v>
                </c:pt>
                <c:pt idx="8">
                  <c:v>0.10977242302911279</c:v>
                </c:pt>
                <c:pt idx="9">
                  <c:v>0.1067457375833951</c:v>
                </c:pt>
                <c:pt idx="10">
                  <c:v>9.8969072164948463E-2</c:v>
                </c:pt>
                <c:pt idx="11">
                  <c:v>9.0748462788889678E-2</c:v>
                </c:pt>
                <c:pt idx="12">
                  <c:v>7.8449469314455705E-2</c:v>
                </c:pt>
                <c:pt idx="13">
                  <c:v>6.6753926701570682E-2</c:v>
                </c:pt>
                <c:pt idx="14">
                  <c:v>6.4777327935222687E-2</c:v>
                </c:pt>
                <c:pt idx="15">
                  <c:v>5.4390934844192627E-2</c:v>
                </c:pt>
                <c:pt idx="16">
                  <c:v>4.6928693012422369E-2</c:v>
                </c:pt>
                <c:pt idx="17">
                  <c:v>1.5384615384615387E-2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TEPP11</c:v>
              </c:pt>
              <c:pt idx="1">
                <c:v>RECT11</c:v>
              </c:pt>
              <c:pt idx="2">
                <c:v>VGRI11</c:v>
              </c:pt>
              <c:pt idx="3">
                <c:v>SPTW11</c:v>
              </c:pt>
              <c:pt idx="4">
                <c:v>GTWR11</c:v>
              </c:pt>
              <c:pt idx="5">
                <c:v>BROF11</c:v>
              </c:pt>
              <c:pt idx="6">
                <c:v>CEOC11</c:v>
              </c:pt>
              <c:pt idx="7">
                <c:v>RNGO11</c:v>
              </c:pt>
              <c:pt idx="8">
                <c:v>BRCR11</c:v>
              </c:pt>
              <c:pt idx="9">
                <c:v>KORE11</c:v>
              </c:pt>
              <c:pt idx="10">
                <c:v>VINO11</c:v>
              </c:pt>
              <c:pt idx="11">
                <c:v>RCRB11</c:v>
              </c:pt>
              <c:pt idx="12">
                <c:v>HGRE11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9.6988926914646292E-2</c:v>
                </c:pt>
                <c:pt idx="1">
                  <c:v>9.6988926914646292E-2</c:v>
                </c:pt>
                <c:pt idx="2">
                  <c:v>9.6988926914646292E-2</c:v>
                </c:pt>
                <c:pt idx="3">
                  <c:v>9.6988926914646292E-2</c:v>
                </c:pt>
                <c:pt idx="4">
                  <c:v>9.6988926914646292E-2</c:v>
                </c:pt>
                <c:pt idx="5">
                  <c:v>9.6988926914646292E-2</c:v>
                </c:pt>
                <c:pt idx="6">
                  <c:v>9.6988926914646292E-2</c:v>
                </c:pt>
                <c:pt idx="7">
                  <c:v>9.6988926914646292E-2</c:v>
                </c:pt>
                <c:pt idx="8">
                  <c:v>9.6988926914646292E-2</c:v>
                </c:pt>
                <c:pt idx="9">
                  <c:v>9.6988926914646292E-2</c:v>
                </c:pt>
                <c:pt idx="10">
                  <c:v>9.6988926914646292E-2</c:v>
                </c:pt>
                <c:pt idx="11">
                  <c:v>9.6988926914646292E-2</c:v>
                </c:pt>
                <c:pt idx="12">
                  <c:v>9.6988926914646292E-2</c:v>
                </c:pt>
                <c:pt idx="13">
                  <c:v>9.6988926914646292E-2</c:v>
                </c:pt>
                <c:pt idx="14">
                  <c:v>9.6988926914646292E-2</c:v>
                </c:pt>
                <c:pt idx="15">
                  <c:v>9.6988926914646292E-2</c:v>
                </c:pt>
                <c:pt idx="16">
                  <c:v>9.6988926914646292E-2</c:v>
                </c:pt>
                <c:pt idx="17">
                  <c:v>9.6988926914646292E-2</c:v>
                </c:pt>
                <c:pt idx="18">
                  <c:v>9.6988926914646292E-2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CPSH11</c:v>
                </c:pt>
                <c:pt idx="1">
                  <c:v>BPML11</c:v>
                </c:pt>
                <c:pt idx="2">
                  <c:v>PQDP11</c:v>
                </c:pt>
                <c:pt idx="3">
                  <c:v>BBIG11</c:v>
                </c:pt>
                <c:pt idx="4">
                  <c:v>GZIT11</c:v>
                </c:pt>
                <c:pt idx="5">
                  <c:v>FIGS11</c:v>
                </c:pt>
                <c:pt idx="6">
                  <c:v>PMLL11</c:v>
                </c:pt>
                <c:pt idx="7">
                  <c:v>XPML11</c:v>
                </c:pt>
                <c:pt idx="8">
                  <c:v>HGBS11</c:v>
                </c:pt>
                <c:pt idx="9">
                  <c:v>VISC11</c:v>
                </c:pt>
                <c:pt idx="10">
                  <c:v>HSML11</c:v>
                </c:pt>
                <c:pt idx="11">
                  <c:v>ABCP11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0.1306930693069307</c:v>
                </c:pt>
                <c:pt idx="1">
                  <c:v>0.12545454545454546</c:v>
                </c:pt>
                <c:pt idx="2">
                  <c:v>0.12339340246921091</c:v>
                </c:pt>
                <c:pt idx="3">
                  <c:v>0.1226277372262774</c:v>
                </c:pt>
                <c:pt idx="4">
                  <c:v>0.12112472963229992</c:v>
                </c:pt>
                <c:pt idx="5">
                  <c:v>0.11193159735717062</c:v>
                </c:pt>
                <c:pt idx="6">
                  <c:v>0.11178388449370973</c:v>
                </c:pt>
                <c:pt idx="7">
                  <c:v>0.10317757009345796</c:v>
                </c:pt>
                <c:pt idx="8">
                  <c:v>0.10174563591022442</c:v>
                </c:pt>
                <c:pt idx="9">
                  <c:v>9.412643570828276E-2</c:v>
                </c:pt>
                <c:pt idx="10">
                  <c:v>9.1889559966416734E-2</c:v>
                </c:pt>
                <c:pt idx="11">
                  <c:v>8.4974893781382788E-2</c:v>
                </c:pt>
                <c:pt idx="12">
                  <c:v>7.0273913571925792E-2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0.10449806942352795</c:v>
                </c:pt>
                <c:pt idx="1">
                  <c:v>0.10449806942352795</c:v>
                </c:pt>
                <c:pt idx="2">
                  <c:v>0.10449806942352795</c:v>
                </c:pt>
                <c:pt idx="3">
                  <c:v>0.10449806942352795</c:v>
                </c:pt>
                <c:pt idx="4">
                  <c:v>0.10449806942352795</c:v>
                </c:pt>
                <c:pt idx="5">
                  <c:v>0.10449806942352795</c:v>
                </c:pt>
                <c:pt idx="6">
                  <c:v>0.10449806942352795</c:v>
                </c:pt>
                <c:pt idx="7">
                  <c:v>0.10449806942352795</c:v>
                </c:pt>
                <c:pt idx="8">
                  <c:v>0.10449806942352795</c:v>
                </c:pt>
                <c:pt idx="9">
                  <c:v>0.10449806942352795</c:v>
                </c:pt>
                <c:pt idx="10">
                  <c:v>0.10449806942352795</c:v>
                </c:pt>
                <c:pt idx="11">
                  <c:v>0.10449806942352795</c:v>
                </c:pt>
                <c:pt idx="12">
                  <c:v>0.10449806942352795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XPSF11</c:v>
                </c:pt>
                <c:pt idx="1">
                  <c:v>JSAF11</c:v>
                </c:pt>
                <c:pt idx="2">
                  <c:v>KISU11</c:v>
                </c:pt>
                <c:pt idx="3">
                  <c:v>RBFM11</c:v>
                </c:pt>
                <c:pt idx="4">
                  <c:v>KFOF11</c:v>
                </c:pt>
                <c:pt idx="5">
                  <c:v>SNFF11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0.12669683257918554</c:v>
                </c:pt>
                <c:pt idx="1">
                  <c:v>0.12549019607843137</c:v>
                </c:pt>
                <c:pt idx="2">
                  <c:v>0.12371134020618559</c:v>
                </c:pt>
                <c:pt idx="3">
                  <c:v>0.1218045112781955</c:v>
                </c:pt>
                <c:pt idx="4">
                  <c:v>0.11866501854140915</c:v>
                </c:pt>
                <c:pt idx="5">
                  <c:v>0.11704145218098078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11,5%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XPSF11</c:v>
              </c:pt>
              <c:pt idx="1">
                <c:v>JSAF11</c:v>
              </c:pt>
              <c:pt idx="2">
                <c:v>KISU11</c:v>
              </c:pt>
              <c:pt idx="3">
                <c:v>RBFM11</c:v>
              </c:pt>
              <c:pt idx="4">
                <c:v>KFOF11</c:v>
              </c:pt>
              <c:pt idx="5">
                <c:v>SNFF11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0.11493131354772229</c:v>
                </c:pt>
                <c:pt idx="1">
                  <c:v>0.11493131354772229</c:v>
                </c:pt>
                <c:pt idx="2">
                  <c:v>0.11493131354772229</c:v>
                </c:pt>
                <c:pt idx="3">
                  <c:v>0.11493131354772229</c:v>
                </c:pt>
                <c:pt idx="4">
                  <c:v>0.11493131354772229</c:v>
                </c:pt>
                <c:pt idx="5">
                  <c:v>0.11493131354772229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Fiagros'!$AE$8:$AE$25</c15:sqref>
                  </c15:fullRef>
                </c:ext>
              </c:extLst>
              <c:f>'Guia de Fiagros'!$AE$8:$AE$24</c:f>
              <c:strCache>
                <c:ptCount val="17"/>
                <c:pt idx="0">
                  <c:v>SNAG11</c:v>
                </c:pt>
                <c:pt idx="1">
                  <c:v>VGIA11</c:v>
                </c:pt>
                <c:pt idx="2">
                  <c:v>CRAA11</c:v>
                </c:pt>
                <c:pt idx="3">
                  <c:v>FGAA11</c:v>
                </c:pt>
                <c:pt idx="4">
                  <c:v>RZAG11</c:v>
                </c:pt>
                <c:pt idx="5">
                  <c:v>KNCA11</c:v>
                </c:pt>
                <c:pt idx="6">
                  <c:v>OIAG11</c:v>
                </c:pt>
                <c:pt idx="7">
                  <c:v>EGAF11</c:v>
                </c:pt>
                <c:pt idx="8">
                  <c:v>RURA11</c:v>
                </c:pt>
                <c:pt idx="9">
                  <c:v>XPCA11</c:v>
                </c:pt>
                <c:pt idx="10">
                  <c:v>CPTR11</c:v>
                </c:pt>
                <c:pt idx="11">
                  <c:v>PLCA11</c:v>
                </c:pt>
                <c:pt idx="12">
                  <c:v>LSAG11</c:v>
                </c:pt>
                <c:pt idx="13">
                  <c:v>DCRA11</c:v>
                </c:pt>
                <c:pt idx="14">
                  <c:v>JGPX11</c:v>
                </c:pt>
                <c:pt idx="15">
                  <c:v>HGAG11</c:v>
                </c:pt>
                <c:pt idx="16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Fiagros'!$AF$8:$AF$25</c15:sqref>
                  </c15:fullRef>
                </c:ext>
              </c:extLst>
              <c:f>'Guia de Fiagros'!$AF$8:$AF$24</c:f>
              <c:numCache>
                <c:formatCode>#,##0.00\x</c:formatCode>
                <c:ptCount val="17"/>
                <c:pt idx="0">
                  <c:v>1.0159709490218924</c:v>
                </c:pt>
                <c:pt idx="1">
                  <c:v>1.0048046148283882</c:v>
                </c:pt>
                <c:pt idx="2">
                  <c:v>0.9709155690832193</c:v>
                </c:pt>
                <c:pt idx="3">
                  <c:v>0.93625186563116714</c:v>
                </c:pt>
                <c:pt idx="4">
                  <c:v>0.93282931861229201</c:v>
                </c:pt>
                <c:pt idx="5">
                  <c:v>0.92046859685595661</c:v>
                </c:pt>
                <c:pt idx="6">
                  <c:v>0.90904634187201272</c:v>
                </c:pt>
                <c:pt idx="7">
                  <c:v>0.90666771040853433</c:v>
                </c:pt>
                <c:pt idx="8">
                  <c:v>0.86751179166526304</c:v>
                </c:pt>
                <c:pt idx="9">
                  <c:v>0.83682763068510146</c:v>
                </c:pt>
                <c:pt idx="10">
                  <c:v>0.82601002503039789</c:v>
                </c:pt>
                <c:pt idx="11">
                  <c:v>0.80056868838837836</c:v>
                </c:pt>
                <c:pt idx="12">
                  <c:v>0.77102496539483611</c:v>
                </c:pt>
                <c:pt idx="13">
                  <c:v>0.71791095176808994</c:v>
                </c:pt>
                <c:pt idx="14">
                  <c:v>0.68387634688458443</c:v>
                </c:pt>
                <c:pt idx="15">
                  <c:v>0.67977670610988106</c:v>
                </c:pt>
                <c:pt idx="16">
                  <c:v>0.61989276368791224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7"/>
              <c:pt idx="0">
                <c:v>SNAG11</c:v>
              </c:pt>
              <c:pt idx="1">
                <c:v>VGIA11</c:v>
              </c:pt>
              <c:pt idx="2">
                <c:v>CRAA11</c:v>
              </c:pt>
              <c:pt idx="3">
                <c:v>FGAA11</c:v>
              </c:pt>
              <c:pt idx="4">
                <c:v>RZAG11</c:v>
              </c:pt>
              <c:pt idx="5">
                <c:v>KNCA11</c:v>
              </c:pt>
              <c:pt idx="6">
                <c:v>OIAG11</c:v>
              </c:pt>
              <c:pt idx="7">
                <c:v>EGAF11</c:v>
              </c:pt>
              <c:pt idx="8">
                <c:v>RURA11</c:v>
              </c:pt>
              <c:pt idx="9">
                <c:v>XPCA11</c:v>
              </c:pt>
              <c:pt idx="10">
                <c:v>CPTR11</c:v>
              </c:pt>
              <c:pt idx="11">
                <c:v>PLCA11</c:v>
              </c:pt>
              <c:pt idx="12">
                <c:v>LSAG11</c:v>
              </c:pt>
              <c:pt idx="13">
                <c:v>DCRA11</c:v>
              </c:pt>
              <c:pt idx="14">
                <c:v>JGPX11</c:v>
              </c:pt>
              <c:pt idx="15">
                <c:v>HGAG11</c:v>
              </c:pt>
              <c:pt idx="16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Fiagros'!$AB$8:$AB$25</c15:sqref>
                  </c15:fullRef>
                </c:ext>
              </c:extLst>
              <c:f>'Guia de Fiagros'!$AB$8:$AB$24</c:f>
              <c:numCache>
                <c:formatCode>#,##0.00\x</c:formatCode>
                <c:ptCount val="17"/>
                <c:pt idx="0">
                  <c:v>0.88505551711043218</c:v>
                </c:pt>
                <c:pt idx="1">
                  <c:v>0.88505551711043218</c:v>
                </c:pt>
                <c:pt idx="2">
                  <c:v>0.88505551711043218</c:v>
                </c:pt>
                <c:pt idx="3">
                  <c:v>0.88505551711043218</c:v>
                </c:pt>
                <c:pt idx="4">
                  <c:v>0.88505551711043218</c:v>
                </c:pt>
                <c:pt idx="5">
                  <c:v>0.88505551711043218</c:v>
                </c:pt>
                <c:pt idx="6">
                  <c:v>0.88505551711043218</c:v>
                </c:pt>
                <c:pt idx="7">
                  <c:v>0.88505551711043218</c:v>
                </c:pt>
                <c:pt idx="8">
                  <c:v>0.88505551711043218</c:v>
                </c:pt>
                <c:pt idx="9">
                  <c:v>0.88505551711043218</c:v>
                </c:pt>
                <c:pt idx="10">
                  <c:v>0.88505551711043218</c:v>
                </c:pt>
                <c:pt idx="11">
                  <c:v>0.88505551711043218</c:v>
                </c:pt>
                <c:pt idx="12">
                  <c:v>0.88505551711043218</c:v>
                </c:pt>
                <c:pt idx="13">
                  <c:v>0.88505551711043218</c:v>
                </c:pt>
                <c:pt idx="14">
                  <c:v>0.88505551711043218</c:v>
                </c:pt>
                <c:pt idx="15">
                  <c:v>0.88505551711043218</c:v>
                </c:pt>
                <c:pt idx="16">
                  <c:v>0.88505551711043218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Fiagros'!$AH$8:$AH$25</c15:sqref>
                  </c15:fullRef>
                </c:ext>
              </c:extLst>
              <c:f>'Guia de Fiagros'!$AH$9:$AH$24</c:f>
              <c:strCache>
                <c:ptCount val="16"/>
                <c:pt idx="0">
                  <c:v>VCRA11</c:v>
                </c:pt>
                <c:pt idx="1">
                  <c:v>EGAF11</c:v>
                </c:pt>
                <c:pt idx="2">
                  <c:v>LSAG11</c:v>
                </c:pt>
                <c:pt idx="3">
                  <c:v>PLCA11</c:v>
                </c:pt>
                <c:pt idx="4">
                  <c:v>CPTR11</c:v>
                </c:pt>
                <c:pt idx="5">
                  <c:v>OIAG11</c:v>
                </c:pt>
                <c:pt idx="6">
                  <c:v>VGIA11</c:v>
                </c:pt>
                <c:pt idx="7">
                  <c:v>RZAG11</c:v>
                </c:pt>
                <c:pt idx="8">
                  <c:v>GCRA11</c:v>
                </c:pt>
                <c:pt idx="9">
                  <c:v>DCRA11</c:v>
                </c:pt>
                <c:pt idx="10">
                  <c:v>RURA11</c:v>
                </c:pt>
                <c:pt idx="11">
                  <c:v>FGAA11</c:v>
                </c:pt>
                <c:pt idx="12">
                  <c:v>XPCA11</c:v>
                </c:pt>
                <c:pt idx="13">
                  <c:v>KNCA11</c:v>
                </c:pt>
                <c:pt idx="14">
                  <c:v>SNAG11</c:v>
                </c:pt>
                <c:pt idx="15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Fiagros'!$AI$8:$AI$25</c15:sqref>
                  </c15:fullRef>
                </c:ext>
              </c:extLst>
              <c:f>'Guia de Fiagros'!$AI$9:$AI$24</c:f>
              <c:numCache>
                <c:formatCode>0.0%</c:formatCode>
                <c:ptCount val="16"/>
                <c:pt idx="0">
                  <c:v>0.18981335020563114</c:v>
                </c:pt>
                <c:pt idx="1">
                  <c:v>0.17639198218262805</c:v>
                </c:pt>
                <c:pt idx="2">
                  <c:v>0.16633663366336635</c:v>
                </c:pt>
                <c:pt idx="3">
                  <c:v>0.16498625114573787</c:v>
                </c:pt>
                <c:pt idx="4">
                  <c:v>0.16196319018404909</c:v>
                </c:pt>
                <c:pt idx="5">
                  <c:v>0.1616161616161616</c:v>
                </c:pt>
                <c:pt idx="6">
                  <c:v>0.16065911431513902</c:v>
                </c:pt>
                <c:pt idx="7">
                  <c:v>0.16035634743875277</c:v>
                </c:pt>
                <c:pt idx="8">
                  <c:v>0.15662188099808061</c:v>
                </c:pt>
                <c:pt idx="9">
                  <c:v>0.15517241379310345</c:v>
                </c:pt>
                <c:pt idx="10">
                  <c:v>0.1527027027027027</c:v>
                </c:pt>
                <c:pt idx="11">
                  <c:v>0.14982973893303064</c:v>
                </c:pt>
                <c:pt idx="12">
                  <c:v>0.14869888475836432</c:v>
                </c:pt>
                <c:pt idx="13">
                  <c:v>0.13968253968253969</c:v>
                </c:pt>
                <c:pt idx="14">
                  <c:v>0.13740458015267173</c:v>
                </c:pt>
                <c:pt idx="15">
                  <c:v>0.10519724483406387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VCRA11</c:v>
              </c:pt>
              <c:pt idx="1">
                <c:v>EGAF11</c:v>
              </c:pt>
              <c:pt idx="2">
                <c:v>LSAG11</c:v>
              </c:pt>
              <c:pt idx="3">
                <c:v>PLCA11</c:v>
              </c:pt>
              <c:pt idx="4">
                <c:v>CPTR11</c:v>
              </c:pt>
              <c:pt idx="5">
                <c:v>OIAG11</c:v>
              </c:pt>
              <c:pt idx="6">
                <c:v>VGIA11</c:v>
              </c:pt>
              <c:pt idx="7">
                <c:v>RZAG11</c:v>
              </c:pt>
              <c:pt idx="8">
                <c:v>GCRA11</c:v>
              </c:pt>
              <c:pt idx="9">
                <c:v>DCRA11</c:v>
              </c:pt>
              <c:pt idx="10">
                <c:v>RURA11</c:v>
              </c:pt>
              <c:pt idx="11">
                <c:v>FGAA11</c:v>
              </c:pt>
              <c:pt idx="12">
                <c:v>XPCA11</c:v>
              </c:pt>
              <c:pt idx="13">
                <c:v>KNCA11</c:v>
              </c:pt>
              <c:pt idx="14">
                <c:v>SNAG11</c:v>
              </c:pt>
              <c:pt idx="15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Fiagros'!$AC$8:$AC$25</c15:sqref>
                  </c15:fullRef>
                </c:ext>
              </c:extLst>
              <c:f>'Guia de Fiagros'!$AC$9:$AC$24</c:f>
              <c:numCache>
                <c:formatCode>0.0%</c:formatCode>
                <c:ptCount val="16"/>
                <c:pt idx="0">
                  <c:v>0.15954648359165705</c:v>
                </c:pt>
                <c:pt idx="1">
                  <c:v>0.15954648359165705</c:v>
                </c:pt>
                <c:pt idx="2">
                  <c:v>0.15954648359165705</c:v>
                </c:pt>
                <c:pt idx="3">
                  <c:v>0.15954648359165705</c:v>
                </c:pt>
                <c:pt idx="4">
                  <c:v>0.15954648359165705</c:v>
                </c:pt>
                <c:pt idx="5">
                  <c:v>0.15954648359165705</c:v>
                </c:pt>
                <c:pt idx="6">
                  <c:v>0.15954648359165705</c:v>
                </c:pt>
                <c:pt idx="7">
                  <c:v>0.15954648359165705</c:v>
                </c:pt>
                <c:pt idx="8">
                  <c:v>0.15954648359165705</c:v>
                </c:pt>
                <c:pt idx="9">
                  <c:v>0.15954648359165705</c:v>
                </c:pt>
                <c:pt idx="10">
                  <c:v>0.15954648359165705</c:v>
                </c:pt>
                <c:pt idx="11">
                  <c:v>0.15954648359165705</c:v>
                </c:pt>
                <c:pt idx="12">
                  <c:v>0.15954648359165705</c:v>
                </c:pt>
                <c:pt idx="13">
                  <c:v>0.15954648359165705</c:v>
                </c:pt>
                <c:pt idx="14">
                  <c:v>0.15954648359165705</c:v>
                </c:pt>
                <c:pt idx="15">
                  <c:v>0.15954648359165705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CAD66B94-DE24-4FB7-AF0B-FDB0E206222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D6A38EC9-8067-46B5-8260-2C2D85C42F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45F5D25E-F18B-4645-B31A-9549C9D1E9F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73870C89-1F84-4F29-8CE2-DD84FA56567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74CE7AA9-A68E-40ED-B684-F6D5F4B3BEB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C1574E42-00F3-4AF8-A885-7BABF2B11EC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BAB151FF-1716-4DFD-A836-0255D05A1F2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0FBF54D1-FA4A-4FE3-AA44-2AA7C5DF39E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ADAC101A-F22C-446A-91AD-182E853BA87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3BC9DF5B-721A-47F0-B882-097DB6D641F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C51A5367-540E-44FD-8530-9EB5132C5C4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CED8A901-11DA-4913-A0DB-C026FDE543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C6023AC4-0278-43C1-8150-016BCF1A91E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CFB94E22-5E53-4428-B827-3D5802D175F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B10226B-C63D-49B1-B4DD-DF1729CE64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A6920D2-64D2-4283-BEF2-A5F86739818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08B0555-D0F3-408E-A0ED-F1F2A2B38ED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3337479-14E7-4234-A244-4A0814F03E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Fiagros'!$AF$8:$AF$25</c:f>
              <c:numCache>
                <c:formatCode>#,##0.00\x</c:formatCode>
                <c:ptCount val="18"/>
                <c:pt idx="0">
                  <c:v>1.0159709490218924</c:v>
                </c:pt>
                <c:pt idx="1">
                  <c:v>1.0048046148283882</c:v>
                </c:pt>
                <c:pt idx="2">
                  <c:v>0.9709155690832193</c:v>
                </c:pt>
                <c:pt idx="3">
                  <c:v>0.93625186563116714</c:v>
                </c:pt>
                <c:pt idx="4">
                  <c:v>0.93282931861229201</c:v>
                </c:pt>
                <c:pt idx="5">
                  <c:v>0.92046859685595661</c:v>
                </c:pt>
                <c:pt idx="6">
                  <c:v>0.90904634187201272</c:v>
                </c:pt>
                <c:pt idx="7">
                  <c:v>0.90666771040853433</c:v>
                </c:pt>
                <c:pt idx="8">
                  <c:v>0.86751179166526304</c:v>
                </c:pt>
                <c:pt idx="9">
                  <c:v>0.83682763068510146</c:v>
                </c:pt>
                <c:pt idx="10">
                  <c:v>0.82601002503039789</c:v>
                </c:pt>
                <c:pt idx="11">
                  <c:v>0.80056868838837836</c:v>
                </c:pt>
                <c:pt idx="12">
                  <c:v>0.77102496539483611</c:v>
                </c:pt>
                <c:pt idx="13">
                  <c:v>0.71791095176808994</c:v>
                </c:pt>
                <c:pt idx="14">
                  <c:v>0.68387634688458443</c:v>
                </c:pt>
                <c:pt idx="15">
                  <c:v>0.67977670610988106</c:v>
                </c:pt>
                <c:pt idx="16">
                  <c:v>0.61989276368791224</c:v>
                </c:pt>
                <c:pt idx="17">
                  <c:v>0.61193413010081432</c:v>
                </c:pt>
              </c:numCache>
            </c:numRef>
          </c:xVal>
          <c:yVal>
            <c:numRef>
              <c:f>'Guia de Fiagros'!$AI$8:$AI$25</c:f>
              <c:numCache>
                <c:formatCode>0.0%</c:formatCode>
                <c:ptCount val="18"/>
                <c:pt idx="0">
                  <c:v>0.39873032492307697</c:v>
                </c:pt>
                <c:pt idx="1">
                  <c:v>0.18981335020563114</c:v>
                </c:pt>
                <c:pt idx="2">
                  <c:v>0.17639198218262805</c:v>
                </c:pt>
                <c:pt idx="3">
                  <c:v>0.16633663366336635</c:v>
                </c:pt>
                <c:pt idx="4">
                  <c:v>0.16498625114573787</c:v>
                </c:pt>
                <c:pt idx="5">
                  <c:v>0.16196319018404909</c:v>
                </c:pt>
                <c:pt idx="6">
                  <c:v>0.1616161616161616</c:v>
                </c:pt>
                <c:pt idx="7">
                  <c:v>0.16065911431513902</c:v>
                </c:pt>
                <c:pt idx="8">
                  <c:v>0.16035634743875277</c:v>
                </c:pt>
                <c:pt idx="9">
                  <c:v>0.15662188099808061</c:v>
                </c:pt>
                <c:pt idx="10">
                  <c:v>0.15517241379310345</c:v>
                </c:pt>
                <c:pt idx="11">
                  <c:v>0.1527027027027027</c:v>
                </c:pt>
                <c:pt idx="12">
                  <c:v>0.14982973893303064</c:v>
                </c:pt>
                <c:pt idx="13">
                  <c:v>0.14869888475836432</c:v>
                </c:pt>
                <c:pt idx="14">
                  <c:v>0.13968253968253969</c:v>
                </c:pt>
                <c:pt idx="15">
                  <c:v>0.13740458015267173</c:v>
                </c:pt>
                <c:pt idx="16">
                  <c:v>0.10519724483406387</c:v>
                </c:pt>
                <c:pt idx="17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Fiagros'!$AE$8:$AE$25</c15:f>
                <c15:dlblRangeCache>
                  <c:ptCount val="18"/>
                  <c:pt idx="0">
                    <c:v>SNAG11</c:v>
                  </c:pt>
                  <c:pt idx="1">
                    <c:v>VGIA11</c:v>
                  </c:pt>
                  <c:pt idx="2">
                    <c:v>CRAA11</c:v>
                  </c:pt>
                  <c:pt idx="3">
                    <c:v>FGAA11</c:v>
                  </c:pt>
                  <c:pt idx="4">
                    <c:v>RZAG11</c:v>
                  </c:pt>
                  <c:pt idx="5">
                    <c:v>KNCA11</c:v>
                  </c:pt>
                  <c:pt idx="6">
                    <c:v>OIAG11</c:v>
                  </c:pt>
                  <c:pt idx="7">
                    <c:v>EGAF11</c:v>
                  </c:pt>
                  <c:pt idx="8">
                    <c:v>RURA11</c:v>
                  </c:pt>
                  <c:pt idx="9">
                    <c:v>XPCA11</c:v>
                  </c:pt>
                  <c:pt idx="10">
                    <c:v>CPTR11</c:v>
                  </c:pt>
                  <c:pt idx="11">
                    <c:v>PLCA11</c:v>
                  </c:pt>
                  <c:pt idx="12">
                    <c:v>LSAG11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HGAG11</c:v>
                  </c:pt>
                  <c:pt idx="16">
                    <c:v>VCRA11</c:v>
                  </c:pt>
                  <c:pt idx="17">
                    <c:v>GCRA11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0.92924109326847115</c:v>
                </c:pt>
                <c:pt idx="1">
                  <c:v>0.89814639572645361</c:v>
                </c:pt>
                <c:pt idx="2">
                  <c:v>0.9775768366340174</c:v>
                </c:pt>
                <c:pt idx="3">
                  <c:v>1.0082205823021348</c:v>
                </c:pt>
                <c:pt idx="4">
                  <c:v>0.89254722853389934</c:v>
                </c:pt>
                <c:pt idx="5">
                  <c:v>0.99449609127115246</c:v>
                </c:pt>
                <c:pt idx="6">
                  <c:v>0.54919007434775868</c:v>
                </c:pt>
                <c:pt idx="7">
                  <c:v>0.90429992755271271</c:v>
                </c:pt>
                <c:pt idx="8">
                  <c:v>0.54481515295643135</c:v>
                </c:pt>
                <c:pt idx="9">
                  <c:v>0.64029616017399693</c:v>
                </c:pt>
                <c:pt idx="10">
                  <c:v>0.62797563409550994</c:v>
                </c:pt>
                <c:pt idx="11">
                  <c:v>3.2152414932275775E-2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0.12156862745098039</c:v>
                </c:pt>
                <c:pt idx="1">
                  <c:v>0.10746268656716418</c:v>
                </c:pt>
                <c:pt idx="2">
                  <c:v>9.7245392822502413E-2</c:v>
                </c:pt>
                <c:pt idx="3">
                  <c:v>8.7739552067078522E-2</c:v>
                </c:pt>
                <c:pt idx="4">
                  <c:v>0.1356005165733965</c:v>
                </c:pt>
                <c:pt idx="5">
                  <c:v>8.1215775549306563E-2</c:v>
                </c:pt>
                <c:pt idx="6">
                  <c:v>0.20259740259740261</c:v>
                </c:pt>
                <c:pt idx="7">
                  <c:v>0.11214953271028037</c:v>
                </c:pt>
                <c:pt idx="8">
                  <c:v>0.14455412414421706</c:v>
                </c:pt>
                <c:pt idx="9">
                  <c:v>9.2861288449672175E-2</c:v>
                </c:pt>
                <c:pt idx="10">
                  <c:v>0.10985378258105531</c:v>
                </c:pt>
                <c:pt idx="11">
                  <c:v>7.6923076923076913E-2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0.92924109326847115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0.12156862745098039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0.89814639572645361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0.10746268656716418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0.9775768366340174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9.7245392822502413E-2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1.0082205823021348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8.7739552067078522E-2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0.89254722853389934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0.1356005165733965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0.99449609127115246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8.1215775549306563E-2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0.54919007434775868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0.20259740259740261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0.90429992755271271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0.11214953271028037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0.54481515295643135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0.14455412414421706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0.64029616017399693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9.2861288449672175E-2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0.62797563409550994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0.10985378258105531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3.2152414932275775E-2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7.6923076923076913E-2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HGRE11</c:v>
                </c:pt>
                <c:pt idx="3">
                  <c:v>GTWR11</c:v>
                </c:pt>
                <c:pt idx="4">
                  <c:v>AIEC11</c:v>
                </c:pt>
                <c:pt idx="5">
                  <c:v>SPTW11</c:v>
                </c:pt>
                <c:pt idx="6">
                  <c:v>VGRI11</c:v>
                </c:pt>
                <c:pt idx="7">
                  <c:v>RCRB11</c:v>
                </c:pt>
                <c:pt idx="8">
                  <c:v>PVBI11</c:v>
                </c:pt>
                <c:pt idx="9">
                  <c:v>KORE11</c:v>
                </c:pt>
                <c:pt idx="10">
                  <c:v>CEOC11</c:v>
                </c:pt>
                <c:pt idx="11">
                  <c:v>JSRE11</c:v>
                </c:pt>
                <c:pt idx="12">
                  <c:v>BRCR11</c:v>
                </c:pt>
                <c:pt idx="13">
                  <c:v>BROF11</c:v>
                </c:pt>
                <c:pt idx="14">
                  <c:v>VINO11</c:v>
                </c:pt>
                <c:pt idx="15">
                  <c:v>VPPR11</c:v>
                </c:pt>
                <c:pt idx="16">
                  <c:v>CBOP11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1.1367543050016482</c:v>
                </c:pt>
                <c:pt idx="1">
                  <c:v>0.90028102655951814</c:v>
                </c:pt>
                <c:pt idx="2">
                  <c:v>0.88115306815562644</c:v>
                </c:pt>
                <c:pt idx="3">
                  <c:v>0.81568491787686881</c:v>
                </c:pt>
                <c:pt idx="4">
                  <c:v>0.80411770511655578</c:v>
                </c:pt>
                <c:pt idx="5">
                  <c:v>0.72928922846125799</c:v>
                </c:pt>
                <c:pt idx="6">
                  <c:v>0.72445439722608607</c:v>
                </c:pt>
                <c:pt idx="7">
                  <c:v>0.70997626565379046</c:v>
                </c:pt>
                <c:pt idx="8">
                  <c:v>0.68739727047055765</c:v>
                </c:pt>
                <c:pt idx="9">
                  <c:v>0.63543163927305857</c:v>
                </c:pt>
                <c:pt idx="10">
                  <c:v>0.61808186995847492</c:v>
                </c:pt>
                <c:pt idx="11">
                  <c:v>0.59855438135432559</c:v>
                </c:pt>
                <c:pt idx="12">
                  <c:v>0.52335878455704765</c:v>
                </c:pt>
                <c:pt idx="13">
                  <c:v>0.49737030048565095</c:v>
                </c:pt>
                <c:pt idx="14">
                  <c:v>0.49311446839918621</c:v>
                </c:pt>
                <c:pt idx="15">
                  <c:v>0.48882965351616992</c:v>
                </c:pt>
                <c:pt idx="16">
                  <c:v>0.48854755333808619</c:v>
                </c:pt>
                <c:pt idx="17">
                  <c:v>0.40229464540571269</c:v>
                </c:pt>
                <c:pt idx="18">
                  <c:v>0.31438430777946008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HGRE11</c:v>
              </c:pt>
              <c:pt idx="3">
                <c:v>GTWR11</c:v>
              </c:pt>
              <c:pt idx="4">
                <c:v>AIEC11</c:v>
              </c:pt>
              <c:pt idx="5">
                <c:v>SPTW11</c:v>
              </c:pt>
              <c:pt idx="6">
                <c:v>VGRI11</c:v>
              </c:pt>
              <c:pt idx="7">
                <c:v>RCRB11</c:v>
              </c:pt>
              <c:pt idx="8">
                <c:v>PVBI11</c:v>
              </c:pt>
              <c:pt idx="9">
                <c:v>KORE11</c:v>
              </c:pt>
              <c:pt idx="10">
                <c:v>CEOC11</c:v>
              </c:pt>
              <c:pt idx="11">
                <c:v>JSRE11</c:v>
              </c:pt>
              <c:pt idx="12">
                <c:v>BRCR11</c:v>
              </c:pt>
              <c:pt idx="13">
                <c:v>BROF11</c:v>
              </c:pt>
              <c:pt idx="14">
                <c:v>VINO11</c:v>
              </c:pt>
              <c:pt idx="15">
                <c:v>VPPR11</c:v>
              </c:pt>
              <c:pt idx="16">
                <c:v>CBOP11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0.64659942469663023</c:v>
                </c:pt>
                <c:pt idx="1">
                  <c:v>0.64659942469663023</c:v>
                </c:pt>
                <c:pt idx="2">
                  <c:v>0.64659942469663023</c:v>
                </c:pt>
                <c:pt idx="3">
                  <c:v>0.64659942469663023</c:v>
                </c:pt>
                <c:pt idx="4">
                  <c:v>0.64659942469663023</c:v>
                </c:pt>
                <c:pt idx="5">
                  <c:v>0.64659942469663023</c:v>
                </c:pt>
                <c:pt idx="6">
                  <c:v>0.64659942469663023</c:v>
                </c:pt>
                <c:pt idx="7">
                  <c:v>0.64659942469663023</c:v>
                </c:pt>
                <c:pt idx="8">
                  <c:v>0.64659942469663023</c:v>
                </c:pt>
                <c:pt idx="9">
                  <c:v>0.64659942469663023</c:v>
                </c:pt>
                <c:pt idx="10">
                  <c:v>0.64659942469663023</c:v>
                </c:pt>
                <c:pt idx="11">
                  <c:v>0.64659942469663023</c:v>
                </c:pt>
                <c:pt idx="12">
                  <c:v>0.64659942469663023</c:v>
                </c:pt>
                <c:pt idx="13">
                  <c:v>0.64659942469663023</c:v>
                </c:pt>
                <c:pt idx="14">
                  <c:v>0.64659942469663023</c:v>
                </c:pt>
                <c:pt idx="15">
                  <c:v>0.64659942469663023</c:v>
                </c:pt>
                <c:pt idx="16">
                  <c:v>0.64659942469663023</c:v>
                </c:pt>
                <c:pt idx="17">
                  <c:v>0.64659942469663023</c:v>
                </c:pt>
                <c:pt idx="18">
                  <c:v>0.64659942469663023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0.18110599078341016</c:v>
                </c:pt>
                <c:pt idx="2">
                  <c:v>0.1067457375833951</c:v>
                </c:pt>
                <c:pt idx="3">
                  <c:v>6.4777327935222687E-2</c:v>
                </c:pt>
                <c:pt idx="4">
                  <c:v>0.14218009478672983</c:v>
                </c:pt>
                <c:pt idx="5">
                  <c:v>0.13057671381936889</c:v>
                </c:pt>
                <c:pt idx="6">
                  <c:v>7.8449469314455705E-2</c:v>
                </c:pt>
                <c:pt idx="7">
                  <c:v>9.0748462788889678E-2</c:v>
                </c:pt>
                <c:pt idx="8">
                  <c:v>0.13670886075949368</c:v>
                </c:pt>
                <c:pt idx="9">
                  <c:v>6.6753926701570682E-2</c:v>
                </c:pt>
                <c:pt idx="10">
                  <c:v>9.3582453290008125E-2</c:v>
                </c:pt>
                <c:pt idx="11">
                  <c:v>0.12233146587565258</c:v>
                </c:pt>
                <c:pt idx="12">
                  <c:v>0.11219322165952474</c:v>
                </c:pt>
                <c:pt idx="13">
                  <c:v>9.8969072164948463E-2</c:v>
                </c:pt>
                <c:pt idx="14">
                  <c:v>0.10977242302911279</c:v>
                </c:pt>
                <c:pt idx="15">
                  <c:v>0.12298682284040995</c:v>
                </c:pt>
                <c:pt idx="16">
                  <c:v>0.14958448753462603</c:v>
                </c:pt>
                <c:pt idx="17">
                  <c:v>0</c:v>
                </c:pt>
                <c:pt idx="18">
                  <c:v>5.4390934844192627E-2</c:v>
                </c:pt>
                <c:pt idx="19">
                  <c:v>4.6928693012422369E-2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9.6988926914646292E-2</c:v>
                </c:pt>
                <c:pt idx="1">
                  <c:v>9.6988926914646292E-2</c:v>
                </c:pt>
                <c:pt idx="2">
                  <c:v>9.6988926914646292E-2</c:v>
                </c:pt>
                <c:pt idx="3">
                  <c:v>9.6988926914646292E-2</c:v>
                </c:pt>
                <c:pt idx="4">
                  <c:v>9.6988926914646292E-2</c:v>
                </c:pt>
                <c:pt idx="5">
                  <c:v>9.6988926914646292E-2</c:v>
                </c:pt>
                <c:pt idx="6">
                  <c:v>9.6988926914646292E-2</c:v>
                </c:pt>
                <c:pt idx="7">
                  <c:v>9.6988926914646292E-2</c:v>
                </c:pt>
                <c:pt idx="8">
                  <c:v>9.6988926914646292E-2</c:v>
                </c:pt>
                <c:pt idx="9">
                  <c:v>9.6988926914646292E-2</c:v>
                </c:pt>
                <c:pt idx="10">
                  <c:v>9.6988926914646292E-2</c:v>
                </c:pt>
                <c:pt idx="11">
                  <c:v>9.6988926914646292E-2</c:v>
                </c:pt>
                <c:pt idx="12">
                  <c:v>9.6988926914646292E-2</c:v>
                </c:pt>
                <c:pt idx="13">
                  <c:v>9.6988926914646292E-2</c:v>
                </c:pt>
                <c:pt idx="14">
                  <c:v>9.6988926914646292E-2</c:v>
                </c:pt>
                <c:pt idx="15">
                  <c:v>9.6988926914646292E-2</c:v>
                </c:pt>
                <c:pt idx="16">
                  <c:v>9.6988926914646292E-2</c:v>
                </c:pt>
                <c:pt idx="17">
                  <c:v>9.6988926914646292E-2</c:v>
                </c:pt>
                <c:pt idx="18">
                  <c:v>9.6988926914646292E-2</c:v>
                </c:pt>
                <c:pt idx="19">
                  <c:v>9.6988926914646292E-2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Logísticos'!$T$9:$T$25</c15:sqref>
                  </c15:fullRef>
                </c:ext>
              </c:extLst>
              <c:f>'Galpões Logísticos'!$T$9:$T$24</c:f>
              <c:strCache>
                <c:ptCount val="16"/>
                <c:pt idx="0">
                  <c:v>BRCO11</c:v>
                </c:pt>
                <c:pt idx="1">
                  <c:v>BTLG11</c:v>
                </c:pt>
                <c:pt idx="2">
                  <c:v>HGLG11</c:v>
                </c:pt>
                <c:pt idx="3">
                  <c:v>RZAT11</c:v>
                </c:pt>
                <c:pt idx="4">
                  <c:v>XPLG11</c:v>
                </c:pt>
                <c:pt idx="5">
                  <c:v>GGRC11</c:v>
                </c:pt>
                <c:pt idx="6">
                  <c:v>LVBI11</c:v>
                </c:pt>
                <c:pt idx="7">
                  <c:v>VILG11</c:v>
                </c:pt>
                <c:pt idx="8">
                  <c:v>NEWL11</c:v>
                </c:pt>
                <c:pt idx="9">
                  <c:v>TRUE11</c:v>
                </c:pt>
                <c:pt idx="10">
                  <c:v>TRBL11</c:v>
                </c:pt>
                <c:pt idx="11">
                  <c:v>HSLG11</c:v>
                </c:pt>
                <c:pt idx="12">
                  <c:v>RBRL11</c:v>
                </c:pt>
                <c:pt idx="13">
                  <c:v>FIIB11</c:v>
                </c:pt>
                <c:pt idx="14">
                  <c:v>HLOG11</c:v>
                </c:pt>
                <c:pt idx="15">
                  <c:v>XPIN11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Logísticos'!$U$9:$U$25</c15:sqref>
                  </c15:fullRef>
                </c:ext>
              </c:extLst>
              <c:f>'Galpões Logísticos'!$U$9:$U$24</c:f>
              <c:numCache>
                <c:formatCode>#,##0.00\x</c:formatCode>
                <c:ptCount val="16"/>
                <c:pt idx="0">
                  <c:v>1.0196351548635421</c:v>
                </c:pt>
                <c:pt idx="1">
                  <c:v>1.0110357011178082</c:v>
                </c:pt>
                <c:pt idx="2">
                  <c:v>0.93525123627655271</c:v>
                </c:pt>
                <c:pt idx="3">
                  <c:v>0.93435943481848827</c:v>
                </c:pt>
                <c:pt idx="4">
                  <c:v>0.91894824219287807</c:v>
                </c:pt>
                <c:pt idx="5">
                  <c:v>0.91616378067484661</c:v>
                </c:pt>
                <c:pt idx="6">
                  <c:v>0.90292736378576166</c:v>
                </c:pt>
                <c:pt idx="7">
                  <c:v>0.85690873742229179</c:v>
                </c:pt>
                <c:pt idx="8">
                  <c:v>0.85055492275018918</c:v>
                </c:pt>
                <c:pt idx="9">
                  <c:v>0.8358660598172295</c:v>
                </c:pt>
                <c:pt idx="10">
                  <c:v>0.82725352864227308</c:v>
                </c:pt>
                <c:pt idx="11">
                  <c:v>0.8209955003696936</c:v>
                </c:pt>
                <c:pt idx="12">
                  <c:v>0.81780295504607947</c:v>
                </c:pt>
                <c:pt idx="13">
                  <c:v>0.77112978390290821</c:v>
                </c:pt>
                <c:pt idx="14">
                  <c:v>0.76988584704364271</c:v>
                </c:pt>
                <c:pt idx="15">
                  <c:v>0.70728008879432935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BRCO11</c:v>
              </c:pt>
              <c:pt idx="1">
                <c:v>BTLG11</c:v>
              </c:pt>
              <c:pt idx="2">
                <c:v>HGLG11</c:v>
              </c:pt>
              <c:pt idx="3">
                <c:v>RZAT11</c:v>
              </c:pt>
              <c:pt idx="4">
                <c:v>XPLG11</c:v>
              </c:pt>
              <c:pt idx="5">
                <c:v>GGRC11</c:v>
              </c:pt>
              <c:pt idx="6">
                <c:v>LVBI11</c:v>
              </c:pt>
              <c:pt idx="7">
                <c:v>VILG11</c:v>
              </c:pt>
              <c:pt idx="8">
                <c:v>NEWL11</c:v>
              </c:pt>
              <c:pt idx="9">
                <c:v>TRUE11</c:v>
              </c:pt>
              <c:pt idx="10">
                <c:v>TRBL11</c:v>
              </c:pt>
              <c:pt idx="11">
                <c:v>HSLG11</c:v>
              </c:pt>
              <c:pt idx="12">
                <c:v>RBRL11</c:v>
              </c:pt>
              <c:pt idx="13">
                <c:v>FIIB11</c:v>
              </c:pt>
              <c:pt idx="14">
                <c:v>HLOG11</c:v>
              </c:pt>
              <c:pt idx="15">
                <c:v>XPIN11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Logísticos'!$Q$9:$Q$25</c15:sqref>
                  </c15:fullRef>
                </c:ext>
              </c:extLst>
              <c:f>'Galpões Logísticos'!$Q$9:$Q$24</c:f>
              <c:numCache>
                <c:formatCode>#,##0.00\x</c:formatCode>
                <c:ptCount val="16"/>
                <c:pt idx="0">
                  <c:v>0.92140532256744256</c:v>
                </c:pt>
                <c:pt idx="1">
                  <c:v>0.92140532256744256</c:v>
                </c:pt>
                <c:pt idx="2">
                  <c:v>0.92140532256744256</c:v>
                </c:pt>
                <c:pt idx="3">
                  <c:v>0.92140532256744256</c:v>
                </c:pt>
                <c:pt idx="4">
                  <c:v>0.92140532256744256</c:v>
                </c:pt>
                <c:pt idx="5">
                  <c:v>0.92140532256744256</c:v>
                </c:pt>
                <c:pt idx="6">
                  <c:v>0.92140532256744256</c:v>
                </c:pt>
                <c:pt idx="7">
                  <c:v>0.92140532256744256</c:v>
                </c:pt>
                <c:pt idx="8">
                  <c:v>0.92140532256744256</c:v>
                </c:pt>
                <c:pt idx="9">
                  <c:v>0.92140532256744256</c:v>
                </c:pt>
                <c:pt idx="10">
                  <c:v>0.92140532256744256</c:v>
                </c:pt>
                <c:pt idx="11">
                  <c:v>0.92140532256744256</c:v>
                </c:pt>
                <c:pt idx="12">
                  <c:v>0.92140532256744256</c:v>
                </c:pt>
                <c:pt idx="13">
                  <c:v>0.92140532256744256</c:v>
                </c:pt>
                <c:pt idx="14">
                  <c:v>0.92140532256744256</c:v>
                </c:pt>
                <c:pt idx="15">
                  <c:v>0.92140532256744256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HGBS11</c:v>
                </c:pt>
                <c:pt idx="1">
                  <c:v>XPML11</c:v>
                </c:pt>
                <c:pt idx="2">
                  <c:v>PQDP11</c:v>
                </c:pt>
                <c:pt idx="3">
                  <c:v>VISC11</c:v>
                </c:pt>
                <c:pt idx="4">
                  <c:v>PMLL11</c:v>
                </c:pt>
                <c:pt idx="5">
                  <c:v>HSML11</c:v>
                </c:pt>
                <c:pt idx="6">
                  <c:v>SHPH11</c:v>
                </c:pt>
                <c:pt idx="7">
                  <c:v>CPSH11</c:v>
                </c:pt>
                <c:pt idx="8">
                  <c:v>FIGS11</c:v>
                </c:pt>
                <c:pt idx="9">
                  <c:v>BBIG11</c:v>
                </c:pt>
                <c:pt idx="10">
                  <c:v>BPML11</c:v>
                </c:pt>
                <c:pt idx="11">
                  <c:v>ABCP11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0.97093626533928756</c:v>
                </c:pt>
                <c:pt idx="1">
                  <c:v>0.96868011993204051</c:v>
                </c:pt>
                <c:pt idx="2">
                  <c:v>0.95968570012000576</c:v>
                </c:pt>
                <c:pt idx="3">
                  <c:v>0.92194321465193807</c:v>
                </c:pt>
                <c:pt idx="4">
                  <c:v>0.91746092276125735</c:v>
                </c:pt>
                <c:pt idx="5">
                  <c:v>0.89452339305930184</c:v>
                </c:pt>
                <c:pt idx="6">
                  <c:v>0.87293314100604347</c:v>
                </c:pt>
                <c:pt idx="7">
                  <c:v>0.86731726073580206</c:v>
                </c:pt>
                <c:pt idx="8">
                  <c:v>0.73479529856148729</c:v>
                </c:pt>
                <c:pt idx="9">
                  <c:v>0.72208956084577325</c:v>
                </c:pt>
                <c:pt idx="10">
                  <c:v>0.70791444320060237</c:v>
                </c:pt>
                <c:pt idx="11">
                  <c:v>0.70143799949920616</c:v>
                </c:pt>
                <c:pt idx="12">
                  <c:v>0.47673925060375733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0.87275004264417011</c:v>
                </c:pt>
                <c:pt idx="1">
                  <c:v>0.87275004264417011</c:v>
                </c:pt>
                <c:pt idx="2">
                  <c:v>0.87275004264417011</c:v>
                </c:pt>
                <c:pt idx="3">
                  <c:v>0.87275004264417011</c:v>
                </c:pt>
                <c:pt idx="4">
                  <c:v>0.87275004264417011</c:v>
                </c:pt>
                <c:pt idx="5">
                  <c:v>0.87275004264417011</c:v>
                </c:pt>
                <c:pt idx="6">
                  <c:v>0.87275004264417011</c:v>
                </c:pt>
                <c:pt idx="7">
                  <c:v>0.87275004264417011</c:v>
                </c:pt>
                <c:pt idx="8">
                  <c:v>0.87275004264417011</c:v>
                </c:pt>
                <c:pt idx="9">
                  <c:v>0.87275004264417011</c:v>
                </c:pt>
                <c:pt idx="10">
                  <c:v>0.87275004264417011</c:v>
                </c:pt>
                <c:pt idx="11">
                  <c:v>0.87275004264417011</c:v>
                </c:pt>
                <c:pt idx="12">
                  <c:v>0.87275004264417011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MXRF11</c:v>
                </c:pt>
                <c:pt idx="1">
                  <c:v>KNSC11</c:v>
                </c:pt>
                <c:pt idx="2">
                  <c:v>KNCR11</c:v>
                </c:pt>
                <c:pt idx="3">
                  <c:v>KNUQ11</c:v>
                </c:pt>
                <c:pt idx="4">
                  <c:v>KNHY11</c:v>
                </c:pt>
                <c:pt idx="5">
                  <c:v>AFHI11</c:v>
                </c:pt>
                <c:pt idx="6">
                  <c:v>MCCI11</c:v>
                </c:pt>
                <c:pt idx="7">
                  <c:v>KNIP11</c:v>
                </c:pt>
                <c:pt idx="8">
                  <c:v>KCRE11</c:v>
                </c:pt>
                <c:pt idx="9">
                  <c:v>HGCR11</c:v>
                </c:pt>
                <c:pt idx="10">
                  <c:v>VGIR11</c:v>
                </c:pt>
                <c:pt idx="11">
                  <c:v>MANA11</c:v>
                </c:pt>
                <c:pt idx="12">
                  <c:v>XPCI11</c:v>
                </c:pt>
                <c:pt idx="13">
                  <c:v>WHGR11</c:v>
                </c:pt>
                <c:pt idx="14">
                  <c:v>CYCR11</c:v>
                </c:pt>
                <c:pt idx="15">
                  <c:v>RZAK11</c:v>
                </c:pt>
                <c:pt idx="16">
                  <c:v>ICRI11</c:v>
                </c:pt>
                <c:pt idx="17">
                  <c:v>RBRY11</c:v>
                </c:pt>
                <c:pt idx="18">
                  <c:v>CLIN11</c:v>
                </c:pt>
                <c:pt idx="19">
                  <c:v>RECR11</c:v>
                </c:pt>
                <c:pt idx="20">
                  <c:v>SNCI11</c:v>
                </c:pt>
                <c:pt idx="21">
                  <c:v>VRTA11</c:v>
                </c:pt>
                <c:pt idx="22">
                  <c:v>BTCI11</c:v>
                </c:pt>
                <c:pt idx="23">
                  <c:v>LIFE11</c:v>
                </c:pt>
                <c:pt idx="24">
                  <c:v>MCRE11</c:v>
                </c:pt>
                <c:pt idx="25">
                  <c:v>RBRR11</c:v>
                </c:pt>
                <c:pt idx="26">
                  <c:v>PCIP11</c:v>
                </c:pt>
                <c:pt idx="27">
                  <c:v>VGIP11</c:v>
                </c:pt>
                <c:pt idx="28">
                  <c:v>OUJP11</c:v>
                </c:pt>
                <c:pt idx="29">
                  <c:v>CPTS11</c:v>
                </c:pt>
                <c:pt idx="30">
                  <c:v>VCJR11</c:v>
                </c:pt>
                <c:pt idx="31">
                  <c:v>HABT11</c:v>
                </c:pt>
                <c:pt idx="32">
                  <c:v>BCRI11</c:v>
                </c:pt>
                <c:pt idx="33">
                  <c:v>VGHF11</c:v>
                </c:pt>
                <c:pt idx="34">
                  <c:v>URPR11</c:v>
                </c:pt>
                <c:pt idx="35">
                  <c:v>CACR11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1.0641088613086671</c:v>
                </c:pt>
                <c:pt idx="1">
                  <c:v>1.0475094684126225</c:v>
                </c:pt>
                <c:pt idx="2">
                  <c:v>1.0450769981414059</c:v>
                </c:pt>
                <c:pt idx="3">
                  <c:v>1.0396489786170562</c:v>
                </c:pt>
                <c:pt idx="4">
                  <c:v>1.0160087455907449</c:v>
                </c:pt>
                <c:pt idx="5">
                  <c:v>1.0082741707317822</c:v>
                </c:pt>
                <c:pt idx="6">
                  <c:v>1.0049112567461242</c:v>
                </c:pt>
                <c:pt idx="7">
                  <c:v>0.99035464079681712</c:v>
                </c:pt>
                <c:pt idx="8">
                  <c:v>0.98917429058106943</c:v>
                </c:pt>
                <c:pt idx="9">
                  <c:v>0.98803252795048091</c:v>
                </c:pt>
                <c:pt idx="10">
                  <c:v>0.98513279249293584</c:v>
                </c:pt>
                <c:pt idx="11">
                  <c:v>0.98346689785525576</c:v>
                </c:pt>
                <c:pt idx="12">
                  <c:v>0.96093154990143803</c:v>
                </c:pt>
                <c:pt idx="13">
                  <c:v>0.94945763546312145</c:v>
                </c:pt>
                <c:pt idx="14">
                  <c:v>0.94944281276788811</c:v>
                </c:pt>
                <c:pt idx="15">
                  <c:v>0.94443749689316114</c:v>
                </c:pt>
                <c:pt idx="16">
                  <c:v>0.93764566187331844</c:v>
                </c:pt>
                <c:pt idx="17">
                  <c:v>0.93377497296360923</c:v>
                </c:pt>
                <c:pt idx="18">
                  <c:v>0.93016444264898612</c:v>
                </c:pt>
                <c:pt idx="19">
                  <c:v>0.92841942254672938</c:v>
                </c:pt>
                <c:pt idx="20">
                  <c:v>0.91835171514009772</c:v>
                </c:pt>
                <c:pt idx="21">
                  <c:v>0.91160865183097417</c:v>
                </c:pt>
                <c:pt idx="22">
                  <c:v>0.91143073144327802</c:v>
                </c:pt>
                <c:pt idx="23">
                  <c:v>0.91065052349961884</c:v>
                </c:pt>
                <c:pt idx="24">
                  <c:v>0.90758350854365433</c:v>
                </c:pt>
                <c:pt idx="25">
                  <c:v>0.90166216014844791</c:v>
                </c:pt>
                <c:pt idx="26">
                  <c:v>0.89396453947750831</c:v>
                </c:pt>
                <c:pt idx="27">
                  <c:v>0.88066517569120439</c:v>
                </c:pt>
                <c:pt idx="28">
                  <c:v>0.87775814958503129</c:v>
                </c:pt>
                <c:pt idx="29">
                  <c:v>0.86300173166976324</c:v>
                </c:pt>
                <c:pt idx="30">
                  <c:v>0.83116352266213822</c:v>
                </c:pt>
                <c:pt idx="31">
                  <c:v>0.76697122140517682</c:v>
                </c:pt>
                <c:pt idx="32">
                  <c:v>0.73243454332587909</c:v>
                </c:pt>
                <c:pt idx="33">
                  <c:v>0.73052960740871919</c:v>
                </c:pt>
                <c:pt idx="34">
                  <c:v>0.29281332559912598</c:v>
                </c:pt>
                <c:pt idx="35">
                  <c:v>0.24960745386483976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0.95257408089563744</c:v>
                </c:pt>
                <c:pt idx="1">
                  <c:v>0.95257408089563744</c:v>
                </c:pt>
                <c:pt idx="2">
                  <c:v>0.95257408089563744</c:v>
                </c:pt>
                <c:pt idx="3">
                  <c:v>0.95257408089563744</c:v>
                </c:pt>
                <c:pt idx="4">
                  <c:v>0.95257408089563744</c:v>
                </c:pt>
                <c:pt idx="5">
                  <c:v>0.95257408089563744</c:v>
                </c:pt>
                <c:pt idx="6">
                  <c:v>0.95257408089563744</c:v>
                </c:pt>
                <c:pt idx="7">
                  <c:v>0.95257408089563744</c:v>
                </c:pt>
                <c:pt idx="8">
                  <c:v>0.95257408089563744</c:v>
                </c:pt>
                <c:pt idx="9">
                  <c:v>0.95257408089563744</c:v>
                </c:pt>
                <c:pt idx="10">
                  <c:v>0.95257408089563744</c:v>
                </c:pt>
                <c:pt idx="11">
                  <c:v>0.95257408089563744</c:v>
                </c:pt>
                <c:pt idx="12">
                  <c:v>0.95257408089563744</c:v>
                </c:pt>
                <c:pt idx="13">
                  <c:v>0.95257408089563744</c:v>
                </c:pt>
                <c:pt idx="14">
                  <c:v>0.95257408089563744</c:v>
                </c:pt>
                <c:pt idx="15">
                  <c:v>0.95257408089563744</c:v>
                </c:pt>
                <c:pt idx="16">
                  <c:v>0.95257408089563744</c:v>
                </c:pt>
                <c:pt idx="17">
                  <c:v>0.95257408089563744</c:v>
                </c:pt>
                <c:pt idx="18">
                  <c:v>0.95257408089563744</c:v>
                </c:pt>
                <c:pt idx="19">
                  <c:v>0.95257408089563744</c:v>
                </c:pt>
                <c:pt idx="20">
                  <c:v>0.95257408089563744</c:v>
                </c:pt>
                <c:pt idx="21">
                  <c:v>0.95257408089563744</c:v>
                </c:pt>
                <c:pt idx="22">
                  <c:v>0.95257408089563744</c:v>
                </c:pt>
                <c:pt idx="23">
                  <c:v>0.95257408089563744</c:v>
                </c:pt>
                <c:pt idx="24">
                  <c:v>0.95257408089563744</c:v>
                </c:pt>
                <c:pt idx="25">
                  <c:v>0.95257408089563744</c:v>
                </c:pt>
                <c:pt idx="26">
                  <c:v>0.95257408089563744</c:v>
                </c:pt>
                <c:pt idx="27">
                  <c:v>0.95257408089563744</c:v>
                </c:pt>
                <c:pt idx="28">
                  <c:v>0.95257408089563744</c:v>
                </c:pt>
                <c:pt idx="29">
                  <c:v>0.95257408089563744</c:v>
                </c:pt>
                <c:pt idx="30">
                  <c:v>0.95257408089563744</c:v>
                </c:pt>
                <c:pt idx="31">
                  <c:v>0.95257408089563744</c:v>
                </c:pt>
                <c:pt idx="32">
                  <c:v>0.95257408089563744</c:v>
                </c:pt>
                <c:pt idx="33">
                  <c:v>0.95257408089563744</c:v>
                </c:pt>
                <c:pt idx="34">
                  <c:v>0.95257408089563744</c:v>
                </c:pt>
                <c:pt idx="35">
                  <c:v>0.95257408089563744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HFOF11</c:v>
                </c:pt>
                <c:pt idx="3">
                  <c:v>KISU11</c:v>
                </c:pt>
                <c:pt idx="4">
                  <c:v>SNFF11</c:v>
                </c:pt>
                <c:pt idx="5">
                  <c:v>XPSF11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0.88673516728723789</c:v>
                </c:pt>
                <c:pt idx="1">
                  <c:v>0.86527696631596385</c:v>
                </c:pt>
                <c:pt idx="2">
                  <c:v>0.84299824410555657</c:v>
                </c:pt>
                <c:pt idx="3">
                  <c:v>0.84086838754798343</c:v>
                </c:pt>
                <c:pt idx="4">
                  <c:v>0.84019638707871702</c:v>
                </c:pt>
                <c:pt idx="5">
                  <c:v>0.82363687708172673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HFOF11</c:v>
              </c:pt>
              <c:pt idx="3">
                <c:v>KISU11</c:v>
              </c:pt>
              <c:pt idx="4">
                <c:v>SNFF11</c:v>
              </c:pt>
              <c:pt idx="5">
                <c:v>XPSF11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0.83101251932616926</c:v>
                </c:pt>
                <c:pt idx="1">
                  <c:v>0.83101251932616926</c:v>
                </c:pt>
                <c:pt idx="2">
                  <c:v>0.83101251932616926</c:v>
                </c:pt>
                <c:pt idx="3">
                  <c:v>0.83101251932616926</c:v>
                </c:pt>
                <c:pt idx="4">
                  <c:v>0.83101251932616926</c:v>
                </c:pt>
                <c:pt idx="5">
                  <c:v>0.83101251932616926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KNRI11</c:v>
                </c:pt>
                <c:pt idx="2">
                  <c:v>ALZR11</c:v>
                </c:pt>
                <c:pt idx="3">
                  <c:v>TRXF11</c:v>
                </c:pt>
                <c:pt idx="4">
                  <c:v>RBVA11</c:v>
                </c:pt>
                <c:pt idx="5">
                  <c:v>HTMX11</c:v>
                </c:pt>
                <c:pt idx="6">
                  <c:v>TVRI11</c:v>
                </c:pt>
                <c:pt idx="7">
                  <c:v>RBRP11</c:v>
                </c:pt>
                <c:pt idx="8">
                  <c:v>FLMA11</c:v>
                </c:pt>
                <c:pt idx="9">
                  <c:v>MFII11</c:v>
                </c:pt>
                <c:pt idx="10">
                  <c:v>TGAR11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1.0082205823021348</c:v>
                </c:pt>
                <c:pt idx="1">
                  <c:v>0.99449609127115246</c:v>
                </c:pt>
                <c:pt idx="2">
                  <c:v>0.9775768366340174</c:v>
                </c:pt>
                <c:pt idx="3">
                  <c:v>0.92924109326847115</c:v>
                </c:pt>
                <c:pt idx="4">
                  <c:v>0.90429992755271271</c:v>
                </c:pt>
                <c:pt idx="5">
                  <c:v>0.89814639572645361</c:v>
                </c:pt>
                <c:pt idx="6">
                  <c:v>0.89254722853389934</c:v>
                </c:pt>
                <c:pt idx="7">
                  <c:v>0.64029616017399693</c:v>
                </c:pt>
                <c:pt idx="8">
                  <c:v>0.62797563409550994</c:v>
                </c:pt>
                <c:pt idx="9">
                  <c:v>0.54919007434775868</c:v>
                </c:pt>
                <c:pt idx="10">
                  <c:v>0.54481515295643135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0.87431997691620489</c:v>
                </c:pt>
                <c:pt idx="1">
                  <c:v>0.87431997691620489</c:v>
                </c:pt>
                <c:pt idx="2">
                  <c:v>0.87431997691620489</c:v>
                </c:pt>
                <c:pt idx="3">
                  <c:v>0.87431997691620489</c:v>
                </c:pt>
                <c:pt idx="4">
                  <c:v>0.87431997691620489</c:v>
                </c:pt>
                <c:pt idx="5">
                  <c:v>0.87431997691620489</c:v>
                </c:pt>
                <c:pt idx="6">
                  <c:v>0.87431997691620489</c:v>
                </c:pt>
                <c:pt idx="7">
                  <c:v>0.87431997691620489</c:v>
                </c:pt>
                <c:pt idx="8">
                  <c:v>0.87431997691620489</c:v>
                </c:pt>
                <c:pt idx="9">
                  <c:v>0.87431997691620489</c:v>
                </c:pt>
                <c:pt idx="10">
                  <c:v>0.87431997691620489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29/05/2026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1860183" y="156883"/>
          <a:ext cx="468000" cy="4680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233523" y="134471"/>
          <a:ext cx="468000" cy="468000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1746877" y="134471"/>
          <a:ext cx="468000" cy="4680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19688735" y="179295"/>
          <a:ext cx="468000" cy="468000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194000" y="287655"/>
          <a:ext cx="45276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167416" y="317500"/>
          <a:ext cx="450855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6371762" y="296333"/>
          <a:ext cx="45657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155271" y="168088"/>
          <a:ext cx="468000" cy="4680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1890065" y="156883"/>
          <a:ext cx="468000" cy="4680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1828432" y="134469"/>
          <a:ext cx="401325" cy="468000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quities/Modelos/Real%20Estate/FIIs/Resumo%20Semanal/Planilhas/One%20Pag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  <sheetName val="Sheet3"/>
      <sheetName val="Cotação Diária"/>
      <sheetName val="Sheet4"/>
      <sheetName val="Série Histórica"/>
      <sheetName val="Fechamento Base 100"/>
      <sheetName val="XPFI"/>
      <sheetName val="Sheet1"/>
      <sheetName val="XPFT"/>
      <sheetName val="XPFP"/>
      <sheetName val="Database"/>
      <sheetName val="Sheet2"/>
      <sheetName val="Cotação IBOV e IFIX"/>
      <sheetName val="Cotação 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B2" t="str">
            <v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v>
          </cell>
        </row>
      </sheetData>
      <sheetData sheetId="9">
        <row r="2">
          <cell r="B2" t="str">
            <v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3" zoomScale="40" zoomScaleNormal="40" workbookViewId="0">
      <selection activeCell="A85" sqref="A85:XFD1048576"/>
    </sheetView>
  </sheetViews>
  <sheetFormatPr defaultColWidth="0" defaultRowHeight="15" zeroHeight="1" x14ac:dyDescent="0.25"/>
  <cols>
    <col min="1" max="36" width="9.140625" customWidth="1"/>
    <col min="37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activeCell="I17" sqref="I17"/>
    </sheetView>
  </sheetViews>
  <sheetFormatPr defaultColWidth="0" defaultRowHeight="12.75" zeroHeight="1" x14ac:dyDescent="0.25"/>
  <cols>
    <col min="1" max="3" width="0.28515625" style="37" customWidth="1"/>
    <col min="4" max="4" width="13.140625" style="1" customWidth="1"/>
    <col min="5" max="7" width="16.7109375" style="1" customWidth="1"/>
    <col min="8" max="8" width="9.140625" style="1" customWidth="1"/>
    <col min="9" max="9" width="20.28515625" style="1" customWidth="1"/>
    <col min="10" max="10" width="23.140625" style="1" customWidth="1"/>
    <col min="11" max="11" width="14.28515625" style="1" customWidth="1"/>
    <col min="12" max="12" width="17.7109375" style="1" customWidth="1"/>
    <col min="13" max="13" width="12.28515625" style="1" customWidth="1"/>
    <col min="14" max="14" width="9.140625" style="1" customWidth="1"/>
    <col min="15" max="15" width="15.7109375" style="1" customWidth="1"/>
    <col min="16" max="17" width="0.28515625" style="200" customWidth="1"/>
    <col min="18" max="29" width="0.28515625" style="37" customWidth="1"/>
    <col min="30" max="30" width="15.7109375" style="200" hidden="1" customWidth="1"/>
    <col min="31" max="50" width="8.7109375" style="200" hidden="1" customWidth="1"/>
    <col min="51" max="16384" width="8.7109375" style="1" hidden="1"/>
  </cols>
  <sheetData>
    <row r="1" spans="1:50" s="23" customFormat="1" ht="15" x14ac:dyDescent="0.25">
      <c r="A1" s="28"/>
      <c r="B1" s="28"/>
      <c r="C1" s="28"/>
      <c r="D1" s="24"/>
      <c r="E1" s="24"/>
      <c r="F1" s="24"/>
      <c r="G1" s="24"/>
      <c r="H1" s="24"/>
      <c r="I1" s="25"/>
      <c r="J1" s="25"/>
      <c r="K1" s="25"/>
      <c r="L1" s="25"/>
      <c r="M1" s="25"/>
      <c r="N1" s="26"/>
      <c r="O1" s="25"/>
      <c r="P1" s="204"/>
      <c r="Q1" s="204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98"/>
      <c r="AE1" s="198"/>
      <c r="AF1" s="199"/>
      <c r="AG1" s="198"/>
      <c r="AH1" s="198"/>
      <c r="AI1" s="198"/>
      <c r="AJ1" s="198"/>
      <c r="AK1" s="199"/>
      <c r="AL1" s="198"/>
      <c r="AM1" s="198"/>
      <c r="AN1" s="198"/>
      <c r="AO1" s="198"/>
      <c r="AP1" s="199"/>
      <c r="AQ1" s="198"/>
      <c r="AR1" s="198"/>
      <c r="AS1" s="198"/>
      <c r="AT1" s="198"/>
      <c r="AU1" s="198"/>
      <c r="AV1" s="198"/>
      <c r="AW1" s="198"/>
      <c r="AX1" s="198"/>
    </row>
    <row r="2" spans="1:50" s="23" customFormat="1" ht="15" x14ac:dyDescent="0.25">
      <c r="A2" s="28"/>
      <c r="B2" s="28"/>
      <c r="C2" s="28"/>
      <c r="D2" s="24"/>
      <c r="E2" s="24"/>
      <c r="F2" s="24"/>
      <c r="G2" s="24"/>
      <c r="H2" s="24"/>
      <c r="I2" s="25"/>
      <c r="J2" s="25"/>
      <c r="K2" s="25"/>
      <c r="L2" s="25"/>
      <c r="M2" s="25"/>
      <c r="N2" s="26"/>
      <c r="O2" s="25"/>
      <c r="P2" s="204"/>
      <c r="Q2" s="204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198"/>
      <c r="AE2" s="198"/>
      <c r="AF2" s="199"/>
      <c r="AG2" s="198"/>
      <c r="AH2" s="198"/>
      <c r="AI2" s="198"/>
      <c r="AJ2" s="198"/>
      <c r="AK2" s="199"/>
      <c r="AL2" s="198"/>
      <c r="AM2" s="198"/>
      <c r="AN2" s="198"/>
      <c r="AO2" s="198"/>
      <c r="AP2" s="199"/>
      <c r="AQ2" s="198"/>
      <c r="AR2" s="198"/>
      <c r="AS2" s="198"/>
      <c r="AT2" s="198"/>
      <c r="AU2" s="198"/>
      <c r="AV2" s="198"/>
      <c r="AW2" s="198"/>
      <c r="AX2" s="198"/>
    </row>
    <row r="3" spans="1:50" s="23" customFormat="1" ht="15" x14ac:dyDescent="0.25">
      <c r="A3" s="28"/>
      <c r="B3" s="28"/>
      <c r="C3" s="28"/>
      <c r="D3" s="24"/>
      <c r="E3" s="24"/>
      <c r="F3" s="24"/>
      <c r="G3" s="24"/>
      <c r="H3" s="24"/>
      <c r="I3" s="25"/>
      <c r="J3" s="25"/>
      <c r="K3" s="25"/>
      <c r="L3" s="25"/>
      <c r="M3" s="25"/>
      <c r="N3" s="26"/>
      <c r="O3" s="25"/>
      <c r="P3" s="204"/>
      <c r="Q3" s="204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98"/>
      <c r="AE3" s="198"/>
      <c r="AF3" s="199"/>
      <c r="AG3" s="198"/>
      <c r="AH3" s="198"/>
      <c r="AI3" s="198"/>
      <c r="AJ3" s="198"/>
      <c r="AK3" s="199"/>
      <c r="AL3" s="198"/>
      <c r="AM3" s="198"/>
      <c r="AN3" s="198"/>
      <c r="AO3" s="198"/>
      <c r="AP3" s="199"/>
      <c r="AQ3" s="198"/>
      <c r="AR3" s="198"/>
      <c r="AS3" s="198"/>
      <c r="AT3" s="198"/>
      <c r="AU3" s="198"/>
      <c r="AV3" s="198"/>
      <c r="AW3" s="198"/>
      <c r="AX3" s="198"/>
    </row>
    <row r="4" spans="1:50" s="23" customFormat="1" ht="15" x14ac:dyDescent="0.25">
      <c r="A4" s="28"/>
      <c r="B4" s="28"/>
      <c r="C4" s="28"/>
      <c r="D4" s="29" t="s">
        <v>642</v>
      </c>
      <c r="E4" s="62" t="s">
        <v>278</v>
      </c>
      <c r="F4" s="24"/>
      <c r="G4" s="24"/>
      <c r="H4" s="24"/>
      <c r="I4" s="25"/>
      <c r="J4" s="25"/>
      <c r="K4" s="25"/>
      <c r="L4" s="25"/>
      <c r="M4" s="25"/>
      <c r="N4" s="25"/>
      <c r="O4" s="25"/>
      <c r="P4" s="204"/>
      <c r="Q4" s="205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</row>
    <row r="5" spans="1:50" x14ac:dyDescent="0.25"/>
    <row r="6" spans="1:50" s="2" customFormat="1" ht="16.899999999999999" customHeight="1" x14ac:dyDescent="0.25">
      <c r="A6" s="113"/>
      <c r="B6" s="113"/>
      <c r="C6" s="113"/>
      <c r="D6" s="210" t="s">
        <v>1</v>
      </c>
      <c r="E6" s="212"/>
      <c r="F6" s="210" t="s">
        <v>301</v>
      </c>
      <c r="G6" s="212"/>
      <c r="H6" s="210" t="s">
        <v>7</v>
      </c>
      <c r="I6" s="210"/>
      <c r="J6" s="210"/>
      <c r="K6" s="210"/>
      <c r="L6" s="212"/>
      <c r="M6" s="210" t="s">
        <v>214</v>
      </c>
      <c r="N6" s="210"/>
      <c r="O6" s="210"/>
      <c r="P6" s="201"/>
      <c r="Q6" s="201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1:50" ht="18.600000000000001" customHeight="1" x14ac:dyDescent="0.25">
      <c r="D7" s="178" t="s">
        <v>612</v>
      </c>
      <c r="E7" s="175"/>
      <c r="F7" s="136" t="s">
        <v>209</v>
      </c>
      <c r="G7" s="166" t="s">
        <v>209</v>
      </c>
      <c r="H7" s="137">
        <v>0.95257408089563744</v>
      </c>
      <c r="I7" s="138">
        <v>8.1968638888888883</v>
      </c>
      <c r="J7" s="138">
        <v>0.65787499999999988</v>
      </c>
      <c r="K7" s="139">
        <v>0.13168751390809744</v>
      </c>
      <c r="L7" s="174">
        <v>0.13346899101552676</v>
      </c>
      <c r="M7" s="139">
        <v>-3.2120732195933616E-2</v>
      </c>
      <c r="N7" s="139">
        <v>2.5874180169905555E-2</v>
      </c>
      <c r="O7" s="139">
        <v>0.10595374524372221</v>
      </c>
    </row>
    <row r="8" spans="1:50" s="61" customFormat="1" ht="21" customHeight="1" x14ac:dyDescent="0.25">
      <c r="A8" s="64"/>
      <c r="B8" s="64"/>
      <c r="C8" s="64"/>
      <c r="D8" s="56" t="s">
        <v>0</v>
      </c>
      <c r="E8" s="167" t="s">
        <v>249</v>
      </c>
      <c r="F8" s="63" t="s">
        <v>10</v>
      </c>
      <c r="G8" s="167" t="s">
        <v>248</v>
      </c>
      <c r="H8" s="63" t="s">
        <v>6</v>
      </c>
      <c r="I8" s="63" t="s">
        <v>250</v>
      </c>
      <c r="J8" s="63" t="s">
        <v>251</v>
      </c>
      <c r="K8" s="63" t="s">
        <v>252</v>
      </c>
      <c r="L8" s="167" t="s">
        <v>253</v>
      </c>
      <c r="M8" s="63" t="s">
        <v>215</v>
      </c>
      <c r="N8" s="63" t="s">
        <v>216</v>
      </c>
      <c r="O8" s="63" t="s">
        <v>217</v>
      </c>
      <c r="P8" s="202"/>
      <c r="Q8" s="202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</row>
    <row r="9" spans="1:50" ht="16.149999999999999" customHeight="1" x14ac:dyDescent="0.25">
      <c r="A9" s="37">
        <v>6</v>
      </c>
      <c r="B9" s="37">
        <v>4</v>
      </c>
      <c r="C9" s="37">
        <v>22</v>
      </c>
      <c r="D9" s="127" t="s">
        <v>448</v>
      </c>
      <c r="E9" s="158">
        <v>21484.73</v>
      </c>
      <c r="F9" s="15">
        <v>2263201.4582000002</v>
      </c>
      <c r="G9" s="158">
        <v>2176889.9934</v>
      </c>
      <c r="H9" s="17">
        <v>1.0396489786170562</v>
      </c>
      <c r="I9" s="10">
        <v>15.4</v>
      </c>
      <c r="J9" s="10">
        <v>1.1499999999999999</v>
      </c>
      <c r="K9" s="8">
        <v>0.14619327890639833</v>
      </c>
      <c r="L9" s="160">
        <v>0.13100436681222705</v>
      </c>
      <c r="M9" s="8">
        <v>6.5934065914999996E-3</v>
      </c>
      <c r="N9" s="8">
        <v>6.0730603979999999E-2</v>
      </c>
      <c r="O9" s="8">
        <v>0.17537227021999999</v>
      </c>
      <c r="R9" s="38">
        <v>0.95257408089563744</v>
      </c>
      <c r="S9" s="39">
        <v>0.13346899101552676</v>
      </c>
      <c r="T9" s="37">
        <v>1</v>
      </c>
      <c r="U9" s="39" t="s">
        <v>23</v>
      </c>
      <c r="V9" s="38">
        <v>1.0641088613086671</v>
      </c>
      <c r="W9" s="37">
        <v>1</v>
      </c>
      <c r="X9" s="99" t="s">
        <v>413</v>
      </c>
      <c r="Y9" s="99">
        <v>0.17560975609756099</v>
      </c>
      <c r="Z9" s="37">
        <v>1</v>
      </c>
      <c r="AA9" s="99" t="s">
        <v>15</v>
      </c>
      <c r="AB9" s="38">
        <v>1.0450769981414059</v>
      </c>
      <c r="AC9" s="99">
        <v>0.12336448598130843</v>
      </c>
    </row>
    <row r="10" spans="1:50" ht="16.149999999999999" customHeight="1" x14ac:dyDescent="0.25">
      <c r="A10" s="37">
        <v>24</v>
      </c>
      <c r="B10" s="37">
        <v>6</v>
      </c>
      <c r="C10" s="37">
        <v>24</v>
      </c>
      <c r="D10" s="140" t="s">
        <v>382</v>
      </c>
      <c r="E10" s="157">
        <v>4789.1899999999996</v>
      </c>
      <c r="F10" s="14">
        <v>461055.32130000001</v>
      </c>
      <c r="G10" s="157">
        <v>457271.77655000001</v>
      </c>
      <c r="H10" s="16">
        <v>1.0082741707317822</v>
      </c>
      <c r="I10" s="9">
        <v>12.11</v>
      </c>
      <c r="J10" s="9">
        <v>1.03</v>
      </c>
      <c r="K10" s="6">
        <v>0.12579204321180013</v>
      </c>
      <c r="L10" s="159">
        <v>0.1283889062013088</v>
      </c>
      <c r="M10" s="6">
        <v>-3.8433624377E-4</v>
      </c>
      <c r="N10" s="6">
        <v>5.8856269978000003E-2</v>
      </c>
      <c r="O10" s="6">
        <v>0.18528914547</v>
      </c>
      <c r="R10" s="38">
        <v>0.95257408089563744</v>
      </c>
      <c r="S10" s="39">
        <v>0.13346899101552676</v>
      </c>
      <c r="T10" s="37">
        <v>2</v>
      </c>
      <c r="U10" s="39" t="s">
        <v>234</v>
      </c>
      <c r="V10" s="38">
        <v>1.0475094684126225</v>
      </c>
      <c r="W10" s="37">
        <v>2</v>
      </c>
      <c r="X10" s="99" t="s">
        <v>67</v>
      </c>
      <c r="Y10" s="99">
        <v>0.16322829290410337</v>
      </c>
      <c r="Z10" s="37">
        <v>2</v>
      </c>
      <c r="AA10" s="99" t="s">
        <v>13</v>
      </c>
      <c r="AB10" s="38">
        <v>0.99035464079681712</v>
      </c>
      <c r="AC10" s="99">
        <v>0.14190496667421459</v>
      </c>
    </row>
    <row r="11" spans="1:50" ht="16.149999999999999" customHeight="1" x14ac:dyDescent="0.25">
      <c r="A11" s="37">
        <v>4</v>
      </c>
      <c r="B11" s="37">
        <v>5</v>
      </c>
      <c r="C11" s="37">
        <v>17</v>
      </c>
      <c r="D11" s="127" t="s">
        <v>35</v>
      </c>
      <c r="E11" s="158">
        <v>31173.082999999999</v>
      </c>
      <c r="F11" s="15">
        <v>3134453.4956999999</v>
      </c>
      <c r="G11" s="158">
        <v>3085065.4674999998</v>
      </c>
      <c r="H11" s="17">
        <v>1.0160087455907449</v>
      </c>
      <c r="I11" s="10">
        <v>13.33</v>
      </c>
      <c r="J11" s="10">
        <v>1.1499999999999999</v>
      </c>
      <c r="K11" s="8">
        <v>0.13257086026640838</v>
      </c>
      <c r="L11" s="160">
        <v>0.13724515166364859</v>
      </c>
      <c r="M11" s="8">
        <v>6.0030015011E-3</v>
      </c>
      <c r="N11" s="8">
        <v>5.2476812039000002E-2</v>
      </c>
      <c r="O11" s="8">
        <v>0.11388472962</v>
      </c>
      <c r="R11" s="38">
        <v>0.95257408089563744</v>
      </c>
      <c r="S11" s="39">
        <v>0.13346899101552676</v>
      </c>
      <c r="T11" s="37">
        <v>3</v>
      </c>
      <c r="U11" s="39" t="s">
        <v>15</v>
      </c>
      <c r="V11" s="38">
        <v>1.0450769981414059</v>
      </c>
      <c r="W11" s="37">
        <v>3</v>
      </c>
      <c r="X11" s="99" t="s">
        <v>224</v>
      </c>
      <c r="Y11" s="99">
        <v>0.16059479553903344</v>
      </c>
      <c r="Z11" s="37">
        <v>3</v>
      </c>
      <c r="AA11" s="99" t="s">
        <v>23</v>
      </c>
      <c r="AB11" s="38">
        <v>1.0641088613086671</v>
      </c>
      <c r="AC11" s="99">
        <v>0.12024048096140036</v>
      </c>
    </row>
    <row r="12" spans="1:50" ht="16.149999999999999" customHeight="1" x14ac:dyDescent="0.25">
      <c r="A12" s="37">
        <v>8</v>
      </c>
      <c r="B12" s="37">
        <v>2</v>
      </c>
      <c r="C12" s="37">
        <v>23</v>
      </c>
      <c r="D12" s="140" t="s">
        <v>234</v>
      </c>
      <c r="E12" s="157">
        <v>202202.38500000001</v>
      </c>
      <c r="F12" s="14">
        <v>1862283.9659</v>
      </c>
      <c r="G12" s="157">
        <v>1777820.6518000001</v>
      </c>
      <c r="H12" s="16">
        <v>1.0475094684126225</v>
      </c>
      <c r="I12" s="9">
        <v>1.1299999999999999</v>
      </c>
      <c r="J12" s="9">
        <v>0.1</v>
      </c>
      <c r="K12" s="6">
        <v>0.12269272529529433</v>
      </c>
      <c r="L12" s="159">
        <v>0.13029315960562235</v>
      </c>
      <c r="M12" s="6">
        <v>7.6586433261E-3</v>
      </c>
      <c r="N12" s="6">
        <v>0.10120078902</v>
      </c>
      <c r="O12" s="6">
        <v>0.16850539226</v>
      </c>
      <c r="R12" s="38">
        <v>0.95257408089563744</v>
      </c>
      <c r="S12" s="39">
        <v>0.13346899101552676</v>
      </c>
      <c r="T12" s="37">
        <v>4</v>
      </c>
      <c r="U12" s="39" t="s">
        <v>448</v>
      </c>
      <c r="V12" s="38">
        <v>1.0396489786170562</v>
      </c>
      <c r="W12" s="37">
        <v>4</v>
      </c>
      <c r="X12" s="99" t="s">
        <v>238</v>
      </c>
      <c r="Y12" s="99">
        <v>0.15772493726849088</v>
      </c>
      <c r="Z12" s="37">
        <v>4</v>
      </c>
      <c r="AA12" s="99" t="s">
        <v>35</v>
      </c>
      <c r="AB12" s="38">
        <v>1.0160087455907449</v>
      </c>
      <c r="AC12" s="99">
        <v>0.13724515166364859</v>
      </c>
    </row>
    <row r="13" spans="1:50" ht="16.149999999999999" customHeight="1" x14ac:dyDescent="0.25">
      <c r="A13" s="37">
        <v>1</v>
      </c>
      <c r="B13" s="37">
        <v>3</v>
      </c>
      <c r="C13" s="37">
        <v>32</v>
      </c>
      <c r="D13" s="127" t="s">
        <v>15</v>
      </c>
      <c r="E13" s="158">
        <v>107089.622</v>
      </c>
      <c r="F13" s="15">
        <v>11458589.554</v>
      </c>
      <c r="G13" s="158">
        <v>10964349.588</v>
      </c>
      <c r="H13" s="17">
        <v>1.0450769981414059</v>
      </c>
      <c r="I13" s="10">
        <v>14.64</v>
      </c>
      <c r="J13" s="10">
        <v>1.1000000000000001</v>
      </c>
      <c r="K13" s="8">
        <v>0.13682242990654206</v>
      </c>
      <c r="L13" s="160">
        <v>0.12336448598130843</v>
      </c>
      <c r="M13" s="8">
        <v>1.4314153001E-2</v>
      </c>
      <c r="N13" s="8">
        <v>5.0567511416000001E-2</v>
      </c>
      <c r="O13" s="8">
        <v>0.18172304347000001</v>
      </c>
      <c r="R13" s="38">
        <v>0.95257408089563744</v>
      </c>
      <c r="S13" s="39">
        <v>0.13346899101552676</v>
      </c>
      <c r="T13" s="37">
        <v>5</v>
      </c>
      <c r="U13" s="39" t="s">
        <v>35</v>
      </c>
      <c r="V13" s="38">
        <v>1.0160087455907449</v>
      </c>
      <c r="W13" s="37">
        <v>5</v>
      </c>
      <c r="X13" s="99" t="s">
        <v>51</v>
      </c>
      <c r="Y13" s="99">
        <v>0.15580155801558015</v>
      </c>
      <c r="Z13" s="37">
        <v>5</v>
      </c>
      <c r="AA13" s="99" t="s">
        <v>41</v>
      </c>
      <c r="AB13" s="38">
        <v>0.86300173166976324</v>
      </c>
      <c r="AC13" s="99">
        <v>0.14136125654348461</v>
      </c>
    </row>
    <row r="14" spans="1:50" ht="16.149999999999999" customHeight="1" x14ac:dyDescent="0.25">
      <c r="A14" s="37">
        <v>10</v>
      </c>
      <c r="B14" s="37">
        <v>10</v>
      </c>
      <c r="C14" s="37">
        <v>35</v>
      </c>
      <c r="D14" s="140" t="s">
        <v>34</v>
      </c>
      <c r="E14" s="157">
        <v>15418.106</v>
      </c>
      <c r="F14" s="14">
        <v>1503111.1539</v>
      </c>
      <c r="G14" s="157">
        <v>1521317.4783000001</v>
      </c>
      <c r="H14" s="16">
        <v>0.98803252795048091</v>
      </c>
      <c r="I14" s="9">
        <v>12.05</v>
      </c>
      <c r="J14" s="9">
        <v>0.95</v>
      </c>
      <c r="K14" s="6">
        <v>0.12360242076439296</v>
      </c>
      <c r="L14" s="159">
        <v>0.11693507026672859</v>
      </c>
      <c r="M14" s="6">
        <v>-1.2559505722999999E-2</v>
      </c>
      <c r="N14" s="6">
        <v>4.4626386484999996E-2</v>
      </c>
      <c r="O14" s="6">
        <v>0.13928549707000001</v>
      </c>
      <c r="R14" s="38">
        <v>0.95257408089563744</v>
      </c>
      <c r="S14" s="39">
        <v>0.13346899101552676</v>
      </c>
      <c r="T14" s="37">
        <v>6</v>
      </c>
      <c r="U14" s="39" t="s">
        <v>382</v>
      </c>
      <c r="V14" s="38">
        <v>1.0082741707317822</v>
      </c>
      <c r="W14" s="37">
        <v>6</v>
      </c>
      <c r="X14" s="99" t="s">
        <v>39</v>
      </c>
      <c r="Y14" s="99">
        <v>0.15301671916646473</v>
      </c>
      <c r="Z14" s="37">
        <v>6</v>
      </c>
      <c r="AA14" s="99" t="s">
        <v>448</v>
      </c>
      <c r="AB14" s="38">
        <v>1.0396489786170562</v>
      </c>
      <c r="AC14" s="99">
        <v>0.13100436681222705</v>
      </c>
    </row>
    <row r="15" spans="1:50" ht="16.149999999999999" customHeight="1" x14ac:dyDescent="0.25">
      <c r="A15" s="37">
        <v>2</v>
      </c>
      <c r="B15" s="37">
        <v>8</v>
      </c>
      <c r="C15" s="37">
        <v>13</v>
      </c>
      <c r="D15" s="127" t="s">
        <v>13</v>
      </c>
      <c r="E15" s="158">
        <v>80078.186000000002</v>
      </c>
      <c r="F15" s="15">
        <v>7448872.8617000002</v>
      </c>
      <c r="G15" s="158">
        <v>7521419.6560000004</v>
      </c>
      <c r="H15" s="17">
        <v>0.99035464079681712</v>
      </c>
      <c r="I15" s="10">
        <v>9.48</v>
      </c>
      <c r="J15" s="10">
        <v>1.1000000000000001</v>
      </c>
      <c r="K15" s="8">
        <v>0.10191356697511775</v>
      </c>
      <c r="L15" s="160">
        <v>0.14190496667421459</v>
      </c>
      <c r="M15" s="8">
        <v>-7.2572038424999997E-3</v>
      </c>
      <c r="N15" s="8">
        <v>7.5366535701000006E-2</v>
      </c>
      <c r="O15" s="8">
        <v>0.13122097803000002</v>
      </c>
      <c r="R15" s="38">
        <v>0.95257408089563744</v>
      </c>
      <c r="S15" s="39">
        <v>0.13346899101552676</v>
      </c>
      <c r="T15" s="37">
        <v>7</v>
      </c>
      <c r="U15" s="39" t="s">
        <v>47</v>
      </c>
      <c r="V15" s="38">
        <v>1.0049112567461242</v>
      </c>
      <c r="W15" s="37">
        <v>7</v>
      </c>
      <c r="X15" s="99" t="s">
        <v>222</v>
      </c>
      <c r="Y15" s="99">
        <v>0.1529051987767584</v>
      </c>
      <c r="Z15" s="37">
        <v>7</v>
      </c>
      <c r="AA15" s="99" t="s">
        <v>39</v>
      </c>
      <c r="AB15" s="38">
        <v>0.92841942254672938</v>
      </c>
      <c r="AC15" s="99">
        <v>0.15301671916646473</v>
      </c>
    </row>
    <row r="16" spans="1:50" ht="16.149999999999999" customHeight="1" x14ac:dyDescent="0.25">
      <c r="A16" s="37">
        <v>3</v>
      </c>
      <c r="B16" s="37">
        <v>1</v>
      </c>
      <c r="C16" s="37">
        <v>34</v>
      </c>
      <c r="D16" s="140" t="s">
        <v>23</v>
      </c>
      <c r="E16" s="157">
        <v>460269.53100000002</v>
      </c>
      <c r="F16" s="14">
        <v>4593489.9194</v>
      </c>
      <c r="G16" s="157">
        <v>4316748.1133000003</v>
      </c>
      <c r="H16" s="16">
        <v>1.0641088613086671</v>
      </c>
      <c r="I16" s="9">
        <v>1.1950000000000001</v>
      </c>
      <c r="J16" s="9">
        <v>0.1</v>
      </c>
      <c r="K16" s="6">
        <v>0.11973947895739448</v>
      </c>
      <c r="L16" s="159">
        <v>0.12024048096140036</v>
      </c>
      <c r="M16" s="6">
        <v>1.6293279021000001E-2</v>
      </c>
      <c r="N16" s="6">
        <v>0.10063967722999999</v>
      </c>
      <c r="O16" s="6">
        <v>0.18539914473999999</v>
      </c>
      <c r="R16" s="38">
        <v>0.95257408089563744</v>
      </c>
      <c r="S16" s="39">
        <v>0.13346899101552676</v>
      </c>
      <c r="T16" s="37">
        <v>8</v>
      </c>
      <c r="U16" s="39" t="s">
        <v>13</v>
      </c>
      <c r="V16" s="38">
        <v>0.99035464079681712</v>
      </c>
      <c r="W16" s="37">
        <v>8</v>
      </c>
      <c r="X16" s="99" t="s">
        <v>58</v>
      </c>
      <c r="Y16" s="99">
        <v>0.1492227979327532</v>
      </c>
      <c r="Z16" s="37">
        <v>8</v>
      </c>
      <c r="AA16" s="99" t="s">
        <v>234</v>
      </c>
      <c r="AB16" s="38">
        <v>1.0475094684126225</v>
      </c>
      <c r="AC16" s="99">
        <v>0.13029315960562235</v>
      </c>
    </row>
    <row r="17" spans="1:29" ht="16.149999999999999" customHeight="1" x14ac:dyDescent="0.25">
      <c r="A17" s="37">
        <v>36</v>
      </c>
      <c r="B17" s="37">
        <v>36</v>
      </c>
      <c r="C17" s="37">
        <v>36</v>
      </c>
      <c r="D17" s="127" t="s">
        <v>389</v>
      </c>
      <c r="E17" s="158">
        <v>4836.3239999999996</v>
      </c>
      <c r="F17" s="15">
        <v>115926.68627999999</v>
      </c>
      <c r="G17" s="158">
        <v>464435.99534000002</v>
      </c>
      <c r="H17" s="17">
        <v>0.24960745386483976</v>
      </c>
      <c r="I17" s="10">
        <v>14.48</v>
      </c>
      <c r="J17" s="10">
        <v>0</v>
      </c>
      <c r="K17" s="8">
        <v>0.60408844388819349</v>
      </c>
      <c r="L17" s="160">
        <v>0</v>
      </c>
      <c r="M17" s="8">
        <v>-0.70527480633999995</v>
      </c>
      <c r="N17" s="8">
        <v>-0.68133735629000003</v>
      </c>
      <c r="O17" s="8">
        <v>-0.70650493356999999</v>
      </c>
      <c r="R17" s="38">
        <v>0.95257408089563744</v>
      </c>
      <c r="S17" s="39">
        <v>0.13346899101552676</v>
      </c>
      <c r="T17" s="37">
        <v>9</v>
      </c>
      <c r="U17" s="39" t="s">
        <v>390</v>
      </c>
      <c r="V17" s="38">
        <v>0.98917429058106943</v>
      </c>
      <c r="W17" s="37">
        <v>9</v>
      </c>
      <c r="X17" s="99" t="s">
        <v>240</v>
      </c>
      <c r="Y17" s="99">
        <v>0.14319809069212408</v>
      </c>
      <c r="Z17" s="37">
        <v>9</v>
      </c>
      <c r="AA17" s="99" t="s">
        <v>47</v>
      </c>
      <c r="AB17" s="38">
        <v>1.0049112567461242</v>
      </c>
      <c r="AC17" s="99">
        <v>0.12510425354308249</v>
      </c>
    </row>
    <row r="18" spans="1:29" ht="16.149999999999999" customHeight="1" x14ac:dyDescent="0.25">
      <c r="A18" s="37">
        <v>30</v>
      </c>
      <c r="B18" s="37">
        <v>9</v>
      </c>
      <c r="C18" s="37">
        <v>15</v>
      </c>
      <c r="D18" s="140" t="s">
        <v>390</v>
      </c>
      <c r="E18" s="157">
        <v>36000</v>
      </c>
      <c r="F18" s="14">
        <v>337680</v>
      </c>
      <c r="G18" s="157">
        <v>341375.63341000001</v>
      </c>
      <c r="H18" s="16">
        <v>0.98917429058106943</v>
      </c>
      <c r="I18" s="9">
        <v>1.1599999999999999</v>
      </c>
      <c r="J18" s="9">
        <v>0.11</v>
      </c>
      <c r="K18" s="6">
        <v>0.12366737739872068</v>
      </c>
      <c r="L18" s="159">
        <v>0.14072494669509594</v>
      </c>
      <c r="M18" s="6">
        <v>0</v>
      </c>
      <c r="N18" s="6">
        <v>0.12294413982000001</v>
      </c>
      <c r="O18" s="6">
        <v>0.18311784233</v>
      </c>
      <c r="R18" s="38">
        <v>0.95257408089563744</v>
      </c>
      <c r="S18" s="39">
        <v>0.13346899101552676</v>
      </c>
      <c r="T18" s="37">
        <v>10</v>
      </c>
      <c r="U18" s="39" t="s">
        <v>34</v>
      </c>
      <c r="V18" s="38">
        <v>0.98803252795048091</v>
      </c>
      <c r="W18" s="37">
        <v>10</v>
      </c>
      <c r="X18" s="99" t="s">
        <v>457</v>
      </c>
      <c r="Y18" s="99">
        <v>0.14301191766397017</v>
      </c>
      <c r="Z18" s="37">
        <v>10</v>
      </c>
      <c r="AA18" s="99" t="s">
        <v>34</v>
      </c>
      <c r="AB18" s="38">
        <v>0.98803252795048091</v>
      </c>
      <c r="AC18" s="99">
        <v>0.11693507026672859</v>
      </c>
    </row>
    <row r="19" spans="1:29" ht="16.149999999999999" customHeight="1" x14ac:dyDescent="0.25">
      <c r="A19" s="37">
        <v>12</v>
      </c>
      <c r="B19" s="37">
        <v>11</v>
      </c>
      <c r="C19" s="37">
        <v>8</v>
      </c>
      <c r="D19" s="127" t="s">
        <v>58</v>
      </c>
      <c r="E19" s="158">
        <v>146101.28700000001</v>
      </c>
      <c r="F19" s="15">
        <v>1409877.4195000001</v>
      </c>
      <c r="G19" s="158">
        <v>1431154.6932999999</v>
      </c>
      <c r="H19" s="17">
        <v>0.98513279249293584</v>
      </c>
      <c r="I19" s="10">
        <v>1.53</v>
      </c>
      <c r="J19" s="10">
        <v>0.12</v>
      </c>
      <c r="K19" s="8">
        <v>0.15854922280355027</v>
      </c>
      <c r="L19" s="160">
        <v>0.1492227979327532</v>
      </c>
      <c r="M19" s="8">
        <v>2.0896636288000002E-3</v>
      </c>
      <c r="N19" s="8">
        <v>4.7216090594000004E-2</v>
      </c>
      <c r="O19" s="8">
        <v>0.18899797252</v>
      </c>
      <c r="R19" s="38">
        <v>0.95257408089563744</v>
      </c>
      <c r="S19" s="39">
        <v>0.13346899101552676</v>
      </c>
      <c r="T19" s="37">
        <v>11</v>
      </c>
      <c r="U19" s="39" t="s">
        <v>58</v>
      </c>
      <c r="V19" s="38">
        <v>0.98513279249293584</v>
      </c>
      <c r="W19" s="37">
        <v>11</v>
      </c>
      <c r="X19" s="99" t="s">
        <v>414</v>
      </c>
      <c r="Y19" s="99">
        <v>0.14254859611231102</v>
      </c>
      <c r="Z19" s="37">
        <v>11</v>
      </c>
      <c r="AA19" s="99" t="s">
        <v>638</v>
      </c>
      <c r="AB19" s="38">
        <v>0.89396453947750831</v>
      </c>
      <c r="AC19" s="99">
        <v>0.12773591675367463</v>
      </c>
    </row>
    <row r="20" spans="1:29" ht="16.149999999999999" customHeight="1" x14ac:dyDescent="0.25">
      <c r="A20" s="37">
        <v>14</v>
      </c>
      <c r="B20" s="37">
        <v>18</v>
      </c>
      <c r="C20" s="37">
        <v>28</v>
      </c>
      <c r="D20" s="140" t="s">
        <v>237</v>
      </c>
      <c r="E20" s="157">
        <v>12769.512000000001</v>
      </c>
      <c r="F20" s="14">
        <v>1200334.128</v>
      </c>
      <c r="G20" s="157">
        <v>1285464.0172999999</v>
      </c>
      <c r="H20" s="16">
        <v>0.93377497296360923</v>
      </c>
      <c r="I20" s="9">
        <v>13.975</v>
      </c>
      <c r="J20" s="9">
        <v>1</v>
      </c>
      <c r="K20" s="6">
        <v>0.14867021276595743</v>
      </c>
      <c r="L20" s="159">
        <v>0.1276595744680851</v>
      </c>
      <c r="M20" s="6">
        <v>2.7274064051999999E-2</v>
      </c>
      <c r="N20" s="6">
        <v>1.8254300845000002E-2</v>
      </c>
      <c r="O20" s="6">
        <v>0.17397563777</v>
      </c>
      <c r="R20" s="38">
        <v>0.95257408089563744</v>
      </c>
      <c r="S20" s="39">
        <v>0.13346899101552676</v>
      </c>
      <c r="T20" s="37">
        <v>12</v>
      </c>
      <c r="U20" s="39" t="s">
        <v>414</v>
      </c>
      <c r="V20" s="38">
        <v>0.98346689785525576</v>
      </c>
      <c r="W20" s="37">
        <v>12</v>
      </c>
      <c r="X20" s="99" t="s">
        <v>393</v>
      </c>
      <c r="Y20" s="99">
        <v>0.14196428571428571</v>
      </c>
      <c r="Z20" s="37">
        <v>12</v>
      </c>
      <c r="AA20" s="99" t="s">
        <v>58</v>
      </c>
      <c r="AB20" s="38">
        <v>0.98513279249293584</v>
      </c>
      <c r="AC20" s="99">
        <v>0.1492227979327532</v>
      </c>
    </row>
    <row r="21" spans="1:29" ht="16.149999999999999" customHeight="1" x14ac:dyDescent="0.25">
      <c r="A21" s="37">
        <v>22</v>
      </c>
      <c r="B21" s="37">
        <v>16</v>
      </c>
      <c r="C21" s="37">
        <v>4</v>
      </c>
      <c r="D21" s="127" t="s">
        <v>238</v>
      </c>
      <c r="E21" s="158">
        <v>8807.8850000000002</v>
      </c>
      <c r="F21" s="15">
        <v>737131.89564999996</v>
      </c>
      <c r="G21" s="158">
        <v>780498.33692000003</v>
      </c>
      <c r="H21" s="17">
        <v>0.94443749689316114</v>
      </c>
      <c r="I21" s="10">
        <v>13.35</v>
      </c>
      <c r="J21" s="10">
        <v>1.1000000000000001</v>
      </c>
      <c r="K21" s="8">
        <v>0.15951726610108735</v>
      </c>
      <c r="L21" s="160">
        <v>0.15772493726849088</v>
      </c>
      <c r="M21" s="8">
        <v>-1.3226291272999999E-2</v>
      </c>
      <c r="N21" s="8">
        <v>8.1968728929000007E-2</v>
      </c>
      <c r="O21" s="8">
        <v>0.22525262221999998</v>
      </c>
      <c r="R21" s="38">
        <v>0.95257408089563744</v>
      </c>
      <c r="S21" s="39">
        <v>0.13346899101552676</v>
      </c>
      <c r="T21" s="37">
        <v>13</v>
      </c>
      <c r="U21" s="39" t="s">
        <v>52</v>
      </c>
      <c r="V21" s="38">
        <v>0.96093154990143803</v>
      </c>
      <c r="W21" s="37">
        <v>13</v>
      </c>
      <c r="X21" s="99" t="s">
        <v>13</v>
      </c>
      <c r="Y21" s="99">
        <v>0.14190496667421459</v>
      </c>
      <c r="Z21" s="37">
        <v>13</v>
      </c>
      <c r="AA21" s="99" t="s">
        <v>46</v>
      </c>
      <c r="AB21" s="38">
        <v>0.90166216014844791</v>
      </c>
      <c r="AC21" s="99">
        <v>0.1279317697228145</v>
      </c>
    </row>
    <row r="22" spans="1:29" ht="16.149999999999999" customHeight="1" x14ac:dyDescent="0.25">
      <c r="A22" s="37">
        <v>31</v>
      </c>
      <c r="B22" s="37">
        <v>15</v>
      </c>
      <c r="C22" s="37">
        <v>12</v>
      </c>
      <c r="D22" s="128" t="s">
        <v>393</v>
      </c>
      <c r="E22" s="165">
        <v>36549.445</v>
      </c>
      <c r="F22" s="122">
        <v>327483.02720000001</v>
      </c>
      <c r="G22" s="165">
        <v>344921.27677</v>
      </c>
      <c r="H22" s="124">
        <v>0.94944281276788811</v>
      </c>
      <c r="I22" s="125">
        <v>1.2909999999999999</v>
      </c>
      <c r="J22" s="125">
        <v>0.106</v>
      </c>
      <c r="K22" s="123">
        <v>0.14408482142857143</v>
      </c>
      <c r="L22" s="170">
        <v>0.14196428571428571</v>
      </c>
      <c r="M22" s="6">
        <v>-4.4622936183999999E-4</v>
      </c>
      <c r="N22" s="6">
        <v>7.3611954965999996E-2</v>
      </c>
      <c r="O22" s="6">
        <v>0.15503859050999999</v>
      </c>
      <c r="R22" s="38">
        <v>0.95257408089563744</v>
      </c>
      <c r="S22" s="39">
        <v>0.13346899101552676</v>
      </c>
      <c r="T22" s="37">
        <v>14</v>
      </c>
      <c r="U22" s="39" t="s">
        <v>392</v>
      </c>
      <c r="V22" s="38">
        <v>0.94945763546312145</v>
      </c>
      <c r="W22" s="37">
        <v>14</v>
      </c>
      <c r="X22" s="99" t="s">
        <v>41</v>
      </c>
      <c r="Y22" s="99">
        <v>0.14136125654348461</v>
      </c>
      <c r="Z22" s="37">
        <v>14</v>
      </c>
      <c r="AA22" s="99" t="s">
        <v>237</v>
      </c>
      <c r="AB22" s="38">
        <v>0.93377497296360923</v>
      </c>
      <c r="AC22" s="99">
        <v>0.1276595744680851</v>
      </c>
    </row>
    <row r="23" spans="1:29" ht="16.149999999999999" customHeight="1" x14ac:dyDescent="0.25">
      <c r="A23" s="37">
        <v>29</v>
      </c>
      <c r="B23" s="37">
        <v>12</v>
      </c>
      <c r="C23" s="37">
        <v>11</v>
      </c>
      <c r="D23" s="127" t="s">
        <v>414</v>
      </c>
      <c r="E23" s="158">
        <v>37536.14</v>
      </c>
      <c r="F23" s="15">
        <v>347584.65639999998</v>
      </c>
      <c r="G23" s="158">
        <v>353427.91623999999</v>
      </c>
      <c r="H23" s="17">
        <v>0.98346689785525576</v>
      </c>
      <c r="I23" s="10">
        <v>1.32</v>
      </c>
      <c r="J23" s="10">
        <v>0.11</v>
      </c>
      <c r="K23" s="8">
        <v>0.14254859611231102</v>
      </c>
      <c r="L23" s="160">
        <v>0.14254859611231102</v>
      </c>
      <c r="M23" s="8">
        <v>-1.4893617021E-2</v>
      </c>
      <c r="N23" s="8">
        <v>6.0870755387E-2</v>
      </c>
      <c r="O23" s="8">
        <v>0.21305033853000002</v>
      </c>
      <c r="R23" s="38">
        <v>0.95257408089563744</v>
      </c>
      <c r="S23" s="39">
        <v>0.13346899101552676</v>
      </c>
      <c r="T23" s="37">
        <v>15</v>
      </c>
      <c r="U23" s="39" t="s">
        <v>393</v>
      </c>
      <c r="V23" s="38">
        <v>0.94944281276788811</v>
      </c>
      <c r="W23" s="37">
        <v>15</v>
      </c>
      <c r="X23" s="99" t="s">
        <v>390</v>
      </c>
      <c r="Y23" s="99">
        <v>0.14072494669509594</v>
      </c>
      <c r="Z23" s="37">
        <v>15</v>
      </c>
      <c r="AA23" s="99" t="s">
        <v>36</v>
      </c>
      <c r="AB23" s="38">
        <v>0.91160865183097417</v>
      </c>
      <c r="AC23" s="99">
        <v>0.13272608978529601</v>
      </c>
    </row>
    <row r="24" spans="1:29" ht="16.149999999999999" customHeight="1" x14ac:dyDescent="0.25">
      <c r="A24" s="37">
        <v>27</v>
      </c>
      <c r="B24" s="37">
        <v>21</v>
      </c>
      <c r="C24" s="37">
        <v>18</v>
      </c>
      <c r="D24" s="128" t="s">
        <v>388</v>
      </c>
      <c r="E24" s="165">
        <v>4200</v>
      </c>
      <c r="F24" s="122">
        <v>373464</v>
      </c>
      <c r="G24" s="165">
        <v>406667.72201000003</v>
      </c>
      <c r="H24" s="124">
        <v>0.91835171514009772</v>
      </c>
      <c r="I24" s="125">
        <v>12</v>
      </c>
      <c r="J24" s="125">
        <v>1</v>
      </c>
      <c r="K24" s="123">
        <v>0.1349527665317139</v>
      </c>
      <c r="L24" s="170">
        <v>0.1349527665317139</v>
      </c>
      <c r="M24" s="6">
        <v>-1.6353794772E-2</v>
      </c>
      <c r="N24" s="6">
        <v>0.10633882878999999</v>
      </c>
      <c r="O24" s="6">
        <v>0.127787282</v>
      </c>
      <c r="R24" s="38">
        <v>0.95257408089563744</v>
      </c>
      <c r="S24" s="39">
        <v>0.13346899101552676</v>
      </c>
      <c r="T24" s="37">
        <v>16</v>
      </c>
      <c r="U24" s="39" t="s">
        <v>238</v>
      </c>
      <c r="V24" s="38">
        <v>0.94443749689316114</v>
      </c>
      <c r="W24" s="37">
        <v>16</v>
      </c>
      <c r="X24" s="99" t="s">
        <v>459</v>
      </c>
      <c r="Y24" s="99">
        <v>0.13752865180245885</v>
      </c>
      <c r="Z24" s="37">
        <v>16</v>
      </c>
      <c r="AA24" s="99" t="s">
        <v>222</v>
      </c>
      <c r="AB24" s="38">
        <v>0.83116352266213822</v>
      </c>
      <c r="AC24" s="99">
        <v>0.1529051987767584</v>
      </c>
    </row>
    <row r="25" spans="1:29" ht="16.149999999999999" customHeight="1" x14ac:dyDescent="0.25">
      <c r="A25" s="37">
        <v>11</v>
      </c>
      <c r="B25" s="37">
        <v>27</v>
      </c>
      <c r="C25" s="37">
        <v>26</v>
      </c>
      <c r="D25" s="127" t="s">
        <v>638</v>
      </c>
      <c r="E25" s="158">
        <v>17011.706999999999</v>
      </c>
      <c r="F25" s="15">
        <v>1422348.8223000001</v>
      </c>
      <c r="G25" s="158">
        <v>1591057.3177</v>
      </c>
      <c r="H25" s="17">
        <v>0.89396453947750831</v>
      </c>
      <c r="I25" s="10">
        <v>11.03</v>
      </c>
      <c r="J25" s="10">
        <v>0.89</v>
      </c>
      <c r="K25" s="8">
        <v>0.13192201889447858</v>
      </c>
      <c r="L25" s="160">
        <v>0.12773591675367463</v>
      </c>
      <c r="M25" s="8">
        <v>-1.4051129855E-2</v>
      </c>
      <c r="N25" s="8">
        <v>3.8731888650999996E-2</v>
      </c>
      <c r="O25" s="8">
        <v>0.10221161045</v>
      </c>
      <c r="R25" s="38">
        <v>0.95257408089563744</v>
      </c>
      <c r="S25" s="39">
        <v>0.13346899101552676</v>
      </c>
      <c r="T25" s="37">
        <v>17</v>
      </c>
      <c r="U25" s="39" t="s">
        <v>459</v>
      </c>
      <c r="V25" s="38">
        <v>0.93764566187331844</v>
      </c>
      <c r="W25" s="37">
        <v>17</v>
      </c>
      <c r="X25" s="99" t="s">
        <v>35</v>
      </c>
      <c r="Y25" s="99">
        <v>0.13724515166364859</v>
      </c>
      <c r="Z25" s="37">
        <v>17</v>
      </c>
      <c r="AA25" s="99" t="s">
        <v>457</v>
      </c>
      <c r="AB25" s="38">
        <v>0.90758350854365433</v>
      </c>
      <c r="AC25" s="99">
        <v>0.14301191766397017</v>
      </c>
    </row>
    <row r="26" spans="1:29" ht="16.149999999999999" customHeight="1" x14ac:dyDescent="0.25">
      <c r="A26" s="37">
        <v>34</v>
      </c>
      <c r="B26" s="37">
        <v>14</v>
      </c>
      <c r="C26" s="37">
        <v>27</v>
      </c>
      <c r="D26" s="128" t="s">
        <v>392</v>
      </c>
      <c r="E26" s="165">
        <v>30912.378998</v>
      </c>
      <c r="F26" s="122">
        <v>290576.36258000002</v>
      </c>
      <c r="G26" s="165">
        <v>306044.57926999999</v>
      </c>
      <c r="H26" s="124">
        <v>0.94945763546312145</v>
      </c>
      <c r="I26" s="125">
        <v>1.2350000000000001</v>
      </c>
      <c r="J26" s="125">
        <v>0.1</v>
      </c>
      <c r="K26" s="123">
        <v>0.13138297872394683</v>
      </c>
      <c r="L26" s="170">
        <v>0.12765957446861231</v>
      </c>
      <c r="M26" s="6">
        <v>-1.1566771819E-2</v>
      </c>
      <c r="N26" s="6">
        <v>5.9960921230000006E-2</v>
      </c>
      <c r="O26" s="6">
        <v>0.19831108285999999</v>
      </c>
      <c r="R26" s="38">
        <v>0.95257408089563744</v>
      </c>
      <c r="S26" s="39">
        <v>0.13346899101552676</v>
      </c>
      <c r="T26" s="37">
        <v>18</v>
      </c>
      <c r="U26" s="39" t="s">
        <v>237</v>
      </c>
      <c r="V26" s="38">
        <v>0.93377497296360923</v>
      </c>
      <c r="W26" s="37">
        <v>18</v>
      </c>
      <c r="X26" s="99" t="s">
        <v>388</v>
      </c>
      <c r="Y26" s="99">
        <v>0.1349527665317139</v>
      </c>
      <c r="Z26" s="37">
        <v>18</v>
      </c>
      <c r="AA26" s="99" t="s">
        <v>381</v>
      </c>
      <c r="AB26" s="38">
        <v>0.73052960740871919</v>
      </c>
      <c r="AC26" s="99">
        <v>0.13483146068598215</v>
      </c>
    </row>
    <row r="27" spans="1:29" ht="16.149999999999999" customHeight="1" x14ac:dyDescent="0.25">
      <c r="A27" s="37">
        <v>9</v>
      </c>
      <c r="B27" s="37">
        <v>7</v>
      </c>
      <c r="C27" s="37">
        <v>30</v>
      </c>
      <c r="D27" s="127" t="s">
        <v>47</v>
      </c>
      <c r="E27" s="158">
        <v>16960.024000000001</v>
      </c>
      <c r="F27" s="15">
        <v>1626805.5020999999</v>
      </c>
      <c r="G27" s="158">
        <v>1618854.8901</v>
      </c>
      <c r="H27" s="17">
        <v>1.0049112567461242</v>
      </c>
      <c r="I27" s="10">
        <v>11.8</v>
      </c>
      <c r="J27" s="10">
        <v>1</v>
      </c>
      <c r="K27" s="8">
        <v>0.12301918265069781</v>
      </c>
      <c r="L27" s="160">
        <v>0.12510425354308249</v>
      </c>
      <c r="M27" s="8">
        <v>2.5152938305999998E-3</v>
      </c>
      <c r="N27" s="8">
        <v>0.10498066821</v>
      </c>
      <c r="O27" s="8">
        <v>0.27853920703000001</v>
      </c>
      <c r="R27" s="38">
        <v>0.95257408089563744</v>
      </c>
      <c r="S27" s="39">
        <v>0.13346899101552676</v>
      </c>
      <c r="T27" s="37">
        <v>19</v>
      </c>
      <c r="U27" s="39" t="s">
        <v>445</v>
      </c>
      <c r="V27" s="38">
        <v>0.93016444264898612</v>
      </c>
      <c r="W27" s="37">
        <v>19</v>
      </c>
      <c r="X27" s="99" t="s">
        <v>59</v>
      </c>
      <c r="Y27" s="99">
        <v>0.1348531064376304</v>
      </c>
      <c r="Z27" s="37">
        <v>19</v>
      </c>
      <c r="AA27" s="99" t="s">
        <v>224</v>
      </c>
      <c r="AB27" s="38">
        <v>0.88066517569120439</v>
      </c>
      <c r="AC27" s="99">
        <v>0.16059479553903344</v>
      </c>
    </row>
    <row r="28" spans="1:29" ht="16.149999999999999" customHeight="1" x14ac:dyDescent="0.25">
      <c r="A28" s="37">
        <v>13</v>
      </c>
      <c r="B28" s="37">
        <v>26</v>
      </c>
      <c r="C28" s="37">
        <v>25</v>
      </c>
      <c r="D28" s="128" t="s">
        <v>46</v>
      </c>
      <c r="E28" s="165">
        <v>16300.275</v>
      </c>
      <c r="F28" s="122">
        <v>1376069.2154999999</v>
      </c>
      <c r="G28" s="165">
        <v>1526147.2382</v>
      </c>
      <c r="H28" s="124">
        <v>0.90166216014844791</v>
      </c>
      <c r="I28" s="125">
        <v>9.9</v>
      </c>
      <c r="J28" s="125">
        <v>0.9</v>
      </c>
      <c r="K28" s="123">
        <v>0.11727078891257997</v>
      </c>
      <c r="L28" s="170">
        <v>0.1279317697228145</v>
      </c>
      <c r="M28" s="6">
        <v>2.0381634928999998E-2</v>
      </c>
      <c r="N28" s="6">
        <v>9.2477035195999997E-3</v>
      </c>
      <c r="O28" s="6">
        <v>8.8080617845E-2</v>
      </c>
      <c r="R28" s="38">
        <v>0.95257408089563744</v>
      </c>
      <c r="S28" s="39">
        <v>0.13346899101552676</v>
      </c>
      <c r="T28" s="37">
        <v>20</v>
      </c>
      <c r="U28" s="39" t="s">
        <v>39</v>
      </c>
      <c r="V28" s="38">
        <v>0.92841942254672938</v>
      </c>
      <c r="W28" s="37">
        <v>20</v>
      </c>
      <c r="X28" s="99" t="s">
        <v>381</v>
      </c>
      <c r="Y28" s="99">
        <v>0.13483146068598215</v>
      </c>
      <c r="Z28" s="37">
        <v>20</v>
      </c>
      <c r="AA28" s="99" t="s">
        <v>387</v>
      </c>
      <c r="AB28" s="38">
        <v>0.91143073144327802</v>
      </c>
      <c r="AC28" s="99">
        <v>0.12311015118790498</v>
      </c>
    </row>
    <row r="29" spans="1:29" ht="16.149999999999999" customHeight="1" x14ac:dyDescent="0.25">
      <c r="A29" s="37">
        <v>19</v>
      </c>
      <c r="B29" s="37">
        <v>28</v>
      </c>
      <c r="C29" s="37">
        <v>3</v>
      </c>
      <c r="D29" s="127" t="s">
        <v>224</v>
      </c>
      <c r="E29" s="158">
        <v>11787.246999999999</v>
      </c>
      <c r="F29" s="15">
        <v>951230.83290000004</v>
      </c>
      <c r="G29" s="158">
        <v>1080127.6798</v>
      </c>
      <c r="H29" s="17">
        <v>0.88066517569120439</v>
      </c>
      <c r="I29" s="10">
        <v>11.02</v>
      </c>
      <c r="J29" s="10">
        <v>1.08</v>
      </c>
      <c r="K29" s="8">
        <v>0.13655514250309789</v>
      </c>
      <c r="L29" s="160">
        <v>0.16059479553903344</v>
      </c>
      <c r="M29" s="8">
        <v>-6.4706906987000001E-3</v>
      </c>
      <c r="N29" s="8">
        <v>5.5883418981000001E-2</v>
      </c>
      <c r="O29" s="8">
        <v>0.13153341964000001</v>
      </c>
      <c r="R29" s="38">
        <v>0.95257408089563744</v>
      </c>
      <c r="S29" s="39">
        <v>0.13346899101552676</v>
      </c>
      <c r="T29" s="37">
        <v>21</v>
      </c>
      <c r="U29" s="39" t="s">
        <v>388</v>
      </c>
      <c r="V29" s="38">
        <v>0.91835171514009772</v>
      </c>
      <c r="W29" s="37">
        <v>21</v>
      </c>
      <c r="X29" s="99" t="s">
        <v>36</v>
      </c>
      <c r="Y29" s="99">
        <v>0.13272608978529601</v>
      </c>
      <c r="Z29" s="37">
        <v>21</v>
      </c>
      <c r="AA29" s="99" t="s">
        <v>52</v>
      </c>
      <c r="AB29" s="38">
        <v>0.96093154990143803</v>
      </c>
      <c r="AC29" s="99">
        <v>0.12627148369017888</v>
      </c>
    </row>
    <row r="30" spans="1:29" ht="16.149999999999999" customHeight="1" x14ac:dyDescent="0.25">
      <c r="A30" s="37">
        <v>15</v>
      </c>
      <c r="B30" s="37">
        <v>22</v>
      </c>
      <c r="C30" s="37">
        <v>21</v>
      </c>
      <c r="D30" s="128" t="s">
        <v>36</v>
      </c>
      <c r="E30" s="165">
        <v>15592.424000000001</v>
      </c>
      <c r="F30" s="122">
        <v>1198277.7844</v>
      </c>
      <c r="G30" s="165">
        <v>1314465.1292999999</v>
      </c>
      <c r="H30" s="124">
        <v>0.91160865183097417</v>
      </c>
      <c r="I30" s="125">
        <v>10.199999999999999</v>
      </c>
      <c r="J30" s="125">
        <v>0.85</v>
      </c>
      <c r="K30" s="123">
        <v>0.13272608978529601</v>
      </c>
      <c r="L30" s="170">
        <v>0.13272608978529601</v>
      </c>
      <c r="M30" s="6">
        <v>-1.0430079835999998E-2</v>
      </c>
      <c r="N30" s="6">
        <v>-1.8336448813999998E-2</v>
      </c>
      <c r="O30" s="6">
        <v>7.4928352385999999E-2</v>
      </c>
      <c r="R30" s="38">
        <v>0.95257408089563744</v>
      </c>
      <c r="S30" s="39">
        <v>0.13346899101552676</v>
      </c>
      <c r="T30" s="37">
        <v>22</v>
      </c>
      <c r="U30" s="39" t="s">
        <v>36</v>
      </c>
      <c r="V30" s="38">
        <v>0.91160865183097417</v>
      </c>
      <c r="W30" s="37">
        <v>22</v>
      </c>
      <c r="X30" s="99" t="s">
        <v>448</v>
      </c>
      <c r="Y30" s="99">
        <v>0.13100436681222705</v>
      </c>
      <c r="Z30" s="37">
        <v>22</v>
      </c>
      <c r="AA30" s="99" t="s">
        <v>238</v>
      </c>
      <c r="AB30" s="38">
        <v>0.94443749689316114</v>
      </c>
      <c r="AC30" s="99">
        <v>0.15772493726849088</v>
      </c>
    </row>
    <row r="31" spans="1:29" ht="16.149999999999999" customHeight="1" x14ac:dyDescent="0.25">
      <c r="A31" s="37">
        <v>28</v>
      </c>
      <c r="B31" s="37">
        <v>17</v>
      </c>
      <c r="C31" s="37">
        <v>16</v>
      </c>
      <c r="D31" s="127" t="s">
        <v>459</v>
      </c>
      <c r="E31" s="158">
        <v>3857.3589999999999</v>
      </c>
      <c r="F31" s="15">
        <v>370229.31682000001</v>
      </c>
      <c r="G31" s="158">
        <v>394849.92239000002</v>
      </c>
      <c r="H31" s="17">
        <v>0.93764566187331844</v>
      </c>
      <c r="I31" s="10">
        <v>11.9</v>
      </c>
      <c r="J31" s="10">
        <v>1.1000000000000001</v>
      </c>
      <c r="K31" s="8">
        <v>0.12398416336736819</v>
      </c>
      <c r="L31" s="160">
        <v>0.13752865180245885</v>
      </c>
      <c r="M31" s="8">
        <v>-3.0015159171999997E-2</v>
      </c>
      <c r="N31" s="8">
        <v>0.11255353692</v>
      </c>
      <c r="O31" s="8">
        <v>9.637509575799999E-2</v>
      </c>
      <c r="R31" s="38">
        <v>0.95257408089563744</v>
      </c>
      <c r="S31" s="39">
        <v>0.13346899101552676</v>
      </c>
      <c r="T31" s="37">
        <v>23</v>
      </c>
      <c r="U31" s="39" t="s">
        <v>387</v>
      </c>
      <c r="V31" s="38">
        <v>0.91143073144327802</v>
      </c>
      <c r="W31" s="37">
        <v>23</v>
      </c>
      <c r="X31" s="99" t="s">
        <v>234</v>
      </c>
      <c r="Y31" s="99">
        <v>0.13029315960562235</v>
      </c>
      <c r="Z31" s="37">
        <v>23</v>
      </c>
      <c r="AA31" s="99" t="s">
        <v>51</v>
      </c>
      <c r="AB31" s="38">
        <v>0.76697122140517682</v>
      </c>
      <c r="AC31" s="99">
        <v>0.15580155801558015</v>
      </c>
    </row>
    <row r="32" spans="1:29" ht="16.149999999999999" customHeight="1" x14ac:dyDescent="0.25">
      <c r="A32" s="37">
        <v>18</v>
      </c>
      <c r="B32" s="37">
        <v>34</v>
      </c>
      <c r="C32" s="37">
        <v>20</v>
      </c>
      <c r="D32" s="128" t="s">
        <v>381</v>
      </c>
      <c r="E32" s="165">
        <v>164721.68299999999</v>
      </c>
      <c r="F32" s="122">
        <v>1026216.085</v>
      </c>
      <c r="G32" s="165">
        <v>1404756.3228</v>
      </c>
      <c r="H32" s="124">
        <v>0.73052960740871919</v>
      </c>
      <c r="I32" s="125">
        <v>0.94</v>
      </c>
      <c r="J32" s="125">
        <v>7.0000000000000007E-2</v>
      </c>
      <c r="K32" s="123">
        <v>0.15088282505336095</v>
      </c>
      <c r="L32" s="170">
        <v>0.13483146068598215</v>
      </c>
      <c r="M32" s="6">
        <v>-7.4294205052000004E-2</v>
      </c>
      <c r="N32" s="6">
        <v>-9.4537509366E-2</v>
      </c>
      <c r="O32" s="6">
        <v>-8.7086429822000003E-2</v>
      </c>
      <c r="R32" s="38">
        <v>0.95257408089563744</v>
      </c>
      <c r="S32" s="39">
        <v>0.13346899101552676</v>
      </c>
      <c r="T32" s="37">
        <v>24</v>
      </c>
      <c r="U32" s="39" t="s">
        <v>413</v>
      </c>
      <c r="V32" s="38">
        <v>0.91065052349961884</v>
      </c>
      <c r="W32" s="37">
        <v>24</v>
      </c>
      <c r="X32" s="99" t="s">
        <v>382</v>
      </c>
      <c r="Y32" s="99">
        <v>0.1283889062013088</v>
      </c>
      <c r="Z32" s="37">
        <v>24</v>
      </c>
      <c r="AA32" s="99" t="s">
        <v>382</v>
      </c>
      <c r="AB32" s="38">
        <v>1.0082741707317822</v>
      </c>
      <c r="AC32" s="99">
        <v>0.1283889062013088</v>
      </c>
    </row>
    <row r="33" spans="1:50" s="7" customFormat="1" ht="16.149999999999999" customHeight="1" x14ac:dyDescent="0.25">
      <c r="A33" s="126">
        <v>21</v>
      </c>
      <c r="B33" s="126">
        <v>13</v>
      </c>
      <c r="C33" s="126">
        <v>29</v>
      </c>
      <c r="D33" s="127" t="s">
        <v>52</v>
      </c>
      <c r="E33" s="158">
        <v>8701.5519999000007</v>
      </c>
      <c r="F33" s="15">
        <v>744243.74254999997</v>
      </c>
      <c r="G33" s="158">
        <v>774502.34892000002</v>
      </c>
      <c r="H33" s="17">
        <v>0.96093154990143803</v>
      </c>
      <c r="I33" s="10">
        <v>10.94</v>
      </c>
      <c r="J33" s="10">
        <v>0.9</v>
      </c>
      <c r="K33" s="8">
        <v>0.12790833625653303</v>
      </c>
      <c r="L33" s="160">
        <v>0.12627148369017888</v>
      </c>
      <c r="M33" s="8">
        <v>2.0400858984E-2</v>
      </c>
      <c r="N33" s="8">
        <v>8.5560166871999993E-2</v>
      </c>
      <c r="O33" s="8">
        <v>0.22147511462</v>
      </c>
      <c r="P33" s="203"/>
      <c r="Q33" s="203"/>
      <c r="R33" s="142">
        <v>0.95257408089563744</v>
      </c>
      <c r="S33" s="143">
        <v>0.13346899101552676</v>
      </c>
      <c r="T33" s="37">
        <v>25</v>
      </c>
      <c r="U33" s="143" t="s">
        <v>457</v>
      </c>
      <c r="V33" s="142">
        <v>0.90758350854365433</v>
      </c>
      <c r="W33" s="37">
        <v>25</v>
      </c>
      <c r="X33" s="177" t="s">
        <v>46</v>
      </c>
      <c r="Y33" s="177">
        <v>0.1279317697228145</v>
      </c>
      <c r="Z33" s="37">
        <v>25</v>
      </c>
      <c r="AA33" s="99" t="s">
        <v>445</v>
      </c>
      <c r="AB33" s="38">
        <v>0.93016444264898612</v>
      </c>
      <c r="AC33" s="99">
        <v>0.12418300653594769</v>
      </c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1:50" s="7" customFormat="1" ht="16.149999999999999" customHeight="1" x14ac:dyDescent="0.25">
      <c r="A34" s="126">
        <v>16</v>
      </c>
      <c r="B34" s="126">
        <v>31</v>
      </c>
      <c r="C34" s="126">
        <v>7</v>
      </c>
      <c r="D34" s="127" t="s">
        <v>222</v>
      </c>
      <c r="E34" s="158">
        <v>14723.97</v>
      </c>
      <c r="F34" s="15">
        <v>1155537.1655999999</v>
      </c>
      <c r="G34" s="158">
        <v>1390264.5316999999</v>
      </c>
      <c r="H34" s="17">
        <v>0.83116352266213822</v>
      </c>
      <c r="I34" s="10">
        <v>10.67</v>
      </c>
      <c r="J34" s="10">
        <v>1</v>
      </c>
      <c r="K34" s="8">
        <v>0.13595820591233437</v>
      </c>
      <c r="L34" s="160">
        <v>0.1529051987767584</v>
      </c>
      <c r="M34" s="8">
        <v>-1.6418097507000001E-2</v>
      </c>
      <c r="N34" s="8">
        <v>1.7755691497000001E-2</v>
      </c>
      <c r="O34" s="8">
        <v>4.0774611832999998E-2</v>
      </c>
      <c r="P34" s="203"/>
      <c r="Q34" s="203"/>
      <c r="R34" s="142">
        <v>0.95257408089563744</v>
      </c>
      <c r="S34" s="143">
        <v>0.13346899101552676</v>
      </c>
      <c r="T34" s="37">
        <v>26</v>
      </c>
      <c r="U34" s="143" t="s">
        <v>46</v>
      </c>
      <c r="V34" s="142">
        <v>0.90166216014844791</v>
      </c>
      <c r="W34" s="37">
        <v>26</v>
      </c>
      <c r="X34" s="177" t="s">
        <v>638</v>
      </c>
      <c r="Y34" s="177">
        <v>0.12773591675367463</v>
      </c>
      <c r="Z34" s="37">
        <v>26</v>
      </c>
      <c r="AA34" s="99" t="s">
        <v>59</v>
      </c>
      <c r="AB34" s="38">
        <v>0.73243454332587909</v>
      </c>
      <c r="AC34" s="99">
        <v>0.1348531064376304</v>
      </c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1:50" ht="16.149999999999999" customHeight="1" x14ac:dyDescent="0.25">
      <c r="A35" s="37">
        <v>20</v>
      </c>
      <c r="B35" s="37">
        <v>23</v>
      </c>
      <c r="C35" s="37">
        <v>33</v>
      </c>
      <c r="D35" s="176" t="s">
        <v>387</v>
      </c>
      <c r="E35" s="165">
        <v>99521.172000000006</v>
      </c>
      <c r="F35" s="122">
        <v>921566.05272000004</v>
      </c>
      <c r="G35" s="165">
        <v>1011120.2321</v>
      </c>
      <c r="H35" s="124">
        <v>0.91143073144327802</v>
      </c>
      <c r="I35" s="125">
        <v>1.1599999999999999</v>
      </c>
      <c r="J35" s="125">
        <v>9.5000000000000001E-2</v>
      </c>
      <c r="K35" s="123">
        <v>0.12526997840172785</v>
      </c>
      <c r="L35" s="170">
        <v>0.12311015118790498</v>
      </c>
      <c r="M35" s="123">
        <v>-9.1382751060999998E-3</v>
      </c>
      <c r="N35" s="123">
        <v>4.2844447264000003E-2</v>
      </c>
      <c r="O35" s="123">
        <v>0.13585330448999999</v>
      </c>
      <c r="R35" s="38">
        <v>0.95257408089563744</v>
      </c>
      <c r="S35" s="39">
        <v>0.13346899101552676</v>
      </c>
      <c r="T35" s="37">
        <v>27</v>
      </c>
      <c r="U35" s="39" t="s">
        <v>638</v>
      </c>
      <c r="V35" s="38">
        <v>0.89396453947750831</v>
      </c>
      <c r="W35" s="37">
        <v>27</v>
      </c>
      <c r="X35" s="99" t="s">
        <v>392</v>
      </c>
      <c r="Y35" s="99">
        <v>0.12765957446861231</v>
      </c>
      <c r="Z35" s="37">
        <v>27</v>
      </c>
      <c r="AA35" s="99" t="s">
        <v>388</v>
      </c>
      <c r="AB35" s="38">
        <v>0.91835171514009772</v>
      </c>
      <c r="AC35" s="99">
        <v>0.1349527665317139</v>
      </c>
    </row>
    <row r="36" spans="1:50" s="7" customFormat="1" ht="16.149999999999999" customHeight="1" x14ac:dyDescent="0.25">
      <c r="A36" s="126">
        <v>25</v>
      </c>
      <c r="B36" s="126">
        <v>19</v>
      </c>
      <c r="C36" s="126">
        <v>31</v>
      </c>
      <c r="D36" s="127" t="s">
        <v>445</v>
      </c>
      <c r="E36" s="158">
        <v>4346.7629999999999</v>
      </c>
      <c r="F36" s="15">
        <v>399032.84340000001</v>
      </c>
      <c r="G36" s="158">
        <v>428991.71921000001</v>
      </c>
      <c r="H36" s="17">
        <v>0.93016444264898612</v>
      </c>
      <c r="I36" s="10">
        <v>11.84</v>
      </c>
      <c r="J36" s="10">
        <v>0.95</v>
      </c>
      <c r="K36" s="8">
        <v>0.12897603485838779</v>
      </c>
      <c r="L36" s="160">
        <v>0.12418300653594769</v>
      </c>
      <c r="M36" s="8">
        <v>-1.2329057947999999E-2</v>
      </c>
      <c r="N36" s="8">
        <v>9.7591261498000001E-2</v>
      </c>
      <c r="O36" s="8">
        <v>0.13710027995000001</v>
      </c>
      <c r="P36" s="203"/>
      <c r="Q36" s="203"/>
      <c r="R36" s="142">
        <v>0.95257408089563744</v>
      </c>
      <c r="S36" s="143">
        <v>0.13346899101552676</v>
      </c>
      <c r="T36" s="37">
        <v>28</v>
      </c>
      <c r="U36" s="143" t="s">
        <v>224</v>
      </c>
      <c r="V36" s="142">
        <v>0.88066517569120439</v>
      </c>
      <c r="W36" s="37">
        <v>28</v>
      </c>
      <c r="X36" s="177" t="s">
        <v>237</v>
      </c>
      <c r="Y36" s="177">
        <v>0.1276595744680851</v>
      </c>
      <c r="Z36" s="37">
        <v>28</v>
      </c>
      <c r="AA36" s="99" t="s">
        <v>459</v>
      </c>
      <c r="AB36" s="38">
        <v>0.93764566187331844</v>
      </c>
      <c r="AC36" s="99">
        <v>0.13752865180245885</v>
      </c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1:50" ht="16.149999999999999" customHeight="1" x14ac:dyDescent="0.25">
      <c r="A37" s="37">
        <v>17</v>
      </c>
      <c r="B37" s="37">
        <v>25</v>
      </c>
      <c r="C37" s="37">
        <v>10</v>
      </c>
      <c r="D37" s="176" t="s">
        <v>457</v>
      </c>
      <c r="E37" s="165">
        <v>111598.921</v>
      </c>
      <c r="F37" s="122">
        <v>1030058.0408</v>
      </c>
      <c r="G37" s="165">
        <v>1134945.7445</v>
      </c>
      <c r="H37" s="124">
        <v>0.90758350854365433</v>
      </c>
      <c r="I37" s="125">
        <v>1.32</v>
      </c>
      <c r="J37" s="125">
        <v>0.11</v>
      </c>
      <c r="K37" s="123">
        <v>0.14301191766397017</v>
      </c>
      <c r="L37" s="170">
        <v>0.14301191766397017</v>
      </c>
      <c r="M37" s="123">
        <v>-3.8333541057000001E-2</v>
      </c>
      <c r="N37" s="123">
        <v>6.2454529219E-2</v>
      </c>
      <c r="O37" s="123">
        <v>0.19981627235000002</v>
      </c>
      <c r="R37" s="38">
        <v>0.95257408089563744</v>
      </c>
      <c r="S37" s="39">
        <v>0.13346899101552676</v>
      </c>
      <c r="T37" s="37">
        <v>29</v>
      </c>
      <c r="U37" s="39" t="s">
        <v>67</v>
      </c>
      <c r="V37" s="38">
        <v>0.87775814958503129</v>
      </c>
      <c r="W37" s="37">
        <v>29</v>
      </c>
      <c r="X37" s="99" t="s">
        <v>52</v>
      </c>
      <c r="Y37" s="99">
        <v>0.12627148369017888</v>
      </c>
      <c r="Z37" s="37">
        <v>29</v>
      </c>
      <c r="AA37" s="99" t="s">
        <v>414</v>
      </c>
      <c r="AB37" s="38">
        <v>0.98346689785525576</v>
      </c>
      <c r="AC37" s="99">
        <v>0.14254859611231102</v>
      </c>
    </row>
    <row r="38" spans="1:50" s="7" customFormat="1" ht="16.149999999999999" customHeight="1" x14ac:dyDescent="0.25">
      <c r="A38" s="126">
        <v>32</v>
      </c>
      <c r="B38" s="126">
        <v>24</v>
      </c>
      <c r="C38" s="126">
        <v>1</v>
      </c>
      <c r="D38" s="127" t="s">
        <v>413</v>
      </c>
      <c r="E38" s="158">
        <v>39761.584000000003</v>
      </c>
      <c r="F38" s="15">
        <v>326044.98879999999</v>
      </c>
      <c r="G38" s="158">
        <v>358035.25105000002</v>
      </c>
      <c r="H38" s="17">
        <v>0.91065052349961884</v>
      </c>
      <c r="I38" s="10">
        <v>1.44</v>
      </c>
      <c r="J38" s="10">
        <v>0.12</v>
      </c>
      <c r="K38" s="8">
        <v>0.17560975609756099</v>
      </c>
      <c r="L38" s="160">
        <v>0.17560975609756099</v>
      </c>
      <c r="M38" s="8">
        <v>-4.2056074765999998E-2</v>
      </c>
      <c r="N38" s="8">
        <v>2.9590346662999999E-2</v>
      </c>
      <c r="O38" s="8">
        <v>0.10538068954</v>
      </c>
      <c r="P38" s="203"/>
      <c r="Q38" s="203"/>
      <c r="R38" s="142">
        <v>0.95257408089563744</v>
      </c>
      <c r="S38" s="143">
        <v>0.13346899101552676</v>
      </c>
      <c r="T38" s="37">
        <v>30</v>
      </c>
      <c r="U38" s="143" t="s">
        <v>41</v>
      </c>
      <c r="V38" s="142">
        <v>0.86300173166976324</v>
      </c>
      <c r="W38" s="37">
        <v>30</v>
      </c>
      <c r="X38" s="177" t="s">
        <v>47</v>
      </c>
      <c r="Y38" s="177">
        <v>0.12510425354308249</v>
      </c>
      <c r="Z38" s="37">
        <v>30</v>
      </c>
      <c r="AA38" s="99" t="s">
        <v>390</v>
      </c>
      <c r="AB38" s="38">
        <v>0.98917429058106943</v>
      </c>
      <c r="AC38" s="99">
        <v>0.14072494669509594</v>
      </c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1:50" ht="16.149999999999999" customHeight="1" x14ac:dyDescent="0.25">
      <c r="A39" s="37">
        <v>23</v>
      </c>
      <c r="B39" s="37">
        <v>32</v>
      </c>
      <c r="C39" s="37">
        <v>5</v>
      </c>
      <c r="D39" s="176" t="s">
        <v>51</v>
      </c>
      <c r="E39" s="165">
        <v>8126.7830000000004</v>
      </c>
      <c r="F39" s="122">
        <v>594636.71210999996</v>
      </c>
      <c r="G39" s="165">
        <v>775305.11643000005</v>
      </c>
      <c r="H39" s="124">
        <v>0.76697122140517682</v>
      </c>
      <c r="I39" s="125">
        <v>12</v>
      </c>
      <c r="J39" s="125">
        <v>0.95</v>
      </c>
      <c r="K39" s="123">
        <v>0.16400164001640019</v>
      </c>
      <c r="L39" s="170">
        <v>0.15580155801558015</v>
      </c>
      <c r="M39" s="123">
        <v>-5.4773285105999998E-2</v>
      </c>
      <c r="N39" s="123">
        <v>1.8504030820999998E-2</v>
      </c>
      <c r="O39" s="123">
        <v>2.2207714991999999E-2</v>
      </c>
      <c r="R39" s="38">
        <v>0.95257408089563744</v>
      </c>
      <c r="S39" s="39">
        <v>0.13346899101552676</v>
      </c>
      <c r="T39" s="37">
        <v>31</v>
      </c>
      <c r="U39" s="39" t="s">
        <v>222</v>
      </c>
      <c r="V39" s="38">
        <v>0.83116352266213822</v>
      </c>
      <c r="W39" s="37">
        <v>31</v>
      </c>
      <c r="X39" s="99" t="s">
        <v>445</v>
      </c>
      <c r="Y39" s="99">
        <v>0.12418300653594769</v>
      </c>
      <c r="Z39" s="37">
        <v>31</v>
      </c>
      <c r="AA39" s="99" t="s">
        <v>393</v>
      </c>
      <c r="AB39" s="38">
        <v>0.94944281276788811</v>
      </c>
      <c r="AC39" s="99">
        <v>0.14196428571428571</v>
      </c>
    </row>
    <row r="40" spans="1:50" s="7" customFormat="1" ht="16.149999999999999" customHeight="1" x14ac:dyDescent="0.25">
      <c r="A40" s="126">
        <v>7</v>
      </c>
      <c r="B40" s="126">
        <v>20</v>
      </c>
      <c r="C40" s="126">
        <v>6</v>
      </c>
      <c r="D40" s="127" t="s">
        <v>39</v>
      </c>
      <c r="E40" s="158">
        <v>26441.65</v>
      </c>
      <c r="F40" s="15">
        <v>2182493.7910000002</v>
      </c>
      <c r="G40" s="158">
        <v>2350762.7458000001</v>
      </c>
      <c r="H40" s="17">
        <v>0.92841942254672938</v>
      </c>
      <c r="I40" s="10">
        <v>10.6151</v>
      </c>
      <c r="J40" s="10">
        <v>1.0525</v>
      </c>
      <c r="K40" s="8">
        <v>0.12860552459413618</v>
      </c>
      <c r="L40" s="160">
        <v>0.15301671916646473</v>
      </c>
      <c r="M40" s="8">
        <v>2.2313228637E-3</v>
      </c>
      <c r="N40" s="8">
        <v>6.2713206777E-2</v>
      </c>
      <c r="O40" s="8">
        <v>0.10635681694</v>
      </c>
      <c r="P40" s="203"/>
      <c r="Q40" s="203"/>
      <c r="R40" s="142">
        <v>0.95257408089563744</v>
      </c>
      <c r="S40" s="143">
        <v>0.13346899101552676</v>
      </c>
      <c r="T40" s="37">
        <v>32</v>
      </c>
      <c r="U40" s="143" t="s">
        <v>51</v>
      </c>
      <c r="V40" s="142">
        <v>0.76697122140517682</v>
      </c>
      <c r="W40" s="37">
        <v>32</v>
      </c>
      <c r="X40" s="177" t="s">
        <v>15</v>
      </c>
      <c r="Y40" s="177">
        <v>0.12336448598130843</v>
      </c>
      <c r="Z40" s="37">
        <v>32</v>
      </c>
      <c r="AA40" s="99" t="s">
        <v>413</v>
      </c>
      <c r="AB40" s="38">
        <v>0.91065052349961884</v>
      </c>
      <c r="AC40" s="99">
        <v>0.17560975609756099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1:50" s="7" customFormat="1" ht="16.149999999999999" customHeight="1" x14ac:dyDescent="0.25">
      <c r="A41" s="126">
        <v>5</v>
      </c>
      <c r="B41" s="126">
        <v>30</v>
      </c>
      <c r="C41" s="126">
        <v>14</v>
      </c>
      <c r="D41" s="127" t="s">
        <v>41</v>
      </c>
      <c r="E41" s="158">
        <v>363503.147</v>
      </c>
      <c r="F41" s="15">
        <v>2777164.0430999999</v>
      </c>
      <c r="G41" s="158">
        <v>3218028.3552000001</v>
      </c>
      <c r="H41" s="17">
        <v>0.86300173166976324</v>
      </c>
      <c r="I41" s="10">
        <v>1.0660000000000001</v>
      </c>
      <c r="J41" s="10">
        <v>0.09</v>
      </c>
      <c r="K41" s="8">
        <v>0.13952879581051353</v>
      </c>
      <c r="L41" s="160">
        <v>0.14136125654348461</v>
      </c>
      <c r="M41" s="8">
        <v>-2.5085391213000002E-2</v>
      </c>
      <c r="N41" s="8">
        <v>4.3416025821000001E-2</v>
      </c>
      <c r="O41" s="8">
        <v>0.19416248181000001</v>
      </c>
      <c r="P41" s="203"/>
      <c r="Q41" s="203"/>
      <c r="R41" s="142">
        <v>0.95257408089563744</v>
      </c>
      <c r="S41" s="143">
        <v>0.13346899101552676</v>
      </c>
      <c r="T41" s="37">
        <v>33</v>
      </c>
      <c r="U41" s="143" t="s">
        <v>59</v>
      </c>
      <c r="V41" s="142">
        <v>0.73243454332587909</v>
      </c>
      <c r="W41" s="37">
        <v>33</v>
      </c>
      <c r="X41" s="177" t="s">
        <v>387</v>
      </c>
      <c r="Y41" s="177">
        <v>0.12311015118790498</v>
      </c>
      <c r="Z41" s="37">
        <v>33</v>
      </c>
      <c r="AA41" s="99" t="s">
        <v>240</v>
      </c>
      <c r="AB41" s="38">
        <v>0.29281332559912598</v>
      </c>
      <c r="AC41" s="99">
        <v>0.14319809069212408</v>
      </c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1:50" ht="16.149999999999999" customHeight="1" x14ac:dyDescent="0.25">
      <c r="A42" s="37">
        <v>26</v>
      </c>
      <c r="B42" s="37">
        <v>33</v>
      </c>
      <c r="C42" s="37">
        <v>19</v>
      </c>
      <c r="D42" s="176" t="s">
        <v>59</v>
      </c>
      <c r="E42" s="165">
        <v>6257.8729999999996</v>
      </c>
      <c r="F42" s="122">
        <v>389802.90917</v>
      </c>
      <c r="G42" s="165">
        <v>532201.70010000002</v>
      </c>
      <c r="H42" s="124">
        <v>0.73243454332587909</v>
      </c>
      <c r="I42" s="125">
        <v>9.8800000000000008</v>
      </c>
      <c r="J42" s="125">
        <v>0.7</v>
      </c>
      <c r="K42" s="123">
        <v>0.15861293947664151</v>
      </c>
      <c r="L42" s="170">
        <v>0.1348531064376304</v>
      </c>
      <c r="M42" s="6">
        <v>-9.8553489115000004E-3</v>
      </c>
      <c r="N42" s="6">
        <v>-4.4483792546999995E-2</v>
      </c>
      <c r="O42" s="6">
        <v>6.6863627992000005E-2</v>
      </c>
      <c r="R42" s="38">
        <v>0.95257408089563744</v>
      </c>
      <c r="S42" s="39">
        <v>0.13346899101552676</v>
      </c>
      <c r="T42" s="37">
        <v>34</v>
      </c>
      <c r="U42" s="39" t="s">
        <v>381</v>
      </c>
      <c r="V42" s="38">
        <v>0.73052960740871919</v>
      </c>
      <c r="W42" s="37">
        <v>34</v>
      </c>
      <c r="X42" s="99" t="s">
        <v>23</v>
      </c>
      <c r="Y42" s="99">
        <v>0.12024048096140036</v>
      </c>
      <c r="Z42" s="37">
        <v>34</v>
      </c>
      <c r="AA42" s="99" t="s">
        <v>392</v>
      </c>
      <c r="AB42" s="38">
        <v>0.94945763546312145</v>
      </c>
      <c r="AC42" s="99">
        <v>0.12765957446861231</v>
      </c>
    </row>
    <row r="43" spans="1:50" s="7" customFormat="1" ht="16.149999999999999" customHeight="1" x14ac:dyDescent="0.25">
      <c r="A43" s="126">
        <v>35</v>
      </c>
      <c r="B43" s="126">
        <v>29</v>
      </c>
      <c r="C43" s="126">
        <v>2</v>
      </c>
      <c r="D43" s="127" t="s">
        <v>67</v>
      </c>
      <c r="E43" s="158">
        <v>3252.384</v>
      </c>
      <c r="F43" s="15">
        <v>286925.31647999998</v>
      </c>
      <c r="G43" s="158">
        <v>326884.25235999998</v>
      </c>
      <c r="H43" s="17">
        <v>0.87775814958503129</v>
      </c>
      <c r="I43" s="10">
        <v>13.19</v>
      </c>
      <c r="J43" s="10">
        <v>1.2</v>
      </c>
      <c r="K43" s="8">
        <v>0.14951258218091137</v>
      </c>
      <c r="L43" s="160">
        <v>0.16322829290410337</v>
      </c>
      <c r="M43" s="8">
        <v>1.7766497462E-2</v>
      </c>
      <c r="N43" s="8">
        <v>0.18146510331000001</v>
      </c>
      <c r="O43" s="8">
        <v>0.28724613405999999</v>
      </c>
      <c r="P43" s="203"/>
      <c r="Q43" s="203"/>
      <c r="R43" s="142">
        <v>0.95257408089563744</v>
      </c>
      <c r="S43" s="143">
        <v>0.13346899101552676</v>
      </c>
      <c r="T43" s="37">
        <v>35</v>
      </c>
      <c r="U43" s="143" t="s">
        <v>240</v>
      </c>
      <c r="V43" s="142">
        <v>0.29281332559912598</v>
      </c>
      <c r="W43" s="37">
        <v>35</v>
      </c>
      <c r="X43" s="177" t="s">
        <v>34</v>
      </c>
      <c r="Y43" s="177">
        <v>0.11693507026672859</v>
      </c>
      <c r="Z43" s="37">
        <v>35</v>
      </c>
      <c r="AA43" s="99" t="s">
        <v>67</v>
      </c>
      <c r="AB43" s="38">
        <v>0.87775814958503129</v>
      </c>
      <c r="AC43" s="99">
        <v>0.16322829290410337</v>
      </c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1:50" ht="16.149999999999999" customHeight="1" x14ac:dyDescent="0.25">
      <c r="A44" s="37">
        <v>33</v>
      </c>
      <c r="B44" s="37">
        <v>35</v>
      </c>
      <c r="C44" s="37">
        <v>9</v>
      </c>
      <c r="D44" s="128" t="s">
        <v>240</v>
      </c>
      <c r="E44" s="165">
        <v>11733.895</v>
      </c>
      <c r="F44" s="122">
        <v>294990.12030000001</v>
      </c>
      <c r="G44" s="165">
        <v>1007434.0698000001</v>
      </c>
      <c r="H44" s="124">
        <v>0.29281332559912598</v>
      </c>
      <c r="I44" s="125">
        <v>4.5</v>
      </c>
      <c r="J44" s="125">
        <v>0.3</v>
      </c>
      <c r="K44" s="123">
        <v>0.17899761336515513</v>
      </c>
      <c r="L44" s="170">
        <v>0.14319809069212408</v>
      </c>
      <c r="M44" s="123">
        <v>-0.17465528561999999</v>
      </c>
      <c r="N44" s="123">
        <v>-0.30875673930000003</v>
      </c>
      <c r="O44" s="123">
        <v>-0.42719072914</v>
      </c>
      <c r="R44" s="38">
        <v>0.95257408089563744</v>
      </c>
      <c r="S44" s="39">
        <v>0.13346899101552676</v>
      </c>
      <c r="T44" s="37">
        <v>36</v>
      </c>
      <c r="U44" s="39" t="s">
        <v>389</v>
      </c>
      <c r="V44" s="38">
        <v>0.24960745386483976</v>
      </c>
      <c r="W44" s="37">
        <v>36</v>
      </c>
      <c r="X44" s="99" t="s">
        <v>389</v>
      </c>
      <c r="Y44" s="99">
        <v>0</v>
      </c>
      <c r="Z44" s="37">
        <v>36</v>
      </c>
      <c r="AA44" s="99" t="s">
        <v>389</v>
      </c>
      <c r="AB44" s="38">
        <v>0.24960745386483976</v>
      </c>
      <c r="AC44" s="99">
        <v>0</v>
      </c>
    </row>
    <row r="45" spans="1:50" x14ac:dyDescent="0.25">
      <c r="D45" s="18"/>
      <c r="E45" s="19"/>
      <c r="F45" s="152"/>
      <c r="G45" s="172"/>
      <c r="H45" s="20"/>
      <c r="I45" s="18"/>
      <c r="J45" s="21"/>
      <c r="K45" s="22"/>
      <c r="L45" s="173"/>
      <c r="M45" s="22"/>
      <c r="N45" s="22"/>
      <c r="O45" s="22"/>
    </row>
    <row r="46" spans="1:50" x14ac:dyDescent="0.25">
      <c r="L46" s="14"/>
      <c r="M46" s="14"/>
    </row>
    <row r="47" spans="1:50" x14ac:dyDescent="0.25">
      <c r="L47" s="14"/>
      <c r="M47" s="14"/>
    </row>
    <row r="48" spans="1:50" x14ac:dyDescent="0.25">
      <c r="M48" s="6"/>
    </row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activeCell="I13" sqref="I13"/>
    </sheetView>
  </sheetViews>
  <sheetFormatPr defaultColWidth="0" defaultRowHeight="12.75" x14ac:dyDescent="0.25"/>
  <cols>
    <col min="1" max="1" width="0.28515625" style="37" hidden="1" customWidth="1"/>
    <col min="2" max="2" width="3" style="37" hidden="1" customWidth="1"/>
    <col min="3" max="3" width="0.28515625" style="37" customWidth="1"/>
    <col min="4" max="4" width="18.28515625" style="1" hidden="1" customWidth="1"/>
    <col min="5" max="5" width="12.28515625" style="1" customWidth="1"/>
    <col min="6" max="6" width="17" style="65" customWidth="1"/>
    <col min="7" max="7" width="14.5703125" style="1" customWidth="1"/>
    <col min="8" max="8" width="15.42578125" style="1" customWidth="1"/>
    <col min="9" max="9" width="14.85546875" style="1" customWidth="1"/>
    <col min="10" max="10" width="13.28515625" style="1" customWidth="1"/>
    <col min="11" max="11" width="22.5703125" style="1" customWidth="1"/>
    <col min="12" max="12" width="25.7109375" style="1" customWidth="1"/>
    <col min="13" max="13" width="14.7109375" style="1" customWidth="1"/>
    <col min="14" max="14" width="18.42578125" style="1" customWidth="1"/>
    <col min="15" max="15" width="13" style="1" customWidth="1"/>
    <col min="16" max="16" width="9.28515625" style="1" customWidth="1"/>
    <col min="17" max="17" width="18.85546875" style="1" customWidth="1"/>
    <col min="18" max="19" width="0.28515625" style="101" customWidth="1"/>
    <col min="20" max="27" width="0.28515625" style="37" customWidth="1"/>
    <col min="28" max="28" width="0.28515625" style="1" customWidth="1"/>
    <col min="29" max="16381" width="4.5703125" style="1" hidden="1"/>
    <col min="16382" max="16382" width="6.7109375" style="1" hidden="1"/>
    <col min="16383" max="16383" width="8.7109375" style="1" hidden="1"/>
    <col min="16384" max="16384" width="6.140625" style="1" hidden="1"/>
  </cols>
  <sheetData>
    <row r="1" spans="1:85" s="102" customFormat="1" ht="15" x14ac:dyDescent="0.25">
      <c r="A1" s="28"/>
      <c r="B1" s="28"/>
      <c r="C1" s="28"/>
      <c r="D1" s="24"/>
      <c r="E1" s="24"/>
      <c r="F1" s="132"/>
      <c r="G1" s="24"/>
      <c r="H1" s="24"/>
      <c r="I1" s="24"/>
      <c r="J1" s="25"/>
      <c r="K1" s="25"/>
      <c r="L1" s="25"/>
      <c r="M1" s="25"/>
      <c r="N1" s="25"/>
      <c r="O1" s="26"/>
      <c r="P1" s="25"/>
      <c r="Q1" s="25"/>
      <c r="T1" s="25"/>
      <c r="U1" s="25"/>
      <c r="V1" s="25"/>
      <c r="W1" s="25"/>
      <c r="X1" s="25"/>
      <c r="Y1" s="25"/>
      <c r="Z1" s="25"/>
      <c r="AA1" s="25"/>
    </row>
    <row r="2" spans="1:85" s="102" customFormat="1" ht="15" x14ac:dyDescent="0.25">
      <c r="A2" s="28"/>
      <c r="B2" s="28"/>
      <c r="C2" s="28"/>
      <c r="D2" s="24"/>
      <c r="E2" s="24"/>
      <c r="F2" s="132"/>
      <c r="G2" s="24"/>
      <c r="H2" s="24"/>
      <c r="I2" s="24"/>
      <c r="J2" s="25"/>
      <c r="K2" s="25"/>
      <c r="L2" s="25"/>
      <c r="M2" s="25"/>
      <c r="N2" s="25"/>
      <c r="O2" s="26"/>
      <c r="P2" s="25"/>
      <c r="Q2" s="25"/>
      <c r="T2" s="25"/>
      <c r="U2" s="25"/>
      <c r="V2" s="25"/>
      <c r="W2" s="25"/>
      <c r="X2" s="25"/>
      <c r="Y2" s="25"/>
      <c r="Z2" s="25"/>
      <c r="AA2" s="25"/>
    </row>
    <row r="3" spans="1:85" s="102" customFormat="1" ht="15" x14ac:dyDescent="0.25">
      <c r="A3" s="28"/>
      <c r="B3" s="28"/>
      <c r="C3" s="28"/>
      <c r="D3" s="24"/>
      <c r="E3" s="24"/>
      <c r="F3" s="132"/>
      <c r="G3" s="24"/>
      <c r="H3" s="24"/>
      <c r="I3" s="24"/>
      <c r="J3" s="25"/>
      <c r="K3" s="25"/>
      <c r="L3" s="25"/>
      <c r="M3" s="25"/>
      <c r="N3" s="25"/>
      <c r="O3" s="26"/>
      <c r="P3" s="25"/>
      <c r="Q3" s="25"/>
      <c r="T3" s="25"/>
      <c r="U3" s="25"/>
      <c r="V3" s="25"/>
      <c r="W3" s="25"/>
      <c r="X3" s="25"/>
      <c r="Y3" s="25"/>
      <c r="Z3" s="25"/>
      <c r="AA3" s="25"/>
    </row>
    <row r="4" spans="1:85" s="103" customFormat="1" ht="15" x14ac:dyDescent="0.25">
      <c r="A4" s="28"/>
      <c r="B4" s="28"/>
      <c r="C4" s="28"/>
      <c r="E4" s="29" t="s">
        <v>642</v>
      </c>
      <c r="F4" s="62" t="s">
        <v>278</v>
      </c>
      <c r="G4" s="24"/>
      <c r="H4" s="24"/>
      <c r="I4" s="24"/>
      <c r="J4" s="25"/>
      <c r="K4" s="25"/>
      <c r="L4" s="25"/>
      <c r="M4" s="25"/>
      <c r="N4" s="25"/>
      <c r="O4" s="25"/>
      <c r="P4" s="25"/>
      <c r="Q4" s="25"/>
      <c r="T4" s="40"/>
      <c r="U4" s="40"/>
      <c r="V4" s="40"/>
      <c r="W4" s="40"/>
      <c r="X4" s="40"/>
      <c r="Y4" s="40"/>
      <c r="Z4" s="40"/>
      <c r="AA4" s="40"/>
    </row>
    <row r="6" spans="1:85" s="3" customFormat="1" ht="17.45" customHeight="1" x14ac:dyDescent="0.25">
      <c r="A6" s="110"/>
      <c r="B6" s="110"/>
      <c r="C6" s="110"/>
      <c r="D6" s="210" t="s">
        <v>1</v>
      </c>
      <c r="E6" s="210"/>
      <c r="F6" s="210"/>
      <c r="G6" s="188"/>
      <c r="H6" s="210" t="s">
        <v>301</v>
      </c>
      <c r="I6" s="212"/>
      <c r="J6" s="210" t="s">
        <v>7</v>
      </c>
      <c r="K6" s="210"/>
      <c r="L6" s="210"/>
      <c r="M6" s="210"/>
      <c r="N6" s="212"/>
      <c r="O6" s="210" t="s">
        <v>214</v>
      </c>
      <c r="P6" s="210"/>
      <c r="Q6" s="210"/>
      <c r="R6" s="131"/>
      <c r="S6" s="131"/>
      <c r="T6" s="110"/>
      <c r="U6" s="110"/>
      <c r="V6" s="110"/>
      <c r="W6" s="110"/>
      <c r="X6" s="110"/>
      <c r="Y6" s="110"/>
      <c r="Z6" s="110"/>
      <c r="AA6" s="110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</row>
    <row r="7" spans="1:85" s="5" customFormat="1" ht="18.600000000000001" customHeight="1" x14ac:dyDescent="0.25">
      <c r="A7" s="100"/>
      <c r="B7" s="100"/>
      <c r="C7" s="100"/>
      <c r="D7" s="18" t="s">
        <v>150</v>
      </c>
      <c r="E7" s="189" t="s">
        <v>614</v>
      </c>
      <c r="F7" s="136" t="s">
        <v>209</v>
      </c>
      <c r="G7" s="175" t="s">
        <v>209</v>
      </c>
      <c r="H7" s="136" t="s">
        <v>209</v>
      </c>
      <c r="I7" s="166" t="s">
        <v>209</v>
      </c>
      <c r="J7" s="137">
        <v>0.87431997691620489</v>
      </c>
      <c r="K7" s="138">
        <v>9.1328583333333331</v>
      </c>
      <c r="L7" s="138">
        <v>0.74008750000000001</v>
      </c>
      <c r="M7" s="139">
        <v>0.11314039533219328</v>
      </c>
      <c r="N7" s="174">
        <v>0.10796393423936006</v>
      </c>
      <c r="O7" s="139">
        <v>-4.7667078509950007E-2</v>
      </c>
      <c r="P7" s="139">
        <v>-8.0881337481816654E-2</v>
      </c>
      <c r="Q7" s="139">
        <v>2.5324809973500007E-2</v>
      </c>
      <c r="R7" s="190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</row>
    <row r="8" spans="1:85" s="61" customFormat="1" ht="21" customHeight="1" x14ac:dyDescent="0.25">
      <c r="A8" s="64"/>
      <c r="B8" s="64"/>
      <c r="C8" s="64"/>
      <c r="E8" s="56" t="s">
        <v>0</v>
      </c>
      <c r="F8" s="63" t="s">
        <v>148</v>
      </c>
      <c r="G8" s="167" t="s">
        <v>249</v>
      </c>
      <c r="H8" s="63" t="s">
        <v>10</v>
      </c>
      <c r="I8" s="167" t="s">
        <v>248</v>
      </c>
      <c r="J8" s="63" t="s">
        <v>6</v>
      </c>
      <c r="K8" s="63" t="s">
        <v>250</v>
      </c>
      <c r="L8" s="63" t="s">
        <v>251</v>
      </c>
      <c r="M8" s="63" t="s">
        <v>252</v>
      </c>
      <c r="N8" s="167" t="s">
        <v>253</v>
      </c>
      <c r="O8" s="63" t="s">
        <v>215</v>
      </c>
      <c r="P8" s="63" t="s">
        <v>216</v>
      </c>
      <c r="Q8" s="63" t="s">
        <v>217</v>
      </c>
      <c r="R8" s="191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</row>
    <row r="9" spans="1:85" ht="16.899999999999999" customHeight="1" x14ac:dyDescent="0.25">
      <c r="A9" s="37">
        <v>4</v>
      </c>
      <c r="B9" s="37">
        <v>4</v>
      </c>
      <c r="E9" s="127" t="s">
        <v>55</v>
      </c>
      <c r="F9" s="66" t="s">
        <v>157</v>
      </c>
      <c r="G9" s="158">
        <v>62430.701999999997</v>
      </c>
      <c r="H9" s="15">
        <v>5731138.4435999999</v>
      </c>
      <c r="I9" s="158">
        <v>6167547.3514</v>
      </c>
      <c r="J9" s="17">
        <v>0.92924109326847115</v>
      </c>
      <c r="K9" s="10">
        <v>11.81</v>
      </c>
      <c r="L9" s="10">
        <v>0.93</v>
      </c>
      <c r="M9" s="8">
        <v>0.12864923747276688</v>
      </c>
      <c r="N9" s="160">
        <v>0.12156862745098039</v>
      </c>
      <c r="O9" s="8">
        <v>1.1458792419999999E-2</v>
      </c>
      <c r="P9" s="8">
        <v>-1.4458145683000001E-2</v>
      </c>
      <c r="Q9" s="8">
        <v>1.6092896501999999E-2</v>
      </c>
      <c r="R9" s="147"/>
      <c r="S9" s="194"/>
      <c r="T9" s="148">
        <v>0.87431997691620489</v>
      </c>
      <c r="U9" s="149">
        <v>0.10796393423936006</v>
      </c>
      <c r="V9" s="146">
        <v>1</v>
      </c>
      <c r="W9" s="149" t="s">
        <v>25</v>
      </c>
      <c r="X9" s="148">
        <v>1.0082205823021348</v>
      </c>
      <c r="Y9" s="146">
        <v>1</v>
      </c>
      <c r="Z9" s="181" t="s">
        <v>62</v>
      </c>
      <c r="AA9" s="181">
        <v>0.20259740259740261</v>
      </c>
      <c r="AB9" s="194"/>
      <c r="AC9" s="146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</row>
    <row r="10" spans="1:85" ht="16.899999999999999" customHeight="1" x14ac:dyDescent="0.25">
      <c r="A10" s="37">
        <v>6</v>
      </c>
      <c r="B10" s="37">
        <v>7</v>
      </c>
      <c r="E10" s="128" t="s">
        <v>74</v>
      </c>
      <c r="F10" s="119" t="s">
        <v>256</v>
      </c>
      <c r="G10" s="165">
        <v>2888.0940000000001</v>
      </c>
      <c r="H10" s="122">
        <v>387004.59600000002</v>
      </c>
      <c r="I10" s="165">
        <v>430892.55586999998</v>
      </c>
      <c r="J10" s="124">
        <v>0.89814639572645361</v>
      </c>
      <c r="K10" s="125">
        <v>16.079999999999998</v>
      </c>
      <c r="L10" s="125">
        <v>1.2</v>
      </c>
      <c r="M10" s="123">
        <v>0.11999999999999998</v>
      </c>
      <c r="N10" s="170">
        <v>0.10746268656716418</v>
      </c>
      <c r="O10" s="6">
        <v>-2.0467836258E-2</v>
      </c>
      <c r="P10" s="6">
        <v>-7.2513820354000003E-2</v>
      </c>
      <c r="Q10" s="6">
        <v>8.2672904800000002E-2</v>
      </c>
      <c r="R10" s="147"/>
      <c r="S10" s="194"/>
      <c r="T10" s="148">
        <v>0.87431997691620489</v>
      </c>
      <c r="U10" s="149">
        <v>0.10796393423936006</v>
      </c>
      <c r="V10" s="146">
        <v>2</v>
      </c>
      <c r="W10" s="149" t="s">
        <v>14</v>
      </c>
      <c r="X10" s="148">
        <v>0.99449609127115246</v>
      </c>
      <c r="Y10" s="146">
        <v>2</v>
      </c>
      <c r="Z10" s="181" t="s">
        <v>42</v>
      </c>
      <c r="AA10" s="181">
        <v>0.14455412414421706</v>
      </c>
      <c r="AB10" s="194"/>
      <c r="AC10" s="146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85" s="7" customFormat="1" ht="16.899999999999999" customHeight="1" x14ac:dyDescent="0.25">
      <c r="A11" s="126">
        <v>3</v>
      </c>
      <c r="B11" s="126">
        <v>8</v>
      </c>
      <c r="C11" s="126"/>
      <c r="E11" s="127" t="s">
        <v>53</v>
      </c>
      <c r="F11" s="66" t="s">
        <v>157</v>
      </c>
      <c r="G11" s="158">
        <v>164629.26</v>
      </c>
      <c r="H11" s="15">
        <v>1697327.6706000001</v>
      </c>
      <c r="I11" s="158">
        <v>1736260.1148000001</v>
      </c>
      <c r="J11" s="17">
        <v>0.9775768366340174</v>
      </c>
      <c r="K11" s="10">
        <v>1.0113000000000001</v>
      </c>
      <c r="L11" s="10">
        <v>8.3549999999999999E-2</v>
      </c>
      <c r="M11" s="8">
        <v>9.8089233753637262E-2</v>
      </c>
      <c r="N11" s="160">
        <v>9.7245392822502413E-2</v>
      </c>
      <c r="O11" s="8">
        <v>-1.6804179472000001E-2</v>
      </c>
      <c r="P11" s="8">
        <v>-3.0391281397999996E-3</v>
      </c>
      <c r="Q11" s="8">
        <v>0.13552743804</v>
      </c>
      <c r="R11" s="147"/>
      <c r="S11" s="194"/>
      <c r="T11" s="148">
        <v>0.87431997691620489</v>
      </c>
      <c r="U11" s="149">
        <v>0.10796393423936006</v>
      </c>
      <c r="V11" s="146">
        <v>3</v>
      </c>
      <c r="W11" s="149" t="s">
        <v>53</v>
      </c>
      <c r="X11" s="148">
        <v>0.9775768366340174</v>
      </c>
      <c r="Y11" s="146">
        <v>3</v>
      </c>
      <c r="Z11" s="181" t="s">
        <v>441</v>
      </c>
      <c r="AA11" s="181">
        <v>0.1356005165733965</v>
      </c>
      <c r="AB11" s="194"/>
      <c r="AC11" s="146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</row>
    <row r="12" spans="1:85" ht="16.899999999999999" customHeight="1" x14ac:dyDescent="0.25">
      <c r="A12" s="37">
        <v>1</v>
      </c>
      <c r="B12" s="37">
        <v>10</v>
      </c>
      <c r="E12" s="128" t="s">
        <v>25</v>
      </c>
      <c r="F12" s="119" t="s">
        <v>157</v>
      </c>
      <c r="G12" s="165">
        <v>23238.024000000001</v>
      </c>
      <c r="H12" s="122">
        <v>3019316.4583000001</v>
      </c>
      <c r="I12" s="165">
        <v>2994698.2944999998</v>
      </c>
      <c r="J12" s="124">
        <v>1.0082205823021348</v>
      </c>
      <c r="K12" s="125">
        <v>12.45</v>
      </c>
      <c r="L12" s="125">
        <v>0.95</v>
      </c>
      <c r="M12" s="123">
        <v>9.5820826599572612E-2</v>
      </c>
      <c r="N12" s="170">
        <v>8.7739552067078522E-2</v>
      </c>
      <c r="O12" s="123">
        <v>-1.1749180204000001E-2</v>
      </c>
      <c r="P12" s="123">
        <v>7.4007332607000001E-2</v>
      </c>
      <c r="Q12" s="123">
        <v>0.17091720693999998</v>
      </c>
      <c r="R12" s="147"/>
      <c r="S12" s="194"/>
      <c r="T12" s="148">
        <v>0.87431997691620489</v>
      </c>
      <c r="U12" s="149">
        <v>0.10796393423936006</v>
      </c>
      <c r="V12" s="146">
        <v>4</v>
      </c>
      <c r="W12" s="149" t="s">
        <v>55</v>
      </c>
      <c r="X12" s="148">
        <v>0.92924109326847115</v>
      </c>
      <c r="Y12" s="146">
        <v>4</v>
      </c>
      <c r="Z12" s="181" t="s">
        <v>55</v>
      </c>
      <c r="AA12" s="181">
        <v>0.12156862745098039</v>
      </c>
      <c r="AB12" s="194"/>
      <c r="AC12" s="146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</row>
    <row r="13" spans="1:85" s="7" customFormat="1" ht="16.899999999999999" customHeight="1" x14ac:dyDescent="0.25">
      <c r="A13" s="126">
        <v>7</v>
      </c>
      <c r="B13" s="126">
        <v>3</v>
      </c>
      <c r="C13" s="126"/>
      <c r="E13" s="127" t="s">
        <v>441</v>
      </c>
      <c r="F13" s="66" t="s">
        <v>255</v>
      </c>
      <c r="G13" s="158">
        <v>15919.69</v>
      </c>
      <c r="H13" s="15">
        <v>1479257.5948000001</v>
      </c>
      <c r="I13" s="158">
        <v>1657343.7768999999</v>
      </c>
      <c r="J13" s="17">
        <v>0.89254722853389934</v>
      </c>
      <c r="K13" s="10">
        <v>12.56</v>
      </c>
      <c r="L13" s="10">
        <v>1.05</v>
      </c>
      <c r="M13" s="8">
        <v>0.13517003874300473</v>
      </c>
      <c r="N13" s="160">
        <v>0.1356005165733965</v>
      </c>
      <c r="O13" s="8">
        <v>-3.7098445596E-2</v>
      </c>
      <c r="P13" s="8">
        <v>-2.5420865818000002E-2</v>
      </c>
      <c r="Q13" s="8">
        <v>0.14816108514000001</v>
      </c>
      <c r="R13" s="147"/>
      <c r="S13" s="194"/>
      <c r="T13" s="148">
        <v>0.87431997691620489</v>
      </c>
      <c r="U13" s="149">
        <v>0.10796393423936006</v>
      </c>
      <c r="V13" s="146">
        <v>5</v>
      </c>
      <c r="W13" s="149" t="s">
        <v>33</v>
      </c>
      <c r="X13" s="148">
        <v>0.90429992755271271</v>
      </c>
      <c r="Y13" s="146">
        <v>5</v>
      </c>
      <c r="Z13" s="181" t="s">
        <v>33</v>
      </c>
      <c r="AA13" s="181">
        <v>0.11214953271028037</v>
      </c>
      <c r="AB13" s="194"/>
      <c r="AC13" s="146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</row>
    <row r="14" spans="1:85" ht="16.899999999999999" customHeight="1" x14ac:dyDescent="0.25">
      <c r="A14" s="37">
        <v>2</v>
      </c>
      <c r="B14" s="37">
        <v>11</v>
      </c>
      <c r="E14" s="128" t="s">
        <v>14</v>
      </c>
      <c r="F14" s="119" t="s">
        <v>157</v>
      </c>
      <c r="G14" s="165">
        <v>28204.046999999999</v>
      </c>
      <c r="H14" s="122">
        <v>4584003.7588999998</v>
      </c>
      <c r="I14" s="165">
        <v>4609373.3289999999</v>
      </c>
      <c r="J14" s="124">
        <v>0.99449609127115246</v>
      </c>
      <c r="K14" s="125">
        <v>12.43</v>
      </c>
      <c r="L14" s="125">
        <v>1.1000000000000001</v>
      </c>
      <c r="M14" s="123">
        <v>7.6478188642263675E-2</v>
      </c>
      <c r="N14" s="170">
        <v>8.1215775549306563E-2</v>
      </c>
      <c r="O14" s="123">
        <v>-2.5482671782000001E-2</v>
      </c>
      <c r="P14" s="123">
        <v>9.2413866203000003E-2</v>
      </c>
      <c r="Q14" s="123">
        <v>0.20471026326</v>
      </c>
      <c r="R14" s="147"/>
      <c r="S14" s="194"/>
      <c r="T14" s="148">
        <v>0.87431997691620489</v>
      </c>
      <c r="U14" s="149">
        <v>0.10796393423936006</v>
      </c>
      <c r="V14" s="146">
        <v>6</v>
      </c>
      <c r="W14" s="149" t="s">
        <v>74</v>
      </c>
      <c r="X14" s="148">
        <v>0.89814639572645361</v>
      </c>
      <c r="Y14" s="146">
        <v>6</v>
      </c>
      <c r="Z14" s="181" t="s">
        <v>69</v>
      </c>
      <c r="AA14" s="181">
        <v>0.10985378258105531</v>
      </c>
      <c r="AB14" s="194"/>
      <c r="AC14" s="146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</row>
    <row r="15" spans="1:85" s="7" customFormat="1" ht="16.899999999999999" customHeight="1" x14ac:dyDescent="0.25">
      <c r="A15" s="126">
        <v>10</v>
      </c>
      <c r="B15" s="126">
        <v>1</v>
      </c>
      <c r="C15" s="126"/>
      <c r="E15" s="127" t="s">
        <v>62</v>
      </c>
      <c r="F15" s="66" t="s">
        <v>247</v>
      </c>
      <c r="G15" s="158">
        <v>6800</v>
      </c>
      <c r="H15" s="15">
        <v>366520</v>
      </c>
      <c r="I15" s="158">
        <v>667382.78260999999</v>
      </c>
      <c r="J15" s="17">
        <v>0.54919007434775868</v>
      </c>
      <c r="K15" s="10">
        <v>12.68</v>
      </c>
      <c r="L15" s="10">
        <v>0.91</v>
      </c>
      <c r="M15" s="8">
        <v>0.23525046382189238</v>
      </c>
      <c r="N15" s="160">
        <v>0.20259740259740261</v>
      </c>
      <c r="O15" s="8">
        <v>-0.16472958314</v>
      </c>
      <c r="P15" s="8">
        <v>-0.24815340518999998</v>
      </c>
      <c r="Q15" s="8">
        <v>-0.24574318097</v>
      </c>
      <c r="R15" s="147"/>
      <c r="S15" s="194"/>
      <c r="T15" s="148">
        <v>0.87431997691620489</v>
      </c>
      <c r="U15" s="149">
        <v>0.10796393423936006</v>
      </c>
      <c r="V15" s="146">
        <v>7</v>
      </c>
      <c r="W15" s="149" t="s">
        <v>441</v>
      </c>
      <c r="X15" s="148">
        <v>0.89254722853389934</v>
      </c>
      <c r="Y15" s="146">
        <v>7</v>
      </c>
      <c r="Z15" s="181" t="s">
        <v>74</v>
      </c>
      <c r="AA15" s="181">
        <v>0.10746268656716418</v>
      </c>
      <c r="AB15" s="194"/>
      <c r="AC15" s="146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</row>
    <row r="16" spans="1:85" ht="16.899999999999999" customHeight="1" x14ac:dyDescent="0.25">
      <c r="A16" s="37">
        <v>5</v>
      </c>
      <c r="B16" s="37">
        <v>5</v>
      </c>
      <c r="E16" s="128" t="s">
        <v>33</v>
      </c>
      <c r="F16" s="119" t="s">
        <v>255</v>
      </c>
      <c r="G16" s="165">
        <v>156143.04999999999</v>
      </c>
      <c r="H16" s="122">
        <v>1503657.5715000001</v>
      </c>
      <c r="I16" s="165">
        <v>1662786.3452000001</v>
      </c>
      <c r="J16" s="124">
        <v>0.90429992755271271</v>
      </c>
      <c r="K16" s="125">
        <v>1.08</v>
      </c>
      <c r="L16" s="125">
        <v>0.09</v>
      </c>
      <c r="M16" s="123">
        <v>0.11214953271028037</v>
      </c>
      <c r="N16" s="170">
        <v>0.11214953271028037</v>
      </c>
      <c r="O16" s="6">
        <v>-2.3326572005999999E-2</v>
      </c>
      <c r="P16" s="6">
        <v>-2.8528712664999997E-2</v>
      </c>
      <c r="Q16" s="6">
        <v>0.23103737819</v>
      </c>
      <c r="R16" s="147"/>
      <c r="S16" s="194"/>
      <c r="T16" s="148">
        <v>0.87431997691620489</v>
      </c>
      <c r="U16" s="149">
        <v>0.10796393423936006</v>
      </c>
      <c r="V16" s="146">
        <v>8</v>
      </c>
      <c r="W16" s="149" t="s">
        <v>43</v>
      </c>
      <c r="X16" s="148">
        <v>0.64029616017399693</v>
      </c>
      <c r="Y16" s="146">
        <v>8</v>
      </c>
      <c r="Z16" s="181" t="s">
        <v>53</v>
      </c>
      <c r="AA16" s="181">
        <v>9.7245392822502413E-2</v>
      </c>
      <c r="AB16" s="194"/>
      <c r="AC16" s="146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</row>
    <row r="17" spans="1:85" s="7" customFormat="1" ht="16.899999999999999" customHeight="1" x14ac:dyDescent="0.25">
      <c r="A17" s="126">
        <v>11</v>
      </c>
      <c r="B17" s="126">
        <v>2</v>
      </c>
      <c r="C17" s="126"/>
      <c r="E17" s="127" t="s">
        <v>42</v>
      </c>
      <c r="F17" s="66" t="s">
        <v>157</v>
      </c>
      <c r="G17" s="158">
        <v>23567.968364</v>
      </c>
      <c r="H17" s="15">
        <v>1408657.4691000001</v>
      </c>
      <c r="I17" s="158">
        <v>2585569.5485999999</v>
      </c>
      <c r="J17" s="17">
        <v>0.54481515295643135</v>
      </c>
      <c r="K17" s="10">
        <v>10.87</v>
      </c>
      <c r="L17" s="10">
        <v>0.72</v>
      </c>
      <c r="M17" s="8">
        <v>0.18186381127866194</v>
      </c>
      <c r="N17" s="160">
        <v>0.14455412414421706</v>
      </c>
      <c r="O17" s="8">
        <v>-0.11215092097</v>
      </c>
      <c r="P17" s="8">
        <v>-0.32452511865</v>
      </c>
      <c r="Q17" s="8">
        <v>-0.24246803256999999</v>
      </c>
      <c r="R17" s="147"/>
      <c r="S17" s="194"/>
      <c r="T17" s="148">
        <v>0.87431997691620489</v>
      </c>
      <c r="U17" s="149">
        <v>0.10796393423936006</v>
      </c>
      <c r="V17" s="146">
        <v>9</v>
      </c>
      <c r="W17" s="149" t="s">
        <v>69</v>
      </c>
      <c r="X17" s="148">
        <v>0.62797563409550994</v>
      </c>
      <c r="Y17" s="146">
        <v>9</v>
      </c>
      <c r="Z17" s="181" t="s">
        <v>43</v>
      </c>
      <c r="AA17" s="181">
        <v>9.2861288449672175E-2</v>
      </c>
      <c r="AB17" s="194"/>
      <c r="AC17" s="146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</row>
    <row r="18" spans="1:85" ht="16.899999999999999" customHeight="1" x14ac:dyDescent="0.25">
      <c r="A18" s="37">
        <v>8</v>
      </c>
      <c r="B18" s="37">
        <v>9</v>
      </c>
      <c r="E18" s="128" t="s">
        <v>43</v>
      </c>
      <c r="F18" s="119" t="s">
        <v>157</v>
      </c>
      <c r="G18" s="165">
        <v>12179.186938000001</v>
      </c>
      <c r="H18" s="122">
        <v>629542.17283000005</v>
      </c>
      <c r="I18" s="165">
        <v>983204.66682000004</v>
      </c>
      <c r="J18" s="124">
        <v>0.64029616017399693</v>
      </c>
      <c r="K18" s="125">
        <v>4.8</v>
      </c>
      <c r="L18" s="125">
        <v>0.4</v>
      </c>
      <c r="M18" s="123">
        <v>9.2861288449672175E-2</v>
      </c>
      <c r="N18" s="170">
        <v>9.2861288449672175E-2</v>
      </c>
      <c r="O18" s="123">
        <v>-4.9159791642999998E-3</v>
      </c>
      <c r="P18" s="123">
        <v>-3.9165814816000004E-2</v>
      </c>
      <c r="Q18" s="123">
        <v>0.13635910366999998</v>
      </c>
      <c r="R18" s="147"/>
      <c r="S18" s="194"/>
      <c r="T18" s="148">
        <v>0.87431997691620489</v>
      </c>
      <c r="U18" s="149">
        <v>0.10796393423936006</v>
      </c>
      <c r="V18" s="146">
        <v>10</v>
      </c>
      <c r="W18" s="149" t="s">
        <v>62</v>
      </c>
      <c r="X18" s="148">
        <v>0.54919007434775868</v>
      </c>
      <c r="Y18" s="146">
        <v>10</v>
      </c>
      <c r="Z18" s="181" t="s">
        <v>25</v>
      </c>
      <c r="AA18" s="181">
        <v>8.7739552067078522E-2</v>
      </c>
      <c r="AB18" s="194"/>
      <c r="AC18" s="146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</row>
    <row r="19" spans="1:85" s="7" customFormat="1" ht="16.899999999999999" customHeight="1" x14ac:dyDescent="0.25">
      <c r="A19" s="126">
        <v>9</v>
      </c>
      <c r="B19" s="126">
        <v>6</v>
      </c>
      <c r="C19" s="126"/>
      <c r="E19" s="127" t="s">
        <v>69</v>
      </c>
      <c r="F19" s="66" t="s">
        <v>157</v>
      </c>
      <c r="G19" s="158">
        <v>1380.67</v>
      </c>
      <c r="H19" s="15">
        <v>217179.391</v>
      </c>
      <c r="I19" s="158">
        <v>345840.47407</v>
      </c>
      <c r="J19" s="17">
        <v>0.62797563409550994</v>
      </c>
      <c r="K19" s="10">
        <v>13.66</v>
      </c>
      <c r="L19" s="10">
        <v>1.44</v>
      </c>
      <c r="M19" s="8">
        <v>8.6840432294977746E-2</v>
      </c>
      <c r="N19" s="160">
        <v>0.10985378258105531</v>
      </c>
      <c r="O19" s="8">
        <v>4.7149348629000002E-3</v>
      </c>
      <c r="P19" s="8">
        <v>2.5877427594000003E-2</v>
      </c>
      <c r="Q19" s="8">
        <v>0.33242580308000003</v>
      </c>
      <c r="R19" s="147"/>
      <c r="S19" s="194"/>
      <c r="T19" s="148">
        <v>0.87431997691620489</v>
      </c>
      <c r="U19" s="149">
        <v>0.10796393423936006</v>
      </c>
      <c r="V19" s="146">
        <v>11</v>
      </c>
      <c r="W19" s="149" t="s">
        <v>42</v>
      </c>
      <c r="X19" s="148">
        <v>0.54481515295643135</v>
      </c>
      <c r="Y19" s="146">
        <v>11</v>
      </c>
      <c r="Z19" s="181" t="s">
        <v>14</v>
      </c>
      <c r="AA19" s="181">
        <v>8.1215775549306563E-2</v>
      </c>
      <c r="AB19" s="194"/>
      <c r="AC19" s="146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</row>
    <row r="20" spans="1:85" s="7" customFormat="1" ht="16.899999999999999" customHeight="1" x14ac:dyDescent="0.25">
      <c r="A20" s="126">
        <v>12</v>
      </c>
      <c r="B20" s="126">
        <v>12</v>
      </c>
      <c r="C20" s="126"/>
      <c r="E20" s="128" t="s">
        <v>225</v>
      </c>
      <c r="F20" s="119" t="s">
        <v>157</v>
      </c>
      <c r="G20" s="165">
        <v>5841.9336999999996</v>
      </c>
      <c r="H20" s="122">
        <v>6835.0624289999996</v>
      </c>
      <c r="I20" s="165">
        <v>212583.17434</v>
      </c>
      <c r="J20" s="124">
        <v>3.2152414932275775E-2</v>
      </c>
      <c r="K20" s="125">
        <v>0.16300000000000001</v>
      </c>
      <c r="L20" s="125">
        <v>7.4999999999999997E-3</v>
      </c>
      <c r="M20" s="123">
        <v>0.13931623931623932</v>
      </c>
      <c r="N20" s="170">
        <v>7.6923076923076913E-2</v>
      </c>
      <c r="O20" s="123">
        <v>-0.17145330081000001</v>
      </c>
      <c r="P20" s="123">
        <v>-0.40706966487000001</v>
      </c>
      <c r="Q20" s="123">
        <v>-0.66579514640000004</v>
      </c>
      <c r="R20" s="147"/>
      <c r="S20" s="194"/>
      <c r="T20" s="148"/>
      <c r="U20" s="149"/>
      <c r="V20" s="146"/>
      <c r="W20" s="149"/>
      <c r="X20" s="148"/>
      <c r="Y20" s="146"/>
      <c r="Z20" s="181"/>
      <c r="AA20" s="181"/>
      <c r="AB20" s="194"/>
      <c r="AC20" s="146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</row>
    <row r="21" spans="1:85" hidden="1" x14ac:dyDescent="0.25">
      <c r="G21" s="157"/>
      <c r="H21" s="14"/>
      <c r="I21" s="157"/>
      <c r="J21" s="16"/>
      <c r="K21" s="9"/>
      <c r="L21" s="9"/>
      <c r="M21" s="6"/>
      <c r="N21" s="159"/>
      <c r="O21" s="6"/>
      <c r="P21" s="6"/>
      <c r="Q21" s="6"/>
      <c r="R21" s="171"/>
      <c r="S21" s="195"/>
      <c r="T21" s="149"/>
      <c r="U21" s="146"/>
      <c r="V21" s="146"/>
      <c r="W21" s="146"/>
      <c r="X21" s="146"/>
      <c r="Y21" s="146"/>
      <c r="Z21" s="146"/>
      <c r="AA21" s="181" t="e">
        <v>#N/A</v>
      </c>
      <c r="AB21" s="194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</row>
    <row r="22" spans="1:85" hidden="1" x14ac:dyDescent="0.25">
      <c r="D22" s="7"/>
      <c r="E22" s="7"/>
      <c r="F22" s="66"/>
      <c r="G22" s="158"/>
      <c r="H22" s="15"/>
      <c r="I22" s="158"/>
      <c r="J22" s="17"/>
      <c r="K22" s="10"/>
      <c r="L22" s="10"/>
      <c r="M22" s="8"/>
      <c r="N22" s="160"/>
      <c r="O22" s="8"/>
      <c r="P22" s="8"/>
      <c r="Q22" s="8"/>
      <c r="R22" s="171"/>
      <c r="S22" s="195"/>
      <c r="T22" s="149"/>
      <c r="U22" s="146"/>
      <c r="V22" s="146"/>
      <c r="W22" s="146"/>
      <c r="X22" s="146"/>
      <c r="Y22" s="146"/>
      <c r="Z22" s="146"/>
      <c r="AA22" s="181" t="e">
        <v>#N/A</v>
      </c>
      <c r="AB22" s="194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</row>
    <row r="23" spans="1:85" hidden="1" x14ac:dyDescent="0.25">
      <c r="D23" s="7"/>
      <c r="E23" s="7"/>
      <c r="F23" s="66"/>
      <c r="G23" s="158"/>
      <c r="H23" s="15"/>
      <c r="I23" s="158"/>
      <c r="J23" s="17"/>
      <c r="K23" s="10"/>
      <c r="L23" s="10"/>
      <c r="M23" s="8"/>
      <c r="N23" s="160"/>
      <c r="O23" s="8"/>
      <c r="P23" s="8"/>
      <c r="Q23" s="8"/>
      <c r="R23" s="171"/>
      <c r="S23" s="195"/>
      <c r="T23" s="149"/>
      <c r="U23" s="146"/>
      <c r="V23" s="146"/>
      <c r="W23" s="146"/>
      <c r="X23" s="146"/>
      <c r="Y23" s="146"/>
      <c r="Z23" s="146"/>
      <c r="AA23" s="181" t="e">
        <v>#N/A</v>
      </c>
      <c r="AB23" s="194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</row>
    <row r="24" spans="1:85" hidden="1" x14ac:dyDescent="0.25">
      <c r="D24" s="7"/>
      <c r="E24" s="7"/>
      <c r="F24" s="66"/>
      <c r="G24" s="158"/>
      <c r="H24" s="15"/>
      <c r="I24" s="158"/>
      <c r="J24" s="17"/>
      <c r="K24" s="10"/>
      <c r="L24" s="10"/>
      <c r="M24" s="8"/>
      <c r="N24" s="160"/>
      <c r="O24" s="8"/>
      <c r="P24" s="8"/>
      <c r="Q24" s="8"/>
      <c r="R24" s="171"/>
      <c r="S24" s="195"/>
      <c r="T24" s="149"/>
      <c r="U24" s="146"/>
      <c r="V24" s="146"/>
      <c r="W24" s="146"/>
      <c r="X24" s="146"/>
      <c r="Y24" s="146"/>
      <c r="Z24" s="146"/>
      <c r="AA24" s="181" t="e">
        <v>#N/A</v>
      </c>
      <c r="AB24" s="194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</row>
    <row r="25" spans="1:85" hidden="1" x14ac:dyDescent="0.25">
      <c r="D25" s="7"/>
      <c r="E25" s="7"/>
      <c r="F25" s="66"/>
      <c r="G25" s="158"/>
      <c r="H25" s="15"/>
      <c r="I25" s="158"/>
      <c r="J25" s="17"/>
      <c r="K25" s="10"/>
      <c r="L25" s="10"/>
      <c r="M25" s="8"/>
      <c r="N25" s="160"/>
      <c r="O25" s="8"/>
      <c r="P25" s="8"/>
      <c r="Q25" s="8"/>
      <c r="R25" s="171"/>
      <c r="S25" s="195"/>
      <c r="T25" s="149"/>
      <c r="U25" s="146"/>
      <c r="V25" s="146"/>
      <c r="W25" s="146"/>
      <c r="X25" s="146"/>
      <c r="Y25" s="146"/>
      <c r="Z25" s="146"/>
      <c r="AA25" s="181" t="e">
        <v>#N/A</v>
      </c>
      <c r="AB25" s="194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</row>
    <row r="26" spans="1:85" hidden="1" x14ac:dyDescent="0.25">
      <c r="D26" s="7"/>
      <c r="E26" s="7"/>
      <c r="F26" s="66"/>
      <c r="G26" s="158"/>
      <c r="H26" s="15"/>
      <c r="I26" s="158"/>
      <c r="J26" s="17"/>
      <c r="K26" s="10"/>
      <c r="L26" s="10"/>
      <c r="M26" s="8"/>
      <c r="N26" s="160"/>
      <c r="O26" s="8"/>
      <c r="P26" s="8"/>
      <c r="Q26" s="8"/>
      <c r="R26" s="171"/>
      <c r="S26" s="195"/>
      <c r="T26" s="149"/>
      <c r="U26" s="146"/>
      <c r="V26" s="146"/>
      <c r="W26" s="146"/>
      <c r="X26" s="146"/>
      <c r="Y26" s="146"/>
      <c r="Z26" s="146"/>
      <c r="AA26" s="181" t="e">
        <v>#N/A</v>
      </c>
      <c r="AB26" s="194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</row>
    <row r="27" spans="1:85" hidden="1" x14ac:dyDescent="0.25">
      <c r="G27" s="157"/>
      <c r="H27" s="14"/>
      <c r="I27" s="157"/>
      <c r="J27" s="16"/>
      <c r="K27" s="9"/>
      <c r="L27" s="9"/>
      <c r="M27" s="6"/>
      <c r="N27" s="159"/>
      <c r="O27" s="6"/>
      <c r="P27" s="6"/>
      <c r="Q27" s="6"/>
      <c r="R27" s="171"/>
      <c r="S27" s="195"/>
      <c r="T27" s="149"/>
      <c r="U27" s="146"/>
      <c r="V27" s="146"/>
      <c r="W27" s="146"/>
      <c r="X27" s="146"/>
      <c r="Y27" s="146"/>
      <c r="Z27" s="146"/>
      <c r="AA27" s="181" t="e">
        <v>#N/A</v>
      </c>
      <c r="AB27" s="194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</row>
    <row r="28" spans="1:85" hidden="1" x14ac:dyDescent="0.25">
      <c r="D28" s="7"/>
      <c r="E28" s="7"/>
      <c r="F28" s="66"/>
      <c r="G28" s="158"/>
      <c r="H28" s="15"/>
      <c r="I28" s="158"/>
      <c r="J28" s="17"/>
      <c r="K28" s="10"/>
      <c r="L28" s="10"/>
      <c r="M28" s="8"/>
      <c r="N28" s="160"/>
      <c r="O28" s="8"/>
      <c r="P28" s="8"/>
      <c r="Q28" s="8"/>
      <c r="R28" s="171"/>
      <c r="S28" s="195"/>
      <c r="T28" s="149"/>
      <c r="U28" s="146"/>
      <c r="V28" s="146"/>
      <c r="W28" s="146"/>
      <c r="X28" s="146"/>
      <c r="Y28" s="146"/>
      <c r="Z28" s="146"/>
      <c r="AA28" s="181" t="e">
        <v>#N/A</v>
      </c>
      <c r="AB28" s="194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</row>
    <row r="29" spans="1:85" hidden="1" x14ac:dyDescent="0.25">
      <c r="G29" s="157"/>
      <c r="H29" s="14"/>
      <c r="I29" s="157"/>
      <c r="J29" s="16"/>
      <c r="K29" s="9"/>
      <c r="L29" s="9"/>
      <c r="M29" s="6"/>
      <c r="N29" s="159"/>
      <c r="O29" s="6"/>
      <c r="P29" s="6"/>
      <c r="Q29" s="6"/>
      <c r="R29" s="171"/>
      <c r="S29" s="195"/>
      <c r="T29" s="149"/>
      <c r="U29" s="146"/>
      <c r="V29" s="146"/>
      <c r="W29" s="146"/>
      <c r="X29" s="146"/>
      <c r="Y29" s="146"/>
      <c r="Z29" s="146"/>
      <c r="AA29" s="181" t="e">
        <v>#N/A</v>
      </c>
      <c r="AB29" s="194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</row>
    <row r="30" spans="1:85" hidden="1" x14ac:dyDescent="0.25">
      <c r="G30" s="157"/>
      <c r="H30" s="14"/>
      <c r="I30" s="157"/>
      <c r="J30" s="16"/>
      <c r="K30" s="9"/>
      <c r="L30" s="9"/>
      <c r="M30" s="6"/>
      <c r="N30" s="159"/>
      <c r="O30" s="6"/>
      <c r="P30" s="6"/>
      <c r="Q30" s="6"/>
      <c r="R30" s="171"/>
      <c r="S30" s="195"/>
      <c r="T30" s="149"/>
      <c r="U30" s="146"/>
      <c r="V30" s="146"/>
      <c r="W30" s="146"/>
      <c r="X30" s="146"/>
      <c r="Y30" s="146"/>
      <c r="Z30" s="146"/>
      <c r="AA30" s="181" t="e">
        <v>#N/A</v>
      </c>
      <c r="AB30" s="194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</row>
    <row r="31" spans="1:85" hidden="1" x14ac:dyDescent="0.25">
      <c r="G31" s="157"/>
      <c r="H31" s="14"/>
      <c r="I31" s="157"/>
      <c r="J31" s="16"/>
      <c r="K31" s="9"/>
      <c r="L31" s="9"/>
      <c r="M31" s="6"/>
      <c r="N31" s="159"/>
      <c r="O31" s="6"/>
      <c r="P31" s="6"/>
      <c r="Q31" s="6"/>
      <c r="R31" s="171"/>
      <c r="S31" s="195"/>
      <c r="T31" s="146"/>
      <c r="U31" s="146"/>
      <c r="V31" s="146"/>
      <c r="W31" s="146"/>
      <c r="X31" s="146"/>
      <c r="Y31" s="146"/>
      <c r="Z31" s="146"/>
      <c r="AA31" s="181" t="e">
        <v>#N/A</v>
      </c>
      <c r="AB31" s="194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</row>
    <row r="32" spans="1:85" hidden="1" x14ac:dyDescent="0.25">
      <c r="G32" s="157"/>
      <c r="H32" s="14"/>
      <c r="I32" s="157"/>
      <c r="J32" s="16"/>
      <c r="K32" s="9"/>
      <c r="L32" s="9"/>
      <c r="M32" s="6"/>
      <c r="N32" s="159"/>
      <c r="O32" s="6"/>
      <c r="P32" s="6"/>
      <c r="Q32" s="6"/>
      <c r="R32" s="171"/>
      <c r="S32" s="195"/>
      <c r="T32" s="146"/>
      <c r="U32" s="146"/>
      <c r="V32" s="146"/>
      <c r="W32" s="146"/>
      <c r="X32" s="146"/>
      <c r="Y32" s="146"/>
      <c r="Z32" s="146"/>
      <c r="AA32" s="181" t="e">
        <v>#N/A</v>
      </c>
      <c r="AB32" s="194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</row>
    <row r="33" spans="4:85" x14ac:dyDescent="0.25">
      <c r="D33" s="18"/>
      <c r="E33" s="18"/>
      <c r="F33" s="60"/>
      <c r="G33" s="182"/>
      <c r="H33" s="18"/>
      <c r="I33" s="172"/>
      <c r="J33" s="20"/>
      <c r="K33" s="18"/>
      <c r="L33" s="21"/>
      <c r="M33" s="22"/>
      <c r="N33" s="173"/>
      <c r="O33" s="22"/>
      <c r="P33" s="22"/>
      <c r="Q33" s="22"/>
      <c r="R33" s="147"/>
      <c r="S33" s="194"/>
      <c r="T33" s="146"/>
      <c r="U33" s="146"/>
      <c r="V33" s="146"/>
      <c r="W33" s="146"/>
      <c r="X33" s="146"/>
      <c r="Y33" s="146"/>
      <c r="Z33" s="146"/>
      <c r="AA33" s="146"/>
      <c r="AB33" s="194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</row>
    <row r="34" spans="4:85" x14ac:dyDescent="0.25">
      <c r="R34" s="147"/>
      <c r="S34" s="194"/>
      <c r="T34" s="146"/>
      <c r="U34" s="146"/>
      <c r="V34" s="146"/>
      <c r="W34" s="146"/>
      <c r="X34" s="146"/>
      <c r="Y34" s="146"/>
      <c r="Z34" s="146"/>
      <c r="AA34" s="146"/>
      <c r="AB34" s="194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</row>
    <row r="35" spans="4:85" hidden="1" x14ac:dyDescent="0.25">
      <c r="R35" s="147"/>
      <c r="S35" s="147"/>
      <c r="T35" s="146"/>
      <c r="U35" s="146"/>
      <c r="V35" s="146"/>
      <c r="W35" s="146"/>
      <c r="X35" s="146"/>
      <c r="Y35" s="146"/>
      <c r="Z35" s="146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</row>
    <row r="36" spans="4:85" hidden="1" x14ac:dyDescent="0.25">
      <c r="R36" s="147"/>
      <c r="S36" s="147"/>
      <c r="T36" s="146"/>
      <c r="U36" s="146"/>
      <c r="V36" s="146"/>
      <c r="W36" s="146"/>
      <c r="X36" s="146"/>
      <c r="Y36" s="146"/>
      <c r="Z36" s="146"/>
      <c r="AA36" s="146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</row>
    <row r="37" spans="4:85" hidden="1" x14ac:dyDescent="0.25">
      <c r="R37" s="147"/>
      <c r="S37" s="147"/>
      <c r="T37" s="146"/>
      <c r="U37" s="146"/>
      <c r="V37" s="146"/>
      <c r="W37" s="146"/>
      <c r="X37" s="146"/>
      <c r="Y37" s="146"/>
      <c r="Z37" s="146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</row>
    <row r="38" spans="4:85" hidden="1" x14ac:dyDescent="0.25">
      <c r="R38" s="147"/>
      <c r="S38" s="147"/>
      <c r="T38" s="146"/>
      <c r="U38" s="146"/>
      <c r="V38" s="146"/>
      <c r="W38" s="146"/>
      <c r="X38" s="146"/>
      <c r="Y38" s="146"/>
      <c r="Z38" s="146"/>
      <c r="AA38" s="146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</row>
    <row r="39" spans="4:85" hidden="1" x14ac:dyDescent="0.25">
      <c r="R39" s="147"/>
      <c r="S39" s="147"/>
      <c r="T39" s="146"/>
      <c r="U39" s="146"/>
      <c r="V39" s="146"/>
      <c r="W39" s="146"/>
      <c r="X39" s="146"/>
      <c r="Y39" s="146"/>
      <c r="Z39" s="146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</row>
    <row r="40" spans="4:85" hidden="1" x14ac:dyDescent="0.25">
      <c r="R40" s="147"/>
      <c r="S40" s="147"/>
      <c r="T40" s="146"/>
      <c r="U40" s="146"/>
      <c r="V40" s="146"/>
      <c r="W40" s="146"/>
      <c r="X40" s="146"/>
      <c r="Y40" s="146"/>
      <c r="Z40" s="146"/>
      <c r="AA40" s="146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</row>
    <row r="41" spans="4:85" hidden="1" x14ac:dyDescent="0.25">
      <c r="R41" s="147"/>
      <c r="S41" s="147"/>
      <c r="T41" s="146"/>
      <c r="U41" s="146"/>
      <c r="V41" s="146"/>
      <c r="W41" s="146"/>
      <c r="X41" s="146"/>
      <c r="Y41" s="146"/>
      <c r="Z41" s="146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</row>
    <row r="42" spans="4:85" hidden="1" x14ac:dyDescent="0.25">
      <c r="R42" s="147"/>
      <c r="S42" s="147"/>
      <c r="T42" s="146"/>
      <c r="U42" s="146"/>
      <c r="V42" s="146"/>
      <c r="W42" s="146"/>
      <c r="X42" s="146"/>
      <c r="Y42" s="146"/>
      <c r="Z42" s="146"/>
      <c r="AA42" s="146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</row>
    <row r="43" spans="4:85" hidden="1" x14ac:dyDescent="0.25">
      <c r="R43" s="147"/>
      <c r="S43" s="147"/>
      <c r="T43" s="146"/>
      <c r="U43" s="146"/>
      <c r="V43" s="146"/>
      <c r="W43" s="146"/>
      <c r="X43" s="146"/>
      <c r="Y43" s="146"/>
      <c r="Z43" s="146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</row>
    <row r="44" spans="4:85" hidden="1" x14ac:dyDescent="0.25">
      <c r="R44" s="147"/>
      <c r="S44" s="147"/>
      <c r="T44" s="146"/>
      <c r="U44" s="146"/>
      <c r="V44" s="146"/>
      <c r="W44" s="146"/>
      <c r="X44" s="146"/>
      <c r="Y44" s="146"/>
      <c r="Z44" s="146"/>
      <c r="AA44" s="146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</row>
    <row r="45" spans="4:85" hidden="1" x14ac:dyDescent="0.25">
      <c r="R45" s="147"/>
      <c r="S45" s="147"/>
      <c r="T45" s="146"/>
      <c r="U45" s="146"/>
      <c r="V45" s="146"/>
      <c r="W45" s="146"/>
      <c r="X45" s="146"/>
      <c r="Y45" s="146"/>
      <c r="Z45" s="146"/>
      <c r="AA45" s="146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</row>
    <row r="46" spans="4:85" hidden="1" x14ac:dyDescent="0.25">
      <c r="R46" s="147"/>
      <c r="S46" s="147"/>
      <c r="T46" s="146"/>
      <c r="U46" s="146"/>
      <c r="V46" s="146"/>
      <c r="W46" s="146"/>
      <c r="X46" s="146"/>
      <c r="Y46" s="146"/>
      <c r="Z46" s="146"/>
      <c r="AA46" s="146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</row>
    <row r="47" spans="4:85" hidden="1" x14ac:dyDescent="0.25">
      <c r="R47" s="147"/>
      <c r="S47" s="147"/>
      <c r="T47" s="146"/>
      <c r="U47" s="146"/>
      <c r="V47" s="146"/>
      <c r="W47" s="146"/>
      <c r="X47" s="146"/>
      <c r="Y47" s="146"/>
      <c r="Z47" s="146"/>
      <c r="AA47" s="146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</row>
    <row r="48" spans="4:85" hidden="1" x14ac:dyDescent="0.25">
      <c r="R48" s="147"/>
      <c r="S48" s="147"/>
      <c r="T48" s="146"/>
      <c r="U48" s="146"/>
      <c r="V48" s="146"/>
      <c r="W48" s="146"/>
      <c r="X48" s="146"/>
      <c r="Y48" s="146"/>
      <c r="Z48" s="146"/>
      <c r="AA48" s="146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</row>
    <row r="49" spans="18:85" hidden="1" x14ac:dyDescent="0.25">
      <c r="R49" s="147"/>
      <c r="S49" s="147"/>
      <c r="T49" s="146"/>
      <c r="U49" s="146"/>
      <c r="V49" s="146"/>
      <c r="W49" s="146"/>
      <c r="X49" s="146"/>
      <c r="Y49" s="146"/>
      <c r="Z49" s="146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</row>
    <row r="50" spans="18:85" hidden="1" x14ac:dyDescent="0.25">
      <c r="R50" s="147"/>
      <c r="S50" s="147"/>
      <c r="T50" s="146"/>
      <c r="U50" s="146"/>
      <c r="V50" s="146"/>
      <c r="W50" s="146"/>
      <c r="X50" s="146"/>
      <c r="Y50" s="146"/>
      <c r="Z50" s="146"/>
      <c r="AA50" s="146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</row>
    <row r="51" spans="18:85" hidden="1" x14ac:dyDescent="0.25">
      <c r="R51" s="147"/>
      <c r="S51" s="147"/>
      <c r="T51" s="146"/>
      <c r="U51" s="146"/>
      <c r="V51" s="146"/>
      <c r="W51" s="146"/>
      <c r="X51" s="146"/>
      <c r="Y51" s="146"/>
      <c r="Z51" s="146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</row>
    <row r="52" spans="18:85" hidden="1" x14ac:dyDescent="0.25">
      <c r="R52" s="147"/>
      <c r="S52" s="147"/>
      <c r="T52" s="146"/>
      <c r="U52" s="146"/>
      <c r="V52" s="146"/>
      <c r="W52" s="146"/>
      <c r="X52" s="146"/>
      <c r="Y52" s="146"/>
      <c r="Z52" s="146"/>
      <c r="AA52" s="146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</row>
    <row r="53" spans="18:85" hidden="1" x14ac:dyDescent="0.25">
      <c r="R53" s="147"/>
      <c r="S53" s="147"/>
      <c r="T53" s="146"/>
      <c r="U53" s="146"/>
      <c r="V53" s="146"/>
      <c r="W53" s="146"/>
      <c r="X53" s="146"/>
      <c r="Y53" s="146"/>
      <c r="Z53" s="146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</row>
    <row r="54" spans="18:85" hidden="1" x14ac:dyDescent="0.25">
      <c r="R54" s="147"/>
      <c r="S54" s="147"/>
      <c r="T54" s="146"/>
      <c r="U54" s="146"/>
      <c r="V54" s="146"/>
      <c r="W54" s="146"/>
      <c r="X54" s="146"/>
      <c r="Y54" s="146"/>
      <c r="Z54" s="146"/>
      <c r="AA54" s="146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</row>
    <row r="55" spans="18:85" hidden="1" x14ac:dyDescent="0.25">
      <c r="R55" s="147"/>
      <c r="S55" s="147"/>
      <c r="T55" s="146"/>
      <c r="U55" s="146"/>
      <c r="V55" s="146"/>
      <c r="W55" s="146"/>
      <c r="X55" s="146"/>
      <c r="Y55" s="146"/>
      <c r="Z55" s="146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</row>
    <row r="56" spans="18:85" hidden="1" x14ac:dyDescent="0.25">
      <c r="R56" s="147"/>
      <c r="S56" s="147"/>
      <c r="T56" s="146"/>
      <c r="U56" s="146"/>
      <c r="V56" s="146"/>
      <c r="W56" s="146"/>
      <c r="X56" s="146"/>
      <c r="Y56" s="146"/>
      <c r="Z56" s="146"/>
      <c r="AA56" s="146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</row>
    <row r="57" spans="18:85" hidden="1" x14ac:dyDescent="0.25">
      <c r="R57" s="147"/>
      <c r="S57" s="147"/>
      <c r="T57" s="146"/>
      <c r="U57" s="146"/>
      <c r="V57" s="146"/>
      <c r="W57" s="146"/>
      <c r="X57" s="146"/>
      <c r="Y57" s="146"/>
      <c r="Z57" s="146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</row>
    <row r="58" spans="18:85" hidden="1" x14ac:dyDescent="0.25">
      <c r="R58" s="147"/>
      <c r="S58" s="147"/>
      <c r="T58" s="146"/>
      <c r="U58" s="146"/>
      <c r="V58" s="146"/>
      <c r="W58" s="146"/>
      <c r="X58" s="146"/>
      <c r="Y58" s="146"/>
      <c r="Z58" s="146"/>
      <c r="AA58" s="146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</row>
    <row r="59" spans="18:85" hidden="1" x14ac:dyDescent="0.25">
      <c r="R59" s="147"/>
      <c r="S59" s="147"/>
      <c r="T59" s="146"/>
      <c r="U59" s="146"/>
      <c r="V59" s="146"/>
      <c r="W59" s="146"/>
      <c r="X59" s="146"/>
      <c r="Y59" s="146"/>
      <c r="Z59" s="146"/>
      <c r="AA59" s="146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</row>
    <row r="60" spans="18:85" hidden="1" x14ac:dyDescent="0.25">
      <c r="R60" s="147"/>
      <c r="S60" s="147"/>
      <c r="T60" s="146"/>
      <c r="U60" s="146"/>
      <c r="V60" s="146"/>
      <c r="W60" s="146"/>
      <c r="X60" s="146"/>
      <c r="Y60" s="146"/>
      <c r="Z60" s="146"/>
      <c r="AA60" s="146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</row>
    <row r="61" spans="18:85" hidden="1" x14ac:dyDescent="0.25">
      <c r="R61" s="147"/>
      <c r="S61" s="147"/>
      <c r="T61" s="146"/>
      <c r="U61" s="146"/>
      <c r="V61" s="146"/>
      <c r="W61" s="146"/>
      <c r="X61" s="146"/>
      <c r="Y61" s="146"/>
      <c r="Z61" s="146"/>
      <c r="AA61" s="146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</row>
    <row r="62" spans="18:85" hidden="1" x14ac:dyDescent="0.25">
      <c r="R62" s="147"/>
      <c r="S62" s="147"/>
      <c r="T62" s="146"/>
      <c r="U62" s="146"/>
      <c r="V62" s="146"/>
      <c r="W62" s="146"/>
      <c r="X62" s="146"/>
      <c r="Y62" s="146"/>
      <c r="Z62" s="146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</row>
    <row r="63" spans="18:85" hidden="1" x14ac:dyDescent="0.25">
      <c r="R63" s="147"/>
      <c r="S63" s="147"/>
      <c r="T63" s="146"/>
      <c r="U63" s="146"/>
      <c r="V63" s="146"/>
      <c r="W63" s="146"/>
      <c r="X63" s="146"/>
      <c r="Y63" s="146"/>
      <c r="Z63" s="146"/>
      <c r="AA63" s="146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</row>
    <row r="64" spans="18:85" hidden="1" x14ac:dyDescent="0.25">
      <c r="R64" s="147"/>
      <c r="S64" s="147"/>
      <c r="T64" s="146"/>
      <c r="U64" s="146"/>
      <c r="V64" s="146"/>
      <c r="W64" s="146"/>
      <c r="X64" s="146"/>
      <c r="Y64" s="146"/>
      <c r="Z64" s="146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</row>
    <row r="65" spans="18:85" hidden="1" x14ac:dyDescent="0.25">
      <c r="R65" s="147"/>
      <c r="S65" s="147"/>
      <c r="T65" s="146"/>
      <c r="U65" s="146"/>
      <c r="V65" s="146"/>
      <c r="W65" s="146"/>
      <c r="X65" s="146"/>
      <c r="Y65" s="146"/>
      <c r="Z65" s="146"/>
      <c r="AA65" s="146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</row>
    <row r="66" spans="18:85" hidden="1" x14ac:dyDescent="0.25">
      <c r="R66" s="147"/>
      <c r="S66" s="147"/>
      <c r="T66" s="146"/>
      <c r="U66" s="146"/>
      <c r="V66" s="146"/>
      <c r="W66" s="146"/>
      <c r="X66" s="146"/>
      <c r="Y66" s="146"/>
      <c r="Z66" s="146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</row>
    <row r="67" spans="18:85" hidden="1" x14ac:dyDescent="0.25">
      <c r="R67" s="147"/>
      <c r="S67" s="147"/>
      <c r="T67" s="146"/>
      <c r="U67" s="146"/>
      <c r="V67" s="146"/>
      <c r="W67" s="146"/>
      <c r="X67" s="146"/>
      <c r="Y67" s="146"/>
      <c r="Z67" s="146"/>
      <c r="AA67" s="146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</row>
    <row r="68" spans="18:85" hidden="1" x14ac:dyDescent="0.25">
      <c r="R68" s="147"/>
      <c r="S68" s="147"/>
      <c r="T68" s="146"/>
      <c r="U68" s="146"/>
      <c r="V68" s="146"/>
      <c r="W68" s="146"/>
      <c r="X68" s="146"/>
      <c r="Y68" s="146"/>
      <c r="Z68" s="146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</row>
    <row r="69" spans="18:85" hidden="1" x14ac:dyDescent="0.25">
      <c r="R69" s="147"/>
      <c r="S69" s="147"/>
      <c r="T69" s="146"/>
      <c r="U69" s="146"/>
      <c r="V69" s="146"/>
      <c r="W69" s="146"/>
      <c r="X69" s="146"/>
      <c r="Y69" s="146"/>
      <c r="Z69" s="146"/>
      <c r="AA69" s="146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</row>
    <row r="70" spans="18:85" hidden="1" x14ac:dyDescent="0.25">
      <c r="R70" s="147"/>
      <c r="S70" s="147"/>
      <c r="T70" s="146"/>
      <c r="U70" s="146"/>
      <c r="V70" s="146"/>
      <c r="W70" s="146"/>
      <c r="X70" s="146"/>
      <c r="Y70" s="146"/>
      <c r="Z70" s="146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</row>
    <row r="71" spans="18:85" hidden="1" x14ac:dyDescent="0.25">
      <c r="R71" s="147"/>
      <c r="S71" s="147"/>
      <c r="T71" s="146"/>
      <c r="U71" s="146"/>
      <c r="V71" s="146"/>
      <c r="W71" s="146"/>
      <c r="X71" s="146"/>
      <c r="Y71" s="146"/>
      <c r="Z71" s="146"/>
      <c r="AA71" s="146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</row>
    <row r="72" spans="18:85" hidden="1" x14ac:dyDescent="0.25">
      <c r="R72" s="147"/>
      <c r="S72" s="147"/>
      <c r="T72" s="146"/>
      <c r="U72" s="146"/>
      <c r="V72" s="146"/>
      <c r="W72" s="146"/>
      <c r="X72" s="146"/>
      <c r="Y72" s="146"/>
      <c r="Z72" s="146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</row>
    <row r="73" spans="18:85" hidden="1" x14ac:dyDescent="0.25">
      <c r="R73" s="147"/>
      <c r="S73" s="147"/>
      <c r="T73" s="146"/>
      <c r="U73" s="146"/>
      <c r="V73" s="146"/>
      <c r="W73" s="146"/>
      <c r="X73" s="146"/>
      <c r="Y73" s="146"/>
      <c r="Z73" s="146"/>
      <c r="AA73" s="146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</row>
    <row r="74" spans="18:85" hidden="1" x14ac:dyDescent="0.25">
      <c r="R74" s="147"/>
      <c r="S74" s="147"/>
      <c r="T74" s="146"/>
      <c r="U74" s="146"/>
      <c r="V74" s="146"/>
      <c r="W74" s="146"/>
      <c r="X74" s="146"/>
      <c r="Y74" s="146"/>
      <c r="Z74" s="146"/>
      <c r="AA74" s="146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</row>
    <row r="75" spans="18:85" hidden="1" x14ac:dyDescent="0.25">
      <c r="R75" s="147"/>
      <c r="S75" s="147"/>
      <c r="T75" s="146"/>
      <c r="U75" s="146"/>
      <c r="V75" s="146"/>
      <c r="W75" s="146"/>
      <c r="X75" s="146"/>
      <c r="Y75" s="146"/>
      <c r="Z75" s="146"/>
      <c r="AA75" s="146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</row>
    <row r="76" spans="18:85" hidden="1" x14ac:dyDescent="0.25">
      <c r="R76" s="147"/>
      <c r="S76" s="147"/>
      <c r="T76" s="146"/>
      <c r="U76" s="146"/>
      <c r="V76" s="146"/>
      <c r="W76" s="146"/>
      <c r="X76" s="146"/>
      <c r="Y76" s="146"/>
      <c r="Z76" s="146"/>
      <c r="AA76" s="146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</row>
    <row r="77" spans="18:85" hidden="1" x14ac:dyDescent="0.25">
      <c r="R77" s="147"/>
      <c r="S77" s="147"/>
      <c r="T77" s="146"/>
      <c r="U77" s="146"/>
      <c r="V77" s="146"/>
      <c r="W77" s="146"/>
      <c r="X77" s="146"/>
      <c r="Y77" s="146"/>
      <c r="Z77" s="146"/>
      <c r="AA77" s="146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</row>
    <row r="78" spans="18:85" hidden="1" x14ac:dyDescent="0.25">
      <c r="R78" s="147"/>
      <c r="S78" s="147"/>
      <c r="T78" s="146"/>
      <c r="U78" s="146"/>
      <c r="V78" s="146"/>
      <c r="W78" s="146"/>
      <c r="X78" s="146"/>
      <c r="Y78" s="146"/>
      <c r="Z78" s="146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</row>
    <row r="79" spans="18:85" hidden="1" x14ac:dyDescent="0.25">
      <c r="R79" s="147"/>
      <c r="S79" s="147"/>
      <c r="T79" s="146"/>
      <c r="U79" s="146"/>
      <c r="V79" s="146"/>
      <c r="W79" s="146"/>
      <c r="X79" s="146"/>
      <c r="Y79" s="146"/>
      <c r="Z79" s="146"/>
      <c r="AA79" s="146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</row>
    <row r="80" spans="18:85" hidden="1" x14ac:dyDescent="0.25">
      <c r="R80" s="147"/>
      <c r="S80" s="147"/>
      <c r="T80" s="146"/>
      <c r="U80" s="146"/>
      <c r="V80" s="146"/>
      <c r="W80" s="146"/>
      <c r="X80" s="146"/>
      <c r="Y80" s="146"/>
      <c r="Z80" s="146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</row>
    <row r="81" spans="18:85" hidden="1" x14ac:dyDescent="0.25">
      <c r="R81" s="147"/>
      <c r="S81" s="147"/>
      <c r="T81" s="146"/>
      <c r="U81" s="146"/>
      <c r="V81" s="146"/>
      <c r="W81" s="146"/>
      <c r="X81" s="146"/>
      <c r="Y81" s="146"/>
      <c r="Z81" s="146"/>
      <c r="AA81" s="146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</row>
    <row r="82" spans="18:85" hidden="1" x14ac:dyDescent="0.25">
      <c r="R82" s="147"/>
      <c r="S82" s="147"/>
      <c r="T82" s="146"/>
      <c r="U82" s="146"/>
      <c r="V82" s="146"/>
      <c r="W82" s="146"/>
      <c r="X82" s="146"/>
      <c r="Y82" s="146"/>
      <c r="Z82" s="146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</row>
    <row r="83" spans="18:85" hidden="1" x14ac:dyDescent="0.25">
      <c r="R83" s="147"/>
      <c r="S83" s="147"/>
      <c r="T83" s="146"/>
      <c r="U83" s="146"/>
      <c r="V83" s="146"/>
      <c r="W83" s="146"/>
      <c r="X83" s="146"/>
      <c r="Y83" s="146"/>
      <c r="Z83" s="146"/>
      <c r="AA83" s="146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</row>
    <row r="84" spans="18:85" hidden="1" x14ac:dyDescent="0.25">
      <c r="R84" s="147"/>
      <c r="S84" s="147"/>
      <c r="T84" s="146"/>
      <c r="U84" s="146"/>
      <c r="V84" s="146"/>
      <c r="W84" s="146"/>
      <c r="X84" s="146"/>
      <c r="Y84" s="146"/>
      <c r="Z84" s="146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</row>
    <row r="85" spans="18:85" hidden="1" x14ac:dyDescent="0.25">
      <c r="R85" s="147"/>
      <c r="S85" s="147"/>
      <c r="T85" s="146"/>
      <c r="U85" s="146"/>
      <c r="V85" s="146"/>
      <c r="W85" s="146"/>
      <c r="X85" s="146"/>
      <c r="Y85" s="146"/>
      <c r="Z85" s="146"/>
      <c r="AA85" s="146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</row>
    <row r="86" spans="18:85" hidden="1" x14ac:dyDescent="0.25">
      <c r="R86" s="147"/>
      <c r="S86" s="147"/>
      <c r="T86" s="146"/>
      <c r="U86" s="146"/>
      <c r="V86" s="146"/>
      <c r="W86" s="146"/>
      <c r="X86" s="146"/>
      <c r="Y86" s="146"/>
      <c r="Z86" s="146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</row>
    <row r="87" spans="18:85" hidden="1" x14ac:dyDescent="0.25">
      <c r="R87" s="147"/>
      <c r="S87" s="147"/>
      <c r="T87" s="146"/>
      <c r="U87" s="146"/>
      <c r="V87" s="146"/>
      <c r="W87" s="146"/>
      <c r="X87" s="146"/>
      <c r="Y87" s="146"/>
      <c r="Z87" s="146"/>
      <c r="AA87" s="146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</row>
    <row r="88" spans="18:85" hidden="1" x14ac:dyDescent="0.25">
      <c r="R88" s="147"/>
      <c r="S88" s="147"/>
      <c r="T88" s="146"/>
      <c r="U88" s="146"/>
      <c r="V88" s="146"/>
      <c r="W88" s="146"/>
      <c r="X88" s="146"/>
      <c r="Y88" s="146"/>
      <c r="Z88" s="146"/>
      <c r="AA88" s="146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</row>
    <row r="89" spans="18:85" hidden="1" x14ac:dyDescent="0.25">
      <c r="R89" s="147"/>
      <c r="S89" s="147"/>
      <c r="T89" s="146"/>
      <c r="U89" s="146"/>
      <c r="V89" s="146"/>
      <c r="W89" s="146"/>
      <c r="X89" s="146"/>
      <c r="Y89" s="146"/>
      <c r="Z89" s="146"/>
      <c r="AA89" s="146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</row>
    <row r="90" spans="18:85" hidden="1" x14ac:dyDescent="0.25">
      <c r="R90" s="147"/>
      <c r="S90" s="147"/>
      <c r="T90" s="146"/>
      <c r="U90" s="146"/>
      <c r="V90" s="146"/>
      <c r="W90" s="146"/>
      <c r="X90" s="146"/>
      <c r="Y90" s="146"/>
      <c r="Z90" s="146"/>
      <c r="AA90" s="146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</row>
    <row r="91" spans="18:85" hidden="1" x14ac:dyDescent="0.25">
      <c r="R91" s="147"/>
      <c r="S91" s="147"/>
      <c r="T91" s="146"/>
      <c r="U91" s="146"/>
      <c r="V91" s="146"/>
      <c r="W91" s="146"/>
      <c r="X91" s="146"/>
      <c r="Y91" s="146"/>
      <c r="Z91" s="146"/>
      <c r="AA91" s="146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</row>
    <row r="92" spans="18:85" hidden="1" x14ac:dyDescent="0.25">
      <c r="R92" s="147"/>
      <c r="S92" s="147"/>
      <c r="T92" s="146"/>
      <c r="U92" s="146"/>
      <c r="V92" s="146"/>
      <c r="W92" s="146"/>
      <c r="X92" s="146"/>
      <c r="Y92" s="146"/>
      <c r="Z92" s="146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</row>
    <row r="93" spans="18:85" hidden="1" x14ac:dyDescent="0.25">
      <c r="R93" s="147"/>
      <c r="S93" s="147"/>
      <c r="T93" s="146"/>
      <c r="U93" s="146"/>
      <c r="V93" s="146"/>
      <c r="W93" s="146"/>
      <c r="X93" s="146"/>
      <c r="Y93" s="146"/>
      <c r="Z93" s="146"/>
      <c r="AA93" s="146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</row>
    <row r="94" spans="18:85" hidden="1" x14ac:dyDescent="0.25">
      <c r="R94" s="147"/>
      <c r="S94" s="147"/>
      <c r="T94" s="146"/>
      <c r="U94" s="146"/>
      <c r="V94" s="146"/>
      <c r="W94" s="146"/>
      <c r="X94" s="146"/>
      <c r="Y94" s="146"/>
      <c r="Z94" s="146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</row>
    <row r="95" spans="18:85" hidden="1" x14ac:dyDescent="0.25">
      <c r="R95" s="147"/>
      <c r="S95" s="147"/>
      <c r="T95" s="146"/>
      <c r="U95" s="146"/>
      <c r="V95" s="146"/>
      <c r="W95" s="146"/>
      <c r="X95" s="146"/>
      <c r="Y95" s="146"/>
      <c r="Z95" s="146"/>
      <c r="AA95" s="146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</row>
    <row r="96" spans="18:85" hidden="1" x14ac:dyDescent="0.25">
      <c r="R96" s="147"/>
      <c r="S96" s="147"/>
      <c r="T96" s="146"/>
      <c r="U96" s="146"/>
      <c r="V96" s="146"/>
      <c r="W96" s="146"/>
      <c r="X96" s="146"/>
      <c r="Y96" s="146"/>
      <c r="Z96" s="146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</row>
    <row r="97" spans="18:85" hidden="1" x14ac:dyDescent="0.25">
      <c r="R97" s="147"/>
      <c r="S97" s="147"/>
      <c r="T97" s="146"/>
      <c r="U97" s="146"/>
      <c r="V97" s="146"/>
      <c r="W97" s="146"/>
      <c r="X97" s="146"/>
      <c r="Y97" s="146"/>
      <c r="Z97" s="146"/>
      <c r="AA97" s="146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</row>
    <row r="98" spans="18:85" hidden="1" x14ac:dyDescent="0.25">
      <c r="R98" s="147"/>
      <c r="S98" s="147"/>
      <c r="T98" s="146"/>
      <c r="U98" s="146"/>
      <c r="V98" s="146"/>
      <c r="W98" s="146"/>
      <c r="X98" s="146"/>
      <c r="Y98" s="146"/>
      <c r="Z98" s="146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</row>
    <row r="99" spans="18:85" hidden="1" x14ac:dyDescent="0.25">
      <c r="R99" s="147"/>
      <c r="S99" s="147"/>
      <c r="T99" s="146"/>
      <c r="U99" s="146"/>
      <c r="V99" s="146"/>
      <c r="W99" s="146"/>
      <c r="X99" s="146"/>
      <c r="Y99" s="146"/>
      <c r="Z99" s="146"/>
      <c r="AA99" s="146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</row>
    <row r="100" spans="18:85" hidden="1" x14ac:dyDescent="0.25">
      <c r="R100" s="147"/>
      <c r="S100" s="147"/>
      <c r="T100" s="146"/>
      <c r="U100" s="146"/>
      <c r="V100" s="146"/>
      <c r="W100" s="146"/>
      <c r="X100" s="146"/>
      <c r="Y100" s="146"/>
      <c r="Z100" s="146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</row>
    <row r="101" spans="18:85" hidden="1" x14ac:dyDescent="0.25">
      <c r="R101" s="147"/>
      <c r="S101" s="147"/>
      <c r="T101" s="146"/>
      <c r="U101" s="146"/>
      <c r="V101" s="146"/>
      <c r="W101" s="146"/>
      <c r="X101" s="146"/>
      <c r="Y101" s="146"/>
      <c r="Z101" s="146"/>
      <c r="AA101" s="146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</row>
    <row r="102" spans="18:85" hidden="1" x14ac:dyDescent="0.25">
      <c r="R102" s="147"/>
      <c r="S102" s="147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</row>
    <row r="103" spans="18:85" hidden="1" x14ac:dyDescent="0.25">
      <c r="R103" s="147"/>
      <c r="S103" s="147"/>
      <c r="T103" s="146"/>
      <c r="U103" s="146"/>
      <c r="V103" s="146"/>
      <c r="W103" s="146"/>
      <c r="X103" s="146"/>
      <c r="Y103" s="146"/>
      <c r="Z103" s="146"/>
      <c r="AA103" s="146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</row>
    <row r="104" spans="18:85" hidden="1" x14ac:dyDescent="0.25">
      <c r="R104" s="147"/>
      <c r="S104" s="147"/>
      <c r="T104" s="146"/>
      <c r="U104" s="146"/>
      <c r="V104" s="146"/>
      <c r="W104" s="146"/>
      <c r="X104" s="146"/>
      <c r="Y104" s="146"/>
      <c r="Z104" s="146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</row>
    <row r="105" spans="18:85" hidden="1" x14ac:dyDescent="0.25">
      <c r="R105" s="147"/>
      <c r="S105" s="147"/>
      <c r="T105" s="146"/>
      <c r="U105" s="146"/>
      <c r="V105" s="146"/>
      <c r="W105" s="146"/>
      <c r="X105" s="146"/>
      <c r="Y105" s="146"/>
      <c r="Z105" s="146"/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</row>
    <row r="106" spans="18:85" hidden="1" x14ac:dyDescent="0.25">
      <c r="R106" s="147"/>
      <c r="S106" s="147"/>
      <c r="T106" s="146"/>
      <c r="U106" s="146"/>
      <c r="V106" s="146"/>
      <c r="W106" s="146"/>
      <c r="X106" s="146"/>
      <c r="Y106" s="146"/>
      <c r="Z106" s="146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</row>
    <row r="107" spans="18:85" hidden="1" x14ac:dyDescent="0.25">
      <c r="R107" s="147"/>
      <c r="S107" s="147"/>
      <c r="T107" s="146"/>
      <c r="U107" s="146"/>
      <c r="V107" s="146"/>
      <c r="W107" s="146"/>
      <c r="X107" s="146"/>
      <c r="Y107" s="146"/>
      <c r="Z107" s="146"/>
      <c r="AA107" s="146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</row>
    <row r="108" spans="18:85" hidden="1" x14ac:dyDescent="0.25">
      <c r="R108" s="147"/>
      <c r="S108" s="147"/>
      <c r="T108" s="146"/>
      <c r="U108" s="146"/>
      <c r="V108" s="146"/>
      <c r="W108" s="146"/>
      <c r="X108" s="146"/>
      <c r="Y108" s="146"/>
      <c r="Z108" s="146"/>
      <c r="AA108" s="146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</row>
    <row r="109" spans="18:85" hidden="1" x14ac:dyDescent="0.25">
      <c r="R109" s="147"/>
      <c r="S109" s="147"/>
      <c r="T109" s="146"/>
      <c r="U109" s="146"/>
      <c r="V109" s="146"/>
      <c r="W109" s="146"/>
      <c r="X109" s="146"/>
      <c r="Y109" s="146"/>
      <c r="Z109" s="146"/>
      <c r="AA109" s="146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</row>
    <row r="110" spans="18:85" hidden="1" x14ac:dyDescent="0.25">
      <c r="R110" s="147"/>
      <c r="S110" s="147"/>
      <c r="T110" s="146"/>
      <c r="U110" s="146"/>
      <c r="V110" s="146"/>
      <c r="W110" s="146"/>
      <c r="X110" s="146"/>
      <c r="Y110" s="146"/>
      <c r="Z110" s="146"/>
      <c r="AA110" s="146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</row>
    <row r="111" spans="18:85" hidden="1" x14ac:dyDescent="0.25">
      <c r="R111" s="147"/>
      <c r="S111" s="147"/>
      <c r="T111" s="146"/>
      <c r="U111" s="146"/>
      <c r="V111" s="146"/>
      <c r="W111" s="146"/>
      <c r="X111" s="146"/>
      <c r="Y111" s="146"/>
      <c r="Z111" s="146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</row>
    <row r="112" spans="18:85" hidden="1" x14ac:dyDescent="0.25">
      <c r="R112" s="147"/>
      <c r="S112" s="147"/>
      <c r="T112" s="146"/>
      <c r="U112" s="146"/>
      <c r="V112" s="146"/>
      <c r="W112" s="146"/>
      <c r="X112" s="146"/>
      <c r="Y112" s="146"/>
      <c r="Z112" s="146"/>
      <c r="AA112" s="146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</row>
    <row r="113" spans="18:85" hidden="1" x14ac:dyDescent="0.25">
      <c r="R113" s="147"/>
      <c r="S113" s="147"/>
      <c r="T113" s="146"/>
      <c r="U113" s="146"/>
      <c r="V113" s="146"/>
      <c r="W113" s="146"/>
      <c r="X113" s="146"/>
      <c r="Y113" s="146"/>
      <c r="Z113" s="146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</row>
    <row r="114" spans="18:85" hidden="1" x14ac:dyDescent="0.25">
      <c r="R114" s="147"/>
      <c r="S114" s="147"/>
      <c r="T114" s="146"/>
      <c r="U114" s="146"/>
      <c r="V114" s="146"/>
      <c r="W114" s="146"/>
      <c r="X114" s="146"/>
      <c r="Y114" s="146"/>
      <c r="Z114" s="146"/>
      <c r="AA114" s="146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</row>
    <row r="115" spans="18:85" hidden="1" x14ac:dyDescent="0.25">
      <c r="R115" s="147"/>
      <c r="S115" s="147"/>
      <c r="T115" s="146"/>
      <c r="U115" s="146"/>
      <c r="V115" s="146"/>
      <c r="W115" s="146"/>
      <c r="X115" s="146"/>
      <c r="Y115" s="146"/>
      <c r="Z115" s="146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</row>
    <row r="116" spans="18:85" hidden="1" x14ac:dyDescent="0.25">
      <c r="R116" s="147"/>
      <c r="S116" s="147"/>
      <c r="T116" s="146"/>
      <c r="U116" s="146"/>
      <c r="V116" s="146"/>
      <c r="W116" s="146"/>
      <c r="X116" s="146"/>
      <c r="Y116" s="146"/>
      <c r="Z116" s="146"/>
      <c r="AA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</row>
    <row r="117" spans="18:85" hidden="1" x14ac:dyDescent="0.25">
      <c r="R117" s="147"/>
      <c r="S117" s="147"/>
      <c r="T117" s="146"/>
      <c r="U117" s="146"/>
      <c r="V117" s="146"/>
      <c r="W117" s="146"/>
      <c r="X117" s="146"/>
      <c r="Y117" s="146"/>
      <c r="Z117" s="146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</row>
    <row r="118" spans="18:85" hidden="1" x14ac:dyDescent="0.25">
      <c r="R118" s="147"/>
      <c r="S118" s="147"/>
      <c r="T118" s="146"/>
      <c r="U118" s="146"/>
      <c r="V118" s="146"/>
      <c r="W118" s="146"/>
      <c r="X118" s="146"/>
      <c r="Y118" s="146"/>
      <c r="Z118" s="146"/>
      <c r="AA118" s="146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</row>
    <row r="119" spans="18:85" hidden="1" x14ac:dyDescent="0.25">
      <c r="R119" s="147"/>
      <c r="S119" s="147"/>
      <c r="T119" s="146"/>
      <c r="U119" s="146"/>
      <c r="V119" s="146"/>
      <c r="W119" s="146"/>
      <c r="X119" s="146"/>
      <c r="Y119" s="146"/>
      <c r="Z119" s="146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</row>
    <row r="120" spans="18:85" hidden="1" x14ac:dyDescent="0.25">
      <c r="R120" s="147"/>
      <c r="S120" s="147"/>
      <c r="T120" s="146"/>
      <c r="U120" s="146"/>
      <c r="V120" s="146"/>
      <c r="W120" s="146"/>
      <c r="X120" s="146"/>
      <c r="Y120" s="146"/>
      <c r="Z120" s="146"/>
      <c r="AA120" s="146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</row>
    <row r="121" spans="18:85" hidden="1" x14ac:dyDescent="0.25">
      <c r="R121" s="147"/>
      <c r="S121" s="147"/>
      <c r="T121" s="146"/>
      <c r="U121" s="146"/>
      <c r="V121" s="146"/>
      <c r="W121" s="146"/>
      <c r="X121" s="146"/>
      <c r="Y121" s="146"/>
      <c r="Z121" s="146"/>
      <c r="AA121" s="146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</row>
    <row r="122" spans="18:85" hidden="1" x14ac:dyDescent="0.25">
      <c r="R122" s="147"/>
      <c r="S122" s="147"/>
      <c r="T122" s="146"/>
      <c r="U122" s="146"/>
      <c r="V122" s="146"/>
      <c r="W122" s="146"/>
      <c r="X122" s="146"/>
      <c r="Y122" s="146"/>
      <c r="Z122" s="146"/>
      <c r="AA122" s="146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</row>
    <row r="123" spans="18:85" hidden="1" x14ac:dyDescent="0.25">
      <c r="R123" s="147"/>
      <c r="S123" s="147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</row>
    <row r="124" spans="18:85" hidden="1" x14ac:dyDescent="0.25">
      <c r="R124" s="147"/>
      <c r="S124" s="147"/>
      <c r="T124" s="146"/>
      <c r="U124" s="146"/>
      <c r="V124" s="146"/>
      <c r="W124" s="146"/>
      <c r="X124" s="146"/>
      <c r="Y124" s="146"/>
      <c r="Z124" s="146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</row>
    <row r="125" spans="18:85" hidden="1" x14ac:dyDescent="0.25">
      <c r="R125" s="147"/>
      <c r="S125" s="147"/>
      <c r="T125" s="146"/>
      <c r="U125" s="146"/>
      <c r="V125" s="146"/>
      <c r="W125" s="146"/>
      <c r="X125" s="146"/>
      <c r="Y125" s="146"/>
      <c r="Z125" s="146"/>
      <c r="AA125" s="146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</row>
    <row r="126" spans="18:85" hidden="1" x14ac:dyDescent="0.25">
      <c r="R126" s="147"/>
      <c r="S126" s="147"/>
      <c r="T126" s="146"/>
      <c r="U126" s="146"/>
      <c r="V126" s="146"/>
      <c r="W126" s="146"/>
      <c r="X126" s="146"/>
      <c r="Y126" s="146"/>
      <c r="Z126" s="146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</row>
    <row r="127" spans="18:85" hidden="1" x14ac:dyDescent="0.25">
      <c r="R127" s="147"/>
      <c r="S127" s="147"/>
      <c r="T127" s="146"/>
      <c r="U127" s="146"/>
      <c r="V127" s="146"/>
      <c r="W127" s="146"/>
      <c r="X127" s="146"/>
      <c r="Y127" s="146"/>
      <c r="Z127" s="146"/>
      <c r="AA127" s="146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</row>
    <row r="128" spans="18:85" hidden="1" x14ac:dyDescent="0.25">
      <c r="R128" s="147"/>
      <c r="S128" s="147"/>
      <c r="T128" s="146"/>
      <c r="U128" s="146"/>
      <c r="V128" s="146"/>
      <c r="W128" s="146"/>
      <c r="X128" s="146"/>
      <c r="Y128" s="146"/>
      <c r="Z128" s="146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</row>
    <row r="129" spans="18:85" hidden="1" x14ac:dyDescent="0.25">
      <c r="R129" s="147"/>
      <c r="S129" s="147"/>
      <c r="T129" s="146"/>
      <c r="U129" s="146"/>
      <c r="V129" s="146"/>
      <c r="W129" s="146"/>
      <c r="X129" s="146"/>
      <c r="Y129" s="146"/>
      <c r="Z129" s="146"/>
      <c r="AA129" s="146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</row>
    <row r="130" spans="18:85" hidden="1" x14ac:dyDescent="0.25">
      <c r="R130" s="147"/>
      <c r="S130" s="147"/>
      <c r="T130" s="146"/>
      <c r="U130" s="146"/>
      <c r="V130" s="146"/>
      <c r="W130" s="146"/>
      <c r="X130" s="146"/>
      <c r="Y130" s="146"/>
      <c r="Z130" s="146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</row>
    <row r="131" spans="18:85" hidden="1" x14ac:dyDescent="0.25">
      <c r="R131" s="147"/>
      <c r="S131" s="147"/>
      <c r="T131" s="146"/>
      <c r="U131" s="146"/>
      <c r="V131" s="146"/>
      <c r="W131" s="146"/>
      <c r="X131" s="146"/>
      <c r="Y131" s="146"/>
      <c r="Z131" s="146"/>
      <c r="AA131" s="146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</row>
    <row r="132" spans="18:85" hidden="1" x14ac:dyDescent="0.25">
      <c r="R132" s="147"/>
      <c r="S132" s="147"/>
      <c r="T132" s="146"/>
      <c r="U132" s="146"/>
      <c r="V132" s="146"/>
      <c r="W132" s="146"/>
      <c r="X132" s="146"/>
      <c r="Y132" s="146"/>
      <c r="Z132" s="146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</row>
    <row r="133" spans="18:85" hidden="1" x14ac:dyDescent="0.25">
      <c r="R133" s="147"/>
      <c r="S133" s="147"/>
      <c r="T133" s="146"/>
      <c r="U133" s="146"/>
      <c r="V133" s="146"/>
      <c r="W133" s="146"/>
      <c r="X133" s="146"/>
      <c r="Y133" s="146"/>
      <c r="Z133" s="146"/>
      <c r="AA133" s="146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</row>
    <row r="134" spans="18:85" hidden="1" x14ac:dyDescent="0.25">
      <c r="R134" s="147"/>
      <c r="S134" s="147"/>
      <c r="T134" s="146"/>
      <c r="U134" s="146"/>
      <c r="V134" s="146"/>
      <c r="W134" s="146"/>
      <c r="X134" s="146"/>
      <c r="Y134" s="146"/>
      <c r="Z134" s="146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</row>
    <row r="135" spans="18:85" hidden="1" x14ac:dyDescent="0.25">
      <c r="R135" s="147"/>
      <c r="S135" s="147"/>
      <c r="T135" s="146"/>
      <c r="U135" s="146"/>
      <c r="V135" s="146"/>
      <c r="W135" s="146"/>
      <c r="X135" s="146"/>
      <c r="Y135" s="146"/>
      <c r="Z135" s="146"/>
      <c r="AA135" s="146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</row>
    <row r="136" spans="18:85" hidden="1" x14ac:dyDescent="0.25">
      <c r="R136" s="147"/>
      <c r="S136" s="147"/>
      <c r="T136" s="146"/>
      <c r="U136" s="146"/>
      <c r="V136" s="146"/>
      <c r="W136" s="146"/>
      <c r="X136" s="146"/>
      <c r="Y136" s="146"/>
      <c r="Z136" s="146"/>
      <c r="AA136" s="146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</row>
    <row r="137" spans="18:85" hidden="1" x14ac:dyDescent="0.25">
      <c r="R137" s="147"/>
      <c r="S137" s="147"/>
      <c r="T137" s="146"/>
      <c r="U137" s="146"/>
      <c r="V137" s="146"/>
      <c r="W137" s="146"/>
      <c r="X137" s="146"/>
      <c r="Y137" s="146"/>
      <c r="Z137" s="146"/>
      <c r="AA137" s="146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</row>
    <row r="138" spans="18:85" hidden="1" x14ac:dyDescent="0.25">
      <c r="R138" s="147"/>
      <c r="S138" s="147"/>
      <c r="T138" s="146"/>
      <c r="U138" s="146"/>
      <c r="V138" s="146"/>
      <c r="W138" s="146"/>
      <c r="X138" s="146"/>
      <c r="Y138" s="146"/>
      <c r="Z138" s="146"/>
      <c r="AA138" s="146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</row>
    <row r="139" spans="18:85" hidden="1" x14ac:dyDescent="0.25">
      <c r="R139" s="147"/>
      <c r="S139" s="147"/>
      <c r="T139" s="146"/>
      <c r="U139" s="146"/>
      <c r="V139" s="146"/>
      <c r="W139" s="146"/>
      <c r="X139" s="146"/>
      <c r="Y139" s="146"/>
      <c r="Z139" s="146"/>
      <c r="AA139" s="146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</row>
    <row r="140" spans="18:85" hidden="1" x14ac:dyDescent="0.25">
      <c r="R140" s="147"/>
      <c r="S140" s="147"/>
      <c r="T140" s="146"/>
      <c r="U140" s="146"/>
      <c r="V140" s="146"/>
      <c r="W140" s="146"/>
      <c r="X140" s="146"/>
      <c r="Y140" s="146"/>
      <c r="Z140" s="146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</row>
    <row r="141" spans="18:85" hidden="1" x14ac:dyDescent="0.25">
      <c r="R141" s="147"/>
      <c r="S141" s="147"/>
      <c r="T141" s="146"/>
      <c r="U141" s="146"/>
      <c r="V141" s="146"/>
      <c r="W141" s="146"/>
      <c r="X141" s="146"/>
      <c r="Y141" s="146"/>
      <c r="Z141" s="146"/>
      <c r="AA141" s="146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</row>
    <row r="142" spans="18:85" hidden="1" x14ac:dyDescent="0.25">
      <c r="R142" s="147"/>
      <c r="S142" s="147"/>
      <c r="T142" s="146"/>
      <c r="U142" s="146"/>
      <c r="V142" s="146"/>
      <c r="W142" s="146"/>
      <c r="X142" s="146"/>
      <c r="Y142" s="146"/>
      <c r="Z142" s="146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</row>
    <row r="143" spans="18:85" hidden="1" x14ac:dyDescent="0.25">
      <c r="R143" s="147"/>
      <c r="S143" s="147"/>
      <c r="T143" s="146"/>
      <c r="U143" s="146"/>
      <c r="V143" s="146"/>
      <c r="W143" s="146"/>
      <c r="X143" s="146"/>
      <c r="Y143" s="146"/>
      <c r="Z143" s="146"/>
      <c r="AA143" s="146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</row>
    <row r="144" spans="18:85" hidden="1" x14ac:dyDescent="0.25">
      <c r="R144" s="147"/>
      <c r="S144" s="147"/>
      <c r="T144" s="146"/>
      <c r="U144" s="146"/>
      <c r="V144" s="146"/>
      <c r="W144" s="146"/>
      <c r="X144" s="146"/>
      <c r="Y144" s="146"/>
      <c r="Z144" s="146"/>
      <c r="AA144" s="146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</row>
    <row r="145" spans="18:85" hidden="1" x14ac:dyDescent="0.25">
      <c r="R145" s="147"/>
      <c r="S145" s="147"/>
      <c r="T145" s="146"/>
      <c r="U145" s="146"/>
      <c r="V145" s="146"/>
      <c r="W145" s="146"/>
      <c r="X145" s="146"/>
      <c r="Y145" s="146"/>
      <c r="Z145" s="146"/>
      <c r="AA145" s="146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</row>
    <row r="146" spans="18:85" hidden="1" x14ac:dyDescent="0.25">
      <c r="R146" s="147"/>
      <c r="S146" s="147"/>
      <c r="T146" s="146"/>
      <c r="U146" s="146"/>
      <c r="V146" s="146"/>
      <c r="W146" s="146"/>
      <c r="X146" s="146"/>
      <c r="Y146" s="146"/>
      <c r="Z146" s="146"/>
      <c r="AA146" s="146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</row>
    <row r="147" spans="18:85" hidden="1" x14ac:dyDescent="0.25">
      <c r="R147" s="147"/>
      <c r="S147" s="147"/>
      <c r="T147" s="146"/>
      <c r="U147" s="146"/>
      <c r="V147" s="146"/>
      <c r="W147" s="146"/>
      <c r="X147" s="146"/>
      <c r="Y147" s="146"/>
      <c r="Z147" s="146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</row>
    <row r="148" spans="18:85" hidden="1" x14ac:dyDescent="0.25">
      <c r="R148" s="147"/>
      <c r="S148" s="147"/>
      <c r="T148" s="146"/>
      <c r="U148" s="146"/>
      <c r="V148" s="146"/>
      <c r="W148" s="146"/>
      <c r="X148" s="146"/>
      <c r="Y148" s="146"/>
      <c r="Z148" s="146"/>
      <c r="AA148" s="146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</row>
    <row r="149" spans="18:85" hidden="1" x14ac:dyDescent="0.25">
      <c r="R149" s="147"/>
      <c r="S149" s="147"/>
      <c r="T149" s="146"/>
      <c r="U149" s="146"/>
      <c r="V149" s="146"/>
      <c r="W149" s="146"/>
      <c r="X149" s="146"/>
      <c r="Y149" s="146"/>
      <c r="Z149" s="146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</row>
    <row r="150" spans="18:85" hidden="1" x14ac:dyDescent="0.25">
      <c r="R150" s="147"/>
      <c r="S150" s="147"/>
      <c r="T150" s="146"/>
      <c r="U150" s="146"/>
      <c r="V150" s="146"/>
      <c r="W150" s="146"/>
      <c r="X150" s="146"/>
      <c r="Y150" s="146"/>
      <c r="Z150" s="146"/>
      <c r="AA150" s="146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</row>
    <row r="151" spans="18:85" hidden="1" x14ac:dyDescent="0.25">
      <c r="R151" s="147"/>
      <c r="S151" s="147"/>
      <c r="T151" s="146"/>
      <c r="U151" s="146"/>
      <c r="V151" s="146"/>
      <c r="W151" s="146"/>
      <c r="X151" s="146"/>
      <c r="Y151" s="146"/>
      <c r="Z151" s="146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</row>
    <row r="152" spans="18:85" hidden="1" x14ac:dyDescent="0.25">
      <c r="R152" s="147"/>
      <c r="S152" s="147"/>
      <c r="T152" s="146"/>
      <c r="U152" s="146"/>
      <c r="V152" s="146"/>
      <c r="W152" s="146"/>
      <c r="X152" s="146"/>
      <c r="Y152" s="146"/>
      <c r="Z152" s="146"/>
      <c r="AA152" s="146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</row>
    <row r="153" spans="18:85" hidden="1" x14ac:dyDescent="0.25">
      <c r="R153" s="147"/>
      <c r="S153" s="147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</row>
    <row r="154" spans="18:85" hidden="1" x14ac:dyDescent="0.25">
      <c r="R154" s="147"/>
      <c r="S154" s="147"/>
      <c r="T154" s="146"/>
      <c r="U154" s="146"/>
      <c r="V154" s="146"/>
      <c r="W154" s="146"/>
      <c r="X154" s="146"/>
      <c r="Y154" s="146"/>
      <c r="Z154" s="146"/>
      <c r="AA154" s="146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</row>
    <row r="155" spans="18:85" hidden="1" x14ac:dyDescent="0.25">
      <c r="R155" s="147"/>
      <c r="S155" s="147"/>
      <c r="T155" s="146"/>
      <c r="U155" s="146"/>
      <c r="V155" s="146"/>
      <c r="W155" s="146"/>
      <c r="X155" s="146"/>
      <c r="Y155" s="146"/>
      <c r="Z155" s="146"/>
      <c r="AA155" s="146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</row>
    <row r="156" spans="18:85" hidden="1" x14ac:dyDescent="0.25">
      <c r="R156" s="147"/>
      <c r="S156" s="147"/>
      <c r="T156" s="146"/>
      <c r="U156" s="146"/>
      <c r="V156" s="146"/>
      <c r="W156" s="146"/>
      <c r="X156" s="146"/>
      <c r="Y156" s="146"/>
      <c r="Z156" s="146"/>
      <c r="AA156" s="146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</row>
    <row r="157" spans="18:85" hidden="1" x14ac:dyDescent="0.25">
      <c r="R157" s="147"/>
      <c r="S157" s="147"/>
      <c r="T157" s="146"/>
      <c r="U157" s="146"/>
      <c r="V157" s="146"/>
      <c r="W157" s="146"/>
      <c r="X157" s="146"/>
      <c r="Y157" s="146"/>
      <c r="Z157" s="146"/>
      <c r="AA157" s="146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</row>
    <row r="158" spans="18:85" hidden="1" x14ac:dyDescent="0.25">
      <c r="R158" s="147"/>
      <c r="S158" s="147"/>
      <c r="T158" s="146"/>
      <c r="U158" s="146"/>
      <c r="V158" s="146"/>
      <c r="W158" s="146"/>
      <c r="X158" s="146"/>
      <c r="Y158" s="146"/>
      <c r="Z158" s="146"/>
      <c r="AA158" s="146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</row>
    <row r="159" spans="18:85" hidden="1" x14ac:dyDescent="0.25">
      <c r="R159" s="147"/>
      <c r="S159" s="147"/>
      <c r="T159" s="146"/>
      <c r="U159" s="146"/>
      <c r="V159" s="146"/>
      <c r="W159" s="146"/>
      <c r="X159" s="146"/>
      <c r="Y159" s="146"/>
      <c r="Z159" s="146"/>
      <c r="AA159" s="146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</row>
    <row r="160" spans="18:85" hidden="1" x14ac:dyDescent="0.25">
      <c r="R160" s="147"/>
      <c r="S160" s="147"/>
      <c r="T160" s="146"/>
      <c r="U160" s="146"/>
      <c r="V160" s="146"/>
      <c r="W160" s="146"/>
      <c r="X160" s="146"/>
      <c r="Y160" s="146"/>
      <c r="Z160" s="146"/>
      <c r="AA160" s="146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</row>
    <row r="161" spans="18:85" hidden="1" x14ac:dyDescent="0.25">
      <c r="R161" s="147"/>
      <c r="S161" s="147"/>
      <c r="T161" s="146"/>
      <c r="U161" s="146"/>
      <c r="V161" s="146"/>
      <c r="W161" s="146"/>
      <c r="X161" s="146"/>
      <c r="Y161" s="146"/>
      <c r="Z161" s="146"/>
      <c r="AA161" s="146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</row>
    <row r="162" spans="18:85" hidden="1" x14ac:dyDescent="0.25">
      <c r="R162" s="147"/>
      <c r="S162" s="147"/>
      <c r="T162" s="146"/>
      <c r="U162" s="146"/>
      <c r="V162" s="146"/>
      <c r="W162" s="146"/>
      <c r="X162" s="146"/>
      <c r="Y162" s="146"/>
      <c r="Z162" s="146"/>
      <c r="AA162" s="146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</row>
    <row r="163" spans="18:85" hidden="1" x14ac:dyDescent="0.25">
      <c r="R163" s="147"/>
      <c r="S163" s="147"/>
      <c r="T163" s="146"/>
      <c r="U163" s="146"/>
      <c r="V163" s="146"/>
      <c r="W163" s="146"/>
      <c r="X163" s="146"/>
      <c r="Y163" s="146"/>
      <c r="Z163" s="146"/>
      <c r="AA163" s="146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</row>
    <row r="164" spans="18:85" hidden="1" x14ac:dyDescent="0.25">
      <c r="R164" s="147"/>
      <c r="S164" s="147"/>
      <c r="T164" s="146"/>
      <c r="U164" s="146"/>
      <c r="V164" s="146"/>
      <c r="W164" s="146"/>
      <c r="X164" s="146"/>
      <c r="Y164" s="146"/>
      <c r="Z164" s="146"/>
      <c r="AA164" s="146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</row>
    <row r="165" spans="18:85" hidden="1" x14ac:dyDescent="0.25">
      <c r="R165" s="147"/>
      <c r="S165" s="147"/>
      <c r="T165" s="146"/>
      <c r="U165" s="146"/>
      <c r="V165" s="146"/>
      <c r="W165" s="146"/>
      <c r="X165" s="146"/>
      <c r="Y165" s="146"/>
      <c r="Z165" s="146"/>
      <c r="AA165" s="146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</row>
    <row r="166" spans="18:85" x14ac:dyDescent="0.25">
      <c r="R166" s="147"/>
      <c r="S166" s="147"/>
      <c r="T166" s="146"/>
      <c r="U166" s="146"/>
      <c r="V166" s="146"/>
      <c r="W166" s="146"/>
      <c r="X166" s="146"/>
      <c r="Y166" s="146"/>
      <c r="Z166" s="146"/>
      <c r="AA166" s="146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</row>
    <row r="167" spans="18:85" x14ac:dyDescent="0.25">
      <c r="R167" s="147"/>
      <c r="S167" s="147"/>
      <c r="T167" s="146"/>
      <c r="U167" s="146"/>
      <c r="V167" s="146"/>
      <c r="W167" s="146"/>
      <c r="X167" s="146"/>
      <c r="Y167" s="146"/>
      <c r="Z167" s="146"/>
      <c r="AA167" s="146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</row>
    <row r="168" spans="18:85" x14ac:dyDescent="0.25"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</row>
    <row r="169" spans="18:85" x14ac:dyDescent="0.25"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</row>
    <row r="170" spans="18:85" x14ac:dyDescent="0.25"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</row>
    <row r="171" spans="18:85" x14ac:dyDescent="0.25"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I11" sqref="I11"/>
    </sheetView>
  </sheetViews>
  <sheetFormatPr defaultColWidth="0" defaultRowHeight="12.75" zeroHeight="1" x14ac:dyDescent="0.25"/>
  <cols>
    <col min="1" max="2" width="0.28515625" style="37" customWidth="1"/>
    <col min="3" max="3" width="12.85546875" style="1" customWidth="1"/>
    <col min="4" max="4" width="15.28515625" style="1" customWidth="1"/>
    <col min="5" max="5" width="15.85546875" style="1" customWidth="1"/>
    <col min="6" max="6" width="18.42578125" style="1" customWidth="1"/>
    <col min="7" max="7" width="9.42578125" style="1" customWidth="1"/>
    <col min="8" max="8" width="19.28515625" style="1" customWidth="1"/>
    <col min="9" max="9" width="25.140625" style="1" customWidth="1"/>
    <col min="10" max="10" width="13.7109375" style="1" customWidth="1"/>
    <col min="11" max="11" width="17.85546875" style="1" customWidth="1"/>
    <col min="12" max="12" width="10" style="1" customWidth="1"/>
    <col min="13" max="13" width="9.28515625" style="1" customWidth="1"/>
    <col min="14" max="14" width="15.7109375" style="1" customWidth="1"/>
    <col min="15" max="24" width="0.28515625" style="37" customWidth="1"/>
    <col min="25" max="16384" width="15.7109375" style="1" hidden="1"/>
  </cols>
  <sheetData>
    <row r="1" spans="1:36" s="23" customFormat="1" ht="15" x14ac:dyDescent="0.25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</row>
    <row r="2" spans="1:36" s="23" customFormat="1" ht="15" x14ac:dyDescent="0.25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</row>
    <row r="3" spans="1:36" s="23" customFormat="1" ht="15" x14ac:dyDescent="0.25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</row>
    <row r="4" spans="1:36" s="23" customFormat="1" ht="15" x14ac:dyDescent="0.25">
      <c r="A4" s="28"/>
      <c r="B4" s="28"/>
      <c r="C4" s="29" t="s">
        <v>642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x14ac:dyDescent="0.25"/>
    <row r="6" spans="1:36" s="2" customFormat="1" ht="17.45" customHeight="1" x14ac:dyDescent="0.25">
      <c r="A6" s="113"/>
      <c r="B6" s="113"/>
      <c r="C6" s="210" t="s">
        <v>1</v>
      </c>
      <c r="D6" s="212"/>
      <c r="E6" s="210" t="s">
        <v>301</v>
      </c>
      <c r="F6" s="212"/>
      <c r="G6" s="210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36" ht="18.600000000000001" customHeight="1" x14ac:dyDescent="0.25">
      <c r="C7" s="178" t="s">
        <v>613</v>
      </c>
      <c r="D7" s="182"/>
      <c r="E7" s="18" t="s">
        <v>209</v>
      </c>
      <c r="F7" s="172" t="s">
        <v>209</v>
      </c>
      <c r="G7" s="20">
        <v>0.83101251932616926</v>
      </c>
      <c r="H7" s="21">
        <v>4.6904444444444442</v>
      </c>
      <c r="I7" s="21">
        <v>0.36866666666666664</v>
      </c>
      <c r="J7" s="22">
        <v>0.11979018728733194</v>
      </c>
      <c r="K7" s="173">
        <v>0.11493131354772229</v>
      </c>
      <c r="L7" s="22">
        <v>-2.2757335018188891E-2</v>
      </c>
      <c r="M7" s="22">
        <v>2.9041601893444444E-2</v>
      </c>
      <c r="N7" s="22">
        <v>0.136363283404</v>
      </c>
    </row>
    <row r="8" spans="1:36" s="61" customFormat="1" ht="21" customHeight="1" x14ac:dyDescent="0.25">
      <c r="A8" s="64"/>
      <c r="B8" s="64"/>
      <c r="C8" s="56" t="s">
        <v>0</v>
      </c>
      <c r="D8" s="167" t="s">
        <v>249</v>
      </c>
      <c r="E8" s="6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167" t="s">
        <v>253</v>
      </c>
      <c r="L8" s="6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36" s="7" customFormat="1" ht="16.899999999999999" customHeight="1" x14ac:dyDescent="0.25">
      <c r="A9" s="126">
        <v>7</v>
      </c>
      <c r="B9" s="126">
        <v>2</v>
      </c>
      <c r="C9" s="5" t="s">
        <v>394</v>
      </c>
      <c r="D9" s="158">
        <v>77523.289999999994</v>
      </c>
      <c r="E9" s="15">
        <v>593053.16850000003</v>
      </c>
      <c r="F9" s="158">
        <v>727009.43883</v>
      </c>
      <c r="G9" s="17">
        <v>0.81574342343397888</v>
      </c>
      <c r="H9" s="10">
        <v>1.008</v>
      </c>
      <c r="I9" s="10">
        <v>0.08</v>
      </c>
      <c r="J9" s="8">
        <v>0.13176470588235292</v>
      </c>
      <c r="K9" s="160">
        <v>0.12549019607843137</v>
      </c>
      <c r="L9" s="8">
        <v>-2.1739130434999997E-2</v>
      </c>
      <c r="M9" s="8">
        <v>3.5719554495E-2</v>
      </c>
      <c r="N9" s="8">
        <v>9.9921770630000004E-2</v>
      </c>
      <c r="O9" s="126"/>
      <c r="P9" s="37"/>
      <c r="Q9" s="38">
        <v>0.83101251932616926</v>
      </c>
      <c r="R9" s="39">
        <v>0.11493131354772229</v>
      </c>
      <c r="S9" s="37">
        <v>1</v>
      </c>
      <c r="T9" s="37" t="s">
        <v>56</v>
      </c>
      <c r="U9" s="38">
        <v>0.88673516728723789</v>
      </c>
      <c r="V9" s="37">
        <v>1</v>
      </c>
      <c r="W9" s="197" t="s">
        <v>65</v>
      </c>
      <c r="X9" s="177">
        <v>0.12669683257918554</v>
      </c>
    </row>
    <row r="10" spans="1:36" ht="16.899999999999999" customHeight="1" x14ac:dyDescent="0.25">
      <c r="A10" s="37">
        <v>2</v>
      </c>
      <c r="B10" s="37">
        <v>5</v>
      </c>
      <c r="C10" s="127" t="s">
        <v>223</v>
      </c>
      <c r="D10" s="157">
        <v>7014.5649999999996</v>
      </c>
      <c r="E10" s="14">
        <v>567478.30850000004</v>
      </c>
      <c r="F10" s="157">
        <v>655834.29420999996</v>
      </c>
      <c r="G10" s="16">
        <v>0.86527696631596385</v>
      </c>
      <c r="H10" s="9">
        <v>9.4499999999999993</v>
      </c>
      <c r="I10" s="9">
        <v>0.8</v>
      </c>
      <c r="J10" s="6">
        <v>0.1168108776266996</v>
      </c>
      <c r="K10" s="159">
        <v>0.11866501854140915</v>
      </c>
      <c r="L10" s="6">
        <v>-2.3772173282999999E-2</v>
      </c>
      <c r="M10" s="6">
        <v>-2.6399500836000001E-2</v>
      </c>
      <c r="N10" s="6">
        <v>9.5051795202000008E-2</v>
      </c>
      <c r="Q10" s="38">
        <v>0.83101251932616926</v>
      </c>
      <c r="R10" s="39">
        <v>0.11493131354772229</v>
      </c>
      <c r="S10" s="37">
        <v>2</v>
      </c>
      <c r="T10" s="37" t="s">
        <v>223</v>
      </c>
      <c r="U10" s="38">
        <v>0.86527696631596385</v>
      </c>
      <c r="V10" s="37">
        <v>2</v>
      </c>
      <c r="W10" s="197" t="s">
        <v>394</v>
      </c>
      <c r="X10" s="99">
        <v>0.12549019607843137</v>
      </c>
    </row>
    <row r="11" spans="1:36" s="7" customFormat="1" ht="16.899999999999999" customHeight="1" x14ac:dyDescent="0.25">
      <c r="A11" s="126">
        <v>1</v>
      </c>
      <c r="B11" s="126">
        <v>7</v>
      </c>
      <c r="C11" s="5" t="s">
        <v>56</v>
      </c>
      <c r="D11" s="158">
        <v>3719.038</v>
      </c>
      <c r="E11" s="15">
        <v>341779.59220000001</v>
      </c>
      <c r="F11" s="158">
        <v>385435.92812</v>
      </c>
      <c r="G11" s="17">
        <v>0.88673516728723789</v>
      </c>
      <c r="H11" s="10">
        <v>10.220000000000001</v>
      </c>
      <c r="I11" s="10">
        <v>0.86</v>
      </c>
      <c r="J11" s="8">
        <v>0.11120783460282917</v>
      </c>
      <c r="K11" s="160">
        <v>0.11229597388465724</v>
      </c>
      <c r="L11" s="8">
        <v>-4.0910039657999997E-2</v>
      </c>
      <c r="M11" s="8">
        <v>8.3367388876999987E-2</v>
      </c>
      <c r="N11" s="8">
        <v>0.19490564448</v>
      </c>
      <c r="O11" s="126"/>
      <c r="P11" s="37"/>
      <c r="Q11" s="38">
        <v>0.83101251932616926</v>
      </c>
      <c r="R11" s="39">
        <v>0.11493131354772229</v>
      </c>
      <c r="S11" s="37">
        <v>3</v>
      </c>
      <c r="T11" s="37" t="s">
        <v>22</v>
      </c>
      <c r="U11" s="38">
        <v>0.84299824410555657</v>
      </c>
      <c r="V11" s="37">
        <v>3</v>
      </c>
      <c r="W11" s="197" t="s">
        <v>337</v>
      </c>
      <c r="X11" s="177">
        <v>0.12371134020618559</v>
      </c>
    </row>
    <row r="12" spans="1:36" s="118" customFormat="1" ht="16.899999999999999" customHeight="1" x14ac:dyDescent="0.25">
      <c r="A12" s="146">
        <v>5</v>
      </c>
      <c r="B12" s="146">
        <v>6</v>
      </c>
      <c r="C12" s="127" t="s">
        <v>385</v>
      </c>
      <c r="D12" s="157">
        <v>4020.6350000000002</v>
      </c>
      <c r="E12" s="14">
        <v>296803.2757</v>
      </c>
      <c r="F12" s="157">
        <v>353254.64410999999</v>
      </c>
      <c r="G12" s="16">
        <v>0.84019638707871702</v>
      </c>
      <c r="H12" s="9">
        <v>9.86</v>
      </c>
      <c r="I12" s="9">
        <v>0.72</v>
      </c>
      <c r="J12" s="6">
        <v>0.13356813871579518</v>
      </c>
      <c r="K12" s="159">
        <v>0.11704145218098078</v>
      </c>
      <c r="L12" s="6">
        <v>-1.5513870319000001E-2</v>
      </c>
      <c r="M12" s="6">
        <v>1.7701361357000001E-2</v>
      </c>
      <c r="N12" s="6">
        <v>0.14770309445000002</v>
      </c>
      <c r="O12" s="146"/>
      <c r="P12" s="37"/>
      <c r="Q12" s="38">
        <v>0.83101251932616926</v>
      </c>
      <c r="R12" s="39">
        <v>0.11493131354772229</v>
      </c>
      <c r="S12" s="37">
        <v>4</v>
      </c>
      <c r="T12" s="37" t="s">
        <v>337</v>
      </c>
      <c r="U12" s="38">
        <v>0.84086838754798343</v>
      </c>
      <c r="V12" s="37">
        <v>4</v>
      </c>
      <c r="W12" s="197" t="s">
        <v>641</v>
      </c>
      <c r="X12" s="181">
        <v>0.1218045112781955</v>
      </c>
    </row>
    <row r="13" spans="1:36" s="7" customFormat="1" ht="16.899999999999999" customHeight="1" x14ac:dyDescent="0.25">
      <c r="A13" s="126">
        <v>4</v>
      </c>
      <c r="B13" s="126">
        <v>3</v>
      </c>
      <c r="C13" s="5" t="s">
        <v>337</v>
      </c>
      <c r="D13" s="158">
        <v>44196.05</v>
      </c>
      <c r="E13" s="15">
        <v>300091.17950000003</v>
      </c>
      <c r="F13" s="158">
        <v>356882.46097000001</v>
      </c>
      <c r="G13" s="17">
        <v>0.84086838754798343</v>
      </c>
      <c r="H13" s="10">
        <v>0.84</v>
      </c>
      <c r="I13" s="10">
        <v>7.0000000000000007E-2</v>
      </c>
      <c r="J13" s="8">
        <v>0.12371134020618556</v>
      </c>
      <c r="K13" s="160">
        <v>0.12371134020618559</v>
      </c>
      <c r="L13" s="8">
        <v>-4.366197183E-2</v>
      </c>
      <c r="M13" s="8">
        <v>2.3384273409000001E-2</v>
      </c>
      <c r="N13" s="8">
        <v>8.3952297852999999E-2</v>
      </c>
      <c r="O13" s="126"/>
      <c r="P13" s="37"/>
      <c r="Q13" s="38">
        <v>0.83101251932616926</v>
      </c>
      <c r="R13" s="39">
        <v>0.11493131354772229</v>
      </c>
      <c r="S13" s="37">
        <v>5</v>
      </c>
      <c r="T13" s="37" t="s">
        <v>385</v>
      </c>
      <c r="U13" s="38">
        <v>0.84019638707871702</v>
      </c>
      <c r="V13" s="37">
        <v>5</v>
      </c>
      <c r="W13" s="197" t="s">
        <v>223</v>
      </c>
      <c r="X13" s="177">
        <v>0.11866501854140915</v>
      </c>
    </row>
    <row r="14" spans="1:36" ht="16.899999999999999" customHeight="1" x14ac:dyDescent="0.25">
      <c r="A14" s="37">
        <v>8</v>
      </c>
      <c r="B14" s="37">
        <v>4</v>
      </c>
      <c r="C14" s="127" t="s">
        <v>641</v>
      </c>
      <c r="D14" s="157">
        <v>18746.075000000001</v>
      </c>
      <c r="E14" s="14">
        <v>199458.23800000001</v>
      </c>
      <c r="F14" s="157">
        <v>245586.36291</v>
      </c>
      <c r="G14" s="16">
        <v>0.81217147253854416</v>
      </c>
      <c r="H14" s="9">
        <v>1.3480000000000001</v>
      </c>
      <c r="I14" s="9">
        <v>0.108</v>
      </c>
      <c r="J14" s="6">
        <v>0.12669172932330827</v>
      </c>
      <c r="K14" s="159">
        <v>0.1218045112781955</v>
      </c>
      <c r="L14" s="6">
        <v>-2.0634027387000002E-3</v>
      </c>
      <c r="M14" s="6">
        <v>4.1968057523000007E-2</v>
      </c>
      <c r="N14" s="6">
        <v>0.14187418523000001</v>
      </c>
      <c r="Q14" s="38">
        <v>0.83101251932616926</v>
      </c>
      <c r="R14" s="39">
        <v>0.11493131354772229</v>
      </c>
      <c r="S14" s="37">
        <v>6</v>
      </c>
      <c r="T14" s="37" t="s">
        <v>65</v>
      </c>
      <c r="U14" s="38">
        <v>0.82363687708172673</v>
      </c>
      <c r="V14" s="37">
        <v>6</v>
      </c>
      <c r="W14" s="197" t="s">
        <v>385</v>
      </c>
      <c r="X14" s="99">
        <v>0.11704145218098078</v>
      </c>
    </row>
    <row r="15" spans="1:36" s="118" customFormat="1" ht="16.899999999999999" customHeight="1" x14ac:dyDescent="0.25">
      <c r="A15" s="146">
        <v>9</v>
      </c>
      <c r="B15" s="146">
        <v>8</v>
      </c>
      <c r="C15" s="5" t="s">
        <v>639</v>
      </c>
      <c r="D15" s="158">
        <v>18399.378000000001</v>
      </c>
      <c r="E15" s="15">
        <v>1090347.1403000001</v>
      </c>
      <c r="F15" s="158">
        <v>1376579.6708</v>
      </c>
      <c r="G15" s="17">
        <v>0.79206976786628291</v>
      </c>
      <c r="H15" s="10">
        <v>8</v>
      </c>
      <c r="I15" s="10">
        <v>0.55000000000000004</v>
      </c>
      <c r="J15" s="8">
        <v>0.13499831251861724</v>
      </c>
      <c r="K15" s="160">
        <v>0.11137360782785923</v>
      </c>
      <c r="L15" s="8">
        <v>-3.3468217292000002E-2</v>
      </c>
      <c r="M15" s="8">
        <v>-3.4090982084999999E-2</v>
      </c>
      <c r="N15" s="8">
        <v>3.6348240821000001E-2</v>
      </c>
      <c r="O15" s="146"/>
      <c r="P15" s="37"/>
      <c r="Q15" s="38">
        <v>0.83101251932616926</v>
      </c>
      <c r="R15" s="39">
        <v>0.11493131354772229</v>
      </c>
      <c r="S15" s="37"/>
      <c r="T15" s="37"/>
      <c r="U15" s="38"/>
      <c r="V15" s="37"/>
      <c r="W15" s="197"/>
      <c r="X15" s="181"/>
    </row>
    <row r="16" spans="1:36" s="7" customFormat="1" ht="16.899999999999999" customHeight="1" x14ac:dyDescent="0.25">
      <c r="A16" s="126">
        <v>3</v>
      </c>
      <c r="B16" s="126">
        <v>9</v>
      </c>
      <c r="C16" s="127" t="s">
        <v>22</v>
      </c>
      <c r="D16" s="157">
        <v>221840</v>
      </c>
      <c r="E16" s="14">
        <v>1490764.8</v>
      </c>
      <c r="F16" s="157">
        <v>1768407.9539000001</v>
      </c>
      <c r="G16" s="16">
        <v>0.84299824410555657</v>
      </c>
      <c r="H16" s="9">
        <v>0.68799999999999994</v>
      </c>
      <c r="I16" s="9">
        <v>0.06</v>
      </c>
      <c r="J16" s="6">
        <v>0.10238095238095236</v>
      </c>
      <c r="K16" s="159">
        <v>0.10714285714285714</v>
      </c>
      <c r="L16" s="6">
        <v>-1.1764705881999999E-2</v>
      </c>
      <c r="M16" s="6">
        <v>5.8264526061999999E-2</v>
      </c>
      <c r="N16" s="6">
        <v>0.23323551674000001</v>
      </c>
      <c r="O16" s="126"/>
      <c r="P16" s="37"/>
      <c r="Q16" s="38">
        <v>0.83101251932616926</v>
      </c>
      <c r="R16" s="39">
        <v>0.11493131354772229</v>
      </c>
      <c r="S16" s="37"/>
      <c r="T16" s="37"/>
      <c r="U16" s="38"/>
      <c r="V16" s="37"/>
      <c r="W16" s="197"/>
      <c r="X16" s="177"/>
    </row>
    <row r="17" spans="1:24" s="7" customFormat="1" ht="16.899999999999999" customHeight="1" x14ac:dyDescent="0.25">
      <c r="A17" s="126">
        <v>6</v>
      </c>
      <c r="B17" s="126">
        <v>1</v>
      </c>
      <c r="C17" s="5" t="s">
        <v>65</v>
      </c>
      <c r="D17" s="158">
        <v>43302.14</v>
      </c>
      <c r="E17" s="15">
        <v>287093.18819999998</v>
      </c>
      <c r="F17" s="158">
        <v>348567.67125000001</v>
      </c>
      <c r="G17" s="17">
        <v>0.82363687708172673</v>
      </c>
      <c r="H17" s="10">
        <v>0.8</v>
      </c>
      <c r="I17" s="10">
        <v>7.0000000000000007E-2</v>
      </c>
      <c r="J17" s="8">
        <v>0.1206636500754148</v>
      </c>
      <c r="K17" s="160">
        <v>0.12669683257918554</v>
      </c>
      <c r="L17" s="8">
        <v>-1.1922503726000001E-2</v>
      </c>
      <c r="M17" s="8">
        <v>6.1459738239E-2</v>
      </c>
      <c r="N17" s="8">
        <v>0.19427700522999999</v>
      </c>
      <c r="O17" s="126"/>
      <c r="P17" s="37"/>
      <c r="Q17" s="38">
        <v>0.83101251932616926</v>
      </c>
      <c r="R17" s="39">
        <v>0.11493131354772229</v>
      </c>
      <c r="S17" s="37"/>
      <c r="T17" s="37"/>
      <c r="U17" s="38"/>
      <c r="V17" s="37"/>
      <c r="W17" s="197"/>
      <c r="X17" s="177"/>
    </row>
    <row r="18" spans="1:24" hidden="1" x14ac:dyDescent="0.25">
      <c r="C18" s="7"/>
      <c r="D18" s="14"/>
      <c r="E18" s="14"/>
      <c r="F18" s="14"/>
      <c r="G18" s="16"/>
      <c r="H18" s="9"/>
      <c r="I18" s="9"/>
      <c r="J18" s="6"/>
      <c r="K18" s="6"/>
      <c r="L18" s="6"/>
      <c r="M18" s="6"/>
      <c r="N18" s="6"/>
      <c r="O18" s="38" t="e">
        <v>#REF!</v>
      </c>
      <c r="P18" s="39" t="e">
        <v>#REF!</v>
      </c>
      <c r="U18" s="38" t="e">
        <v>#N/A</v>
      </c>
    </row>
    <row r="19" spans="1:24" hidden="1" x14ac:dyDescent="0.25">
      <c r="D19" s="15"/>
      <c r="E19" s="15"/>
      <c r="F19" s="15"/>
      <c r="G19" s="17"/>
      <c r="H19" s="10"/>
      <c r="I19" s="10"/>
      <c r="J19" s="8"/>
      <c r="K19" s="8"/>
      <c r="L19" s="8"/>
      <c r="M19" s="8"/>
      <c r="N19" s="8"/>
      <c r="O19" s="38"/>
      <c r="P19" s="39"/>
    </row>
    <row r="20" spans="1:24" hidden="1" x14ac:dyDescent="0.25">
      <c r="C20" s="7"/>
      <c r="D20" s="14"/>
      <c r="E20" s="14"/>
      <c r="F20" s="14"/>
      <c r="G20" s="16"/>
      <c r="H20" s="9"/>
      <c r="I20" s="9"/>
      <c r="J20" s="6"/>
      <c r="K20" s="6"/>
      <c r="L20" s="6"/>
      <c r="M20" s="6"/>
      <c r="N20" s="6"/>
      <c r="O20" s="38"/>
      <c r="P20" s="39"/>
    </row>
    <row r="21" spans="1:24" hidden="1" x14ac:dyDescent="0.25">
      <c r="D21" s="15"/>
      <c r="E21" s="15"/>
      <c r="F21" s="15"/>
      <c r="G21" s="17"/>
      <c r="H21" s="10"/>
      <c r="I21" s="10"/>
      <c r="J21" s="8"/>
      <c r="K21" s="8"/>
      <c r="L21" s="8"/>
      <c r="M21" s="8"/>
      <c r="N21" s="8"/>
      <c r="O21" s="38"/>
      <c r="P21" s="39"/>
    </row>
    <row r="22" spans="1:24" hidden="1" x14ac:dyDescent="0.25">
      <c r="C22" s="7"/>
      <c r="D22" s="14"/>
      <c r="E22" s="14"/>
      <c r="F22" s="14"/>
      <c r="G22" s="16"/>
      <c r="H22" s="9"/>
      <c r="I22" s="9"/>
      <c r="J22" s="6"/>
      <c r="K22" s="6"/>
      <c r="L22" s="6"/>
      <c r="M22" s="6"/>
      <c r="N22" s="6"/>
      <c r="O22" s="38"/>
      <c r="P22" s="39"/>
    </row>
    <row r="23" spans="1:24" hidden="1" x14ac:dyDescent="0.25"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25">
      <c r="C24" s="7"/>
      <c r="D24" s="14"/>
      <c r="E24" s="14"/>
      <c r="F24" s="14"/>
      <c r="G24" s="16"/>
      <c r="H24" s="9"/>
      <c r="I24" s="9"/>
      <c r="J24" s="6"/>
      <c r="K24" s="6"/>
      <c r="L24" s="6"/>
      <c r="M24" s="6"/>
      <c r="N24" s="6"/>
      <c r="O24" s="38"/>
      <c r="P24" s="39"/>
    </row>
    <row r="25" spans="1:24" hidden="1" x14ac:dyDescent="0.25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25">
      <c r="D26" s="14"/>
      <c r="E26" s="14"/>
      <c r="F26" s="14"/>
      <c r="G26" s="16"/>
      <c r="H26" s="9"/>
      <c r="I26" s="9"/>
      <c r="J26" s="6"/>
      <c r="K26" s="6"/>
      <c r="L26" s="6"/>
      <c r="M26" s="6"/>
      <c r="N26" s="6"/>
      <c r="O26" s="38"/>
      <c r="P26" s="39"/>
    </row>
    <row r="27" spans="1:24" hidden="1" x14ac:dyDescent="0.25"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25">
      <c r="D28" s="14"/>
      <c r="E28" s="14"/>
      <c r="F28" s="14"/>
      <c r="G28" s="16"/>
      <c r="H28" s="9"/>
      <c r="I28" s="9"/>
      <c r="J28" s="6"/>
      <c r="K28" s="6"/>
      <c r="L28" s="6"/>
      <c r="M28" s="6"/>
      <c r="N28" s="6"/>
      <c r="O28" s="38"/>
    </row>
    <row r="29" spans="1:24" hidden="1" x14ac:dyDescent="0.25">
      <c r="D29" s="14"/>
      <c r="E29" s="14"/>
      <c r="F29" s="14"/>
      <c r="G29" s="16"/>
      <c r="H29" s="9"/>
      <c r="I29" s="9"/>
      <c r="J29" s="6"/>
      <c r="K29" s="6"/>
      <c r="L29" s="6"/>
      <c r="M29" s="6"/>
      <c r="N29" s="6"/>
      <c r="O29" s="38"/>
    </row>
    <row r="30" spans="1:24" x14ac:dyDescent="0.25">
      <c r="C30" s="60"/>
      <c r="D30" s="19"/>
      <c r="E30" s="152"/>
      <c r="F30" s="18"/>
      <c r="G30" s="155"/>
      <c r="H30" s="18"/>
      <c r="I30" s="21"/>
      <c r="J30" s="22"/>
      <c r="K30" s="22"/>
      <c r="L30" s="156"/>
      <c r="M30" s="22"/>
      <c r="N30" s="22"/>
    </row>
    <row r="31" spans="1:24" x14ac:dyDescent="0.25">
      <c r="L31" s="14"/>
    </row>
    <row r="32" spans="1:24" x14ac:dyDescent="0.25"/>
    <row r="33" spans="12:12" x14ac:dyDescent="0.25"/>
    <row r="34" spans="12:12" x14ac:dyDescent="0.25">
      <c r="L34" s="183"/>
    </row>
    <row r="35" spans="12:12" x14ac:dyDescent="0.25"/>
    <row r="36" spans="12:12" x14ac:dyDescent="0.25"/>
    <row r="37" spans="12:12" x14ac:dyDescent="0.25"/>
    <row r="38" spans="12:12" x14ac:dyDescent="0.25"/>
    <row r="39" spans="12:12" x14ac:dyDescent="0.25"/>
    <row r="40" spans="12:12" x14ac:dyDescent="0.25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B1945"/>
  <sheetViews>
    <sheetView showGridLines="0" topLeftCell="A144" zoomScaleNormal="100" workbookViewId="0">
      <selection activeCell="O169" sqref="O169"/>
    </sheetView>
  </sheetViews>
  <sheetFormatPr defaultColWidth="8.7109375" defaultRowHeight="15" x14ac:dyDescent="0.25"/>
  <cols>
    <col min="1" max="1" width="11.28515625" style="89" bestFit="1" customWidth="1"/>
    <col min="2" max="2" width="15.140625" style="72" bestFit="1" customWidth="1"/>
    <col min="3" max="5" width="12.7109375" style="72" customWidth="1"/>
    <col min="6" max="7" width="9.140625"/>
    <col min="8" max="8" width="8.7109375" style="1"/>
    <col min="9" max="10" width="10.42578125" style="1" bestFit="1" customWidth="1"/>
    <col min="11" max="20" width="8.7109375" style="1"/>
    <col min="21" max="21" width="16.42578125" style="1" bestFit="1" customWidth="1"/>
    <col min="22" max="24" width="18.85546875" style="1" customWidth="1"/>
    <col min="25" max="25" width="8.7109375" style="1"/>
    <col min="26" max="26" width="8.7109375" style="37" customWidth="1"/>
    <col min="27" max="27" width="11.28515625" style="1" bestFit="1" customWidth="1"/>
    <col min="28" max="28" width="10.42578125" style="94" customWidth="1"/>
    <col min="29" max="31" width="12.7109375" style="1" customWidth="1"/>
    <col min="32" max="33" width="9.140625" style="1"/>
    <col min="34" max="38" width="8.7109375" style="1" customWidth="1"/>
    <col min="39" max="16384" width="8.7109375" style="1"/>
  </cols>
  <sheetData>
    <row r="1" spans="1:28" x14ac:dyDescent="0.25">
      <c r="A1" s="71"/>
      <c r="I1" s="1" t="s">
        <v>377</v>
      </c>
      <c r="J1" s="92">
        <f ca="1">EDATE(J2,-12)+1</f>
        <v>45807</v>
      </c>
    </row>
    <row r="2" spans="1:28" ht="15.75" x14ac:dyDescent="0.25">
      <c r="A2" s="73" t="s">
        <v>359</v>
      </c>
      <c r="I2" s="92" t="s">
        <v>376</v>
      </c>
      <c r="J2" s="92">
        <f ca="1">TODAY()</f>
        <v>46171</v>
      </c>
      <c r="U2" s="30" t="s">
        <v>283</v>
      </c>
      <c r="V2" s="30" t="s">
        <v>282</v>
      </c>
      <c r="W2" s="30" t="s">
        <v>8</v>
      </c>
      <c r="X2" s="30" t="s">
        <v>9</v>
      </c>
      <c r="AB2" s="95" t="s">
        <v>378</v>
      </c>
    </row>
    <row r="3" spans="1:28" x14ac:dyDescent="0.25">
      <c r="A3" s="74" t="s">
        <v>360</v>
      </c>
      <c r="B3" s="75">
        <f>IF(C3="",EOMONTH(B4,-24),C3)</f>
        <v>43464</v>
      </c>
      <c r="C3" s="76">
        <v>43464</v>
      </c>
      <c r="D3" s="77" t="s">
        <v>361</v>
      </c>
      <c r="E3" s="78"/>
      <c r="U3" s="1" t="s">
        <v>281</v>
      </c>
      <c r="V3" s="16">
        <f>'Galpões Logísticos'!G7</f>
        <v>0.92140532256744256</v>
      </c>
      <c r="W3" s="31">
        <f>'Galpões Logísticos'!$J$7</f>
        <v>9.5743640474764469E-2</v>
      </c>
      <c r="X3" s="31">
        <f>'Galpões Logísticos'!$K$7</f>
        <v>9.6066636018969379E-2</v>
      </c>
      <c r="Z3" s="38" t="e">
        <f>V10</f>
        <v>#N/A</v>
      </c>
      <c r="AB3" s="96" t="s">
        <v>374</v>
      </c>
    </row>
    <row r="4" spans="1:28" x14ac:dyDescent="0.25">
      <c r="A4" s="74" t="s">
        <v>362</v>
      </c>
      <c r="B4" s="213">
        <f>IF(C4="",_xll.ECONOMATICA("IBOV","DATE OF LAST QUOTE"),C4)</f>
        <v>46171</v>
      </c>
      <c r="C4" s="79"/>
      <c r="D4" s="77" t="s">
        <v>361</v>
      </c>
      <c r="E4" s="78"/>
      <c r="O4" s="1" t="s">
        <v>221</v>
      </c>
      <c r="P4" s="1" t="s">
        <v>371</v>
      </c>
      <c r="Q4" s="1" t="s">
        <v>241</v>
      </c>
      <c r="R4" s="1" t="s">
        <v>606</v>
      </c>
      <c r="U4" s="1" t="s">
        <v>149</v>
      </c>
      <c r="V4" s="16">
        <f>Recebíveis!$H$7</f>
        <v>0.95257408089563744</v>
      </c>
      <c r="W4" s="31">
        <f>Recebíveis!$K$7</f>
        <v>0.13168751390809744</v>
      </c>
      <c r="X4" s="31">
        <f>Recebíveis!$L$7</f>
        <v>0.13346899101552676</v>
      </c>
      <c r="Z4" s="38" t="e">
        <f>Z3</f>
        <v>#N/A</v>
      </c>
      <c r="AB4" s="94">
        <v>36892</v>
      </c>
    </row>
    <row r="5" spans="1:28" x14ac:dyDescent="0.25">
      <c r="A5" s="74" t="s">
        <v>363</v>
      </c>
      <c r="B5" s="80" t="s">
        <v>364</v>
      </c>
      <c r="C5" s="81" t="s">
        <v>365</v>
      </c>
      <c r="D5" s="82"/>
      <c r="E5" s="82"/>
      <c r="I5" s="92">
        <f ca="1">J1</f>
        <v>45807</v>
      </c>
      <c r="J5" s="1">
        <f t="shared" ref="J5:J68" ca="1" si="0">VLOOKUP(I5,$A$10:$G$10000,2,FALSE)</f>
        <v>147.21656411000001</v>
      </c>
      <c r="K5" s="1">
        <f t="shared" ref="K5:K68" ca="1" si="1">VLOOKUP(I5,$A$10:$G$10000,6,FALSE)</f>
        <v>168.63336742999999</v>
      </c>
      <c r="L5" s="1">
        <f t="shared" ref="L5:L68" ca="1" si="2">VLOOKUP(I5,$A$10:$G$10000,7,FALSE)</f>
        <v>155.91179473</v>
      </c>
      <c r="M5" s="1">
        <f ca="1">VLOOKUP(I5,$A$10:$G$10000,3,FALSE)</f>
        <v>167.12523375000001</v>
      </c>
      <c r="U5" s="1" t="s">
        <v>150</v>
      </c>
      <c r="V5" s="16">
        <f>Outros!J7</f>
        <v>0.87431997691620489</v>
      </c>
      <c r="W5" s="31">
        <f>Outros!M7</f>
        <v>0.11314039533219328</v>
      </c>
      <c r="X5" s="31">
        <f>Outros!$N$7</f>
        <v>0.10796393423936006</v>
      </c>
      <c r="Z5" s="38" t="e">
        <f t="shared" ref="Z5:Z8" si="3">Z4</f>
        <v>#N/A</v>
      </c>
      <c r="AB5" s="97">
        <v>36948</v>
      </c>
    </row>
    <row r="6" spans="1:28" x14ac:dyDescent="0.25">
      <c r="A6" s="74" t="s">
        <v>366</v>
      </c>
      <c r="B6" s="83" t="s">
        <v>367</v>
      </c>
      <c r="C6" s="84" t="s">
        <v>368</v>
      </c>
      <c r="D6" s="82"/>
      <c r="E6" s="82"/>
      <c r="F6" s="85"/>
      <c r="I6" s="92">
        <f t="shared" ref="I6:I69" ca="1" si="4">WORKDAY(I5,1,$AB$4:$AB$467)</f>
        <v>45810</v>
      </c>
      <c r="J6" s="1">
        <f t="shared" ca="1" si="0"/>
        <v>146.49407421999999</v>
      </c>
      <c r="K6" s="1">
        <f t="shared" ca="1" si="1"/>
        <v>168.72487841</v>
      </c>
      <c r="L6" s="1">
        <f t="shared" ca="1" si="2"/>
        <v>155.63875178000001</v>
      </c>
      <c r="M6" s="1">
        <f t="shared" ref="M6:M69" ca="1" si="5">VLOOKUP(I6,$A$10:$G$10000,3,FALSE)</f>
        <v>166.83598814000001</v>
      </c>
      <c r="O6" s="1">
        <v>100</v>
      </c>
      <c r="P6" s="1">
        <v>100</v>
      </c>
      <c r="Q6" s="1">
        <v>100</v>
      </c>
      <c r="R6" s="1">
        <v>100</v>
      </c>
      <c r="U6" s="1" t="s">
        <v>280</v>
      </c>
      <c r="V6" s="16">
        <f>FoF!$G$7</f>
        <v>0.83101251932616926</v>
      </c>
      <c r="W6" s="31">
        <f>FoF!$J$7</f>
        <v>0.11979018728733194</v>
      </c>
      <c r="X6" s="31">
        <f>FoF!$K$7</f>
        <v>0.11493131354772229</v>
      </c>
      <c r="Z6" s="38" t="e">
        <f t="shared" si="3"/>
        <v>#N/A</v>
      </c>
      <c r="AB6" s="93">
        <v>43789</v>
      </c>
    </row>
    <row r="7" spans="1:28" ht="12.75" x14ac:dyDescent="0.2">
      <c r="A7" s="71"/>
      <c r="B7" s="72" t="s">
        <v>221</v>
      </c>
      <c r="C7" s="72" t="s">
        <v>606</v>
      </c>
      <c r="D7" s="72" t="s">
        <v>369</v>
      </c>
      <c r="E7" s="72" t="s">
        <v>370</v>
      </c>
      <c r="F7" s="72" t="s">
        <v>371</v>
      </c>
      <c r="G7" s="72" t="s">
        <v>372</v>
      </c>
      <c r="I7" s="92">
        <f t="shared" ca="1" si="4"/>
        <v>45811</v>
      </c>
      <c r="J7" s="1">
        <f t="shared" ca="1" si="0"/>
        <v>146.88699986</v>
      </c>
      <c r="K7" s="1">
        <f t="shared" ca="1" si="1"/>
        <v>168.816439</v>
      </c>
      <c r="L7" s="1">
        <f t="shared" ca="1" si="2"/>
        <v>156.50305215</v>
      </c>
      <c r="M7" s="1">
        <f t="shared" ca="1" si="5"/>
        <v>166.86308808999999</v>
      </c>
      <c r="O7" s="1">
        <f t="shared" ref="O7:O70" ca="1" si="6">J7/J6*O6</f>
        <v>100.26821947719873</v>
      </c>
      <c r="P7" s="1">
        <f t="shared" ref="P7:P70" ca="1" si="7">K7/K6*P6</f>
        <v>100.05426620594594</v>
      </c>
      <c r="Q7" s="1">
        <f t="shared" ref="Q7:R70" ca="1" si="8">L7/L6*Q6</f>
        <v>100.55532466054579</v>
      </c>
      <c r="R7" s="1">
        <f t="shared" ca="1" si="8"/>
        <v>100.01624346779259</v>
      </c>
      <c r="U7" s="1" t="s">
        <v>279</v>
      </c>
      <c r="V7" s="16">
        <f>Shopping!$G$7</f>
        <v>0.87275004264417011</v>
      </c>
      <c r="W7" s="31">
        <f>Shopping!$J$7</f>
        <v>0.10694564488675594</v>
      </c>
      <c r="X7" s="31">
        <f>Shopping!$K$7</f>
        <v>0.10449806942352795</v>
      </c>
      <c r="Z7" s="38" t="e">
        <f t="shared" si="3"/>
        <v>#N/A</v>
      </c>
      <c r="AB7" s="93">
        <v>43823</v>
      </c>
    </row>
    <row r="8" spans="1:28" ht="12.75" x14ac:dyDescent="0.2">
      <c r="A8" s="71"/>
      <c r="B8" s="72" t="s">
        <v>221</v>
      </c>
      <c r="C8" s="86" t="s">
        <v>606</v>
      </c>
      <c r="D8" s="86" t="str">
        <f>[1]XPFT!B2</f>
        <v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v>
      </c>
      <c r="E8" s="86" t="str">
        <f>[1]XPFP!B2</f>
        <v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v>
      </c>
      <c r="F8" s="86" t="s">
        <v>373</v>
      </c>
      <c r="G8" s="86" t="s">
        <v>372</v>
      </c>
      <c r="I8" s="92">
        <f t="shared" ca="1" si="4"/>
        <v>45812</v>
      </c>
      <c r="J8" s="1">
        <f t="shared" ca="1" si="0"/>
        <v>146.62079699</v>
      </c>
      <c r="K8" s="1">
        <f t="shared" ca="1" si="1"/>
        <v>168.90804937999999</v>
      </c>
      <c r="L8" s="1">
        <f t="shared" ca="1" si="2"/>
        <v>155.88330368999999</v>
      </c>
      <c r="M8" s="1">
        <f t="shared" ca="1" si="5"/>
        <v>167.10635303999999</v>
      </c>
      <c r="O8" s="1">
        <f t="shared" ca="1" si="6"/>
        <v>100.08650368328871</v>
      </c>
      <c r="P8" s="1">
        <f t="shared" ca="1" si="7"/>
        <v>100.1085619214701</v>
      </c>
      <c r="Q8" s="1">
        <f t="shared" ca="1" si="8"/>
        <v>100.15712790497425</v>
      </c>
      <c r="R8" s="1">
        <f t="shared" ca="1" si="8"/>
        <v>100.16205430435853</v>
      </c>
      <c r="U8" s="32" t="s">
        <v>254</v>
      </c>
      <c r="V8" s="34">
        <f>Escritórios!$G$7</f>
        <v>0.64659942469663023</v>
      </c>
      <c r="W8" s="33">
        <f>Escritórios!$J$7</f>
        <v>0.1042209896160833</v>
      </c>
      <c r="X8" s="33">
        <f>Escritórios!$K$7</f>
        <v>9.6988926914646292E-2</v>
      </c>
      <c r="Z8" s="38" t="e">
        <f t="shared" si="3"/>
        <v>#N/A</v>
      </c>
      <c r="AB8" s="93">
        <v>43830</v>
      </c>
    </row>
    <row r="9" spans="1:28" ht="12.75" hidden="1" x14ac:dyDescent="0.2">
      <c r="A9" s="87" t="s">
        <v>374</v>
      </c>
      <c r="B9" s="88" t="s">
        <v>375</v>
      </c>
      <c r="C9" s="88" t="s">
        <v>375</v>
      </c>
      <c r="D9" s="88" t="s">
        <v>375</v>
      </c>
      <c r="E9" s="88" t="s">
        <v>375</v>
      </c>
      <c r="F9" s="88" t="s">
        <v>375</v>
      </c>
      <c r="G9" s="88" t="s">
        <v>375</v>
      </c>
      <c r="I9" s="92">
        <f t="shared" ca="1" si="4"/>
        <v>45813</v>
      </c>
      <c r="J9" s="1">
        <f t="shared" ca="1" si="0"/>
        <v>146.62887663000001</v>
      </c>
      <c r="K9" s="1">
        <f t="shared" ca="1" si="1"/>
        <v>168.99970936</v>
      </c>
      <c r="L9" s="1">
        <f t="shared" ca="1" si="2"/>
        <v>155.01263152000001</v>
      </c>
      <c r="M9" s="1">
        <f t="shared" ca="1" si="5"/>
        <v>166.90863078000001</v>
      </c>
      <c r="O9" s="1">
        <f t="shared" ca="1" si="6"/>
        <v>100.09201901900657</v>
      </c>
      <c r="P9" s="1">
        <f t="shared" ca="1" si="7"/>
        <v>100.16288703396314</v>
      </c>
      <c r="Q9" s="1">
        <f t="shared" ca="1" si="8"/>
        <v>99.597709276874028</v>
      </c>
      <c r="R9" s="1">
        <f t="shared" ca="1" si="8"/>
        <v>100.04354134908772</v>
      </c>
      <c r="V9" s="9"/>
      <c r="W9" s="31"/>
      <c r="X9" s="31"/>
      <c r="AB9" s="93">
        <v>43490</v>
      </c>
    </row>
    <row r="10" spans="1:28" ht="12.75" x14ac:dyDescent="0.2">
      <c r="A10" s="214">
        <f>_xll.ECONOMATICA(B8,"CLOSE",,$B$4,$B$3,$B$5,,,,"FALSE",,IF(B6="Original Currency",{"def.defdef=7"},IF(B6="USD",{"def.defdef=6"},IF(B6="EUR",{"def.defdef=11"},{"def.defdef=9"}))))</f>
        <v>43462</v>
      </c>
      <c r="B10" s="90">
        <v>100</v>
      </c>
      <c r="C10" s="90">
        <f>IF(C8="","",_xll.ECONOMATICA(C8,"CLOSE",,$B$4,$B$3,$B$5,,,"FALSE","FALSE",,IF($B$6="Original Currency",{"def.defdef=7"},IF($B$6="USD",{"def.defdef=6"},IF($B$6="EUR",{"def.defdef=11"},{"def.defdef=9"})))))</f>
        <v>100</v>
      </c>
      <c r="D10" s="90" t="e">
        <f>IF(D8="","",_xll.ECONOMATICA(D8,"CLOSE",,$B$4,$B$3,$B$5,,,"FALSE","FALSE",,IF($B$6="Original Currency",{"def.defdef=7"},IF($B$6="USD",{"def.defdef=6"},IF($B$6="EUR",{"def.defdef=11"},{"def.defdef=9"})))))</f>
        <v>#VALUE!</v>
      </c>
      <c r="E10" s="90" t="e">
        <f>IF(E8="","",_xll.ECONOMATICA(E8,"CLOSE",,$B$4,$B$3,$B$5,,,"FALSE","FALSE",,IF($B$6="Original Currency",{"def.defdef=7"},IF($B$6="USD",{"def.defdef=6"},IF($B$6="EUR",{"def.defdef=11"},{"def.defdef=9"})))))</f>
        <v>#VALUE!</v>
      </c>
      <c r="F10" s="90">
        <f>IF(F8="","",_xll.ECONOMATICA(F8,"CLOSE",,$B$4,$B$3,$B$5,,,"FALSE","FALSE",,IF($B$6="Original Currency",{"def.defdef=7"},IF($B$6="USD",{"def.defdef=6"},IF($B$6="EUR",{"def.defdef=11"},{"def.defdef=9"})))))</f>
        <v>100</v>
      </c>
      <c r="G10" s="90">
        <f>IF(G8="","",_xll.ECONOMATICA(G8,"CLOSE",,$B$4,$B$3,$B$5,,,"FALSE","FALSE",,IF($B$6="Original Currency",{"def.defdef=7"},IF($B$6="USD",{"def.defdef=6"},IF($B$6="EUR",{"def.defdef=11"},{"def.defdef=9"})))))</f>
        <v>100</v>
      </c>
      <c r="I10" s="92">
        <f t="shared" ca="1" si="4"/>
        <v>45814</v>
      </c>
      <c r="J10" s="1">
        <f t="shared" ca="1" si="0"/>
        <v>146.68288265000001</v>
      </c>
      <c r="K10" s="1">
        <f t="shared" ca="1" si="1"/>
        <v>169.09141912000001</v>
      </c>
      <c r="L10" s="1">
        <f t="shared" ca="1" si="2"/>
        <v>154.85985626999999</v>
      </c>
      <c r="M10" s="1">
        <f t="shared" ca="1" si="5"/>
        <v>167.11181271999999</v>
      </c>
      <c r="O10" s="1">
        <f t="shared" ca="1" si="6"/>
        <v>100.12888468766079</v>
      </c>
      <c r="P10" s="1">
        <f t="shared" ca="1" si="7"/>
        <v>100.21724165010762</v>
      </c>
      <c r="Q10" s="1">
        <f t="shared" ca="1" si="8"/>
        <v>99.499549115440729</v>
      </c>
      <c r="R10" s="1">
        <f t="shared" ca="1" si="8"/>
        <v>100.16532678774827</v>
      </c>
      <c r="U10" s="5" t="s">
        <v>221</v>
      </c>
      <c r="V10" s="35" t="e">
        <f>SUMPRODUCT('Guia de FIIs'!L7:L101,'Guia de FIIs'!P7:P101)/SUMPRODUCT('Guia de FIIs'!M7:M101,'Guia de FIIs'!P7:P101)</f>
        <v>#N/A</v>
      </c>
      <c r="W10" s="36" t="e">
        <f>SUMPRODUCT('Guia de FIIs'!T7:T100,'Guia de FIIs'!O7:O100,'Guia de FIIs'!P7:P100)/SUMPRODUCT('Guia de FIIs'!P7:P100,'Guia de FIIs'!L7:L100)</f>
        <v>#N/A</v>
      </c>
      <c r="X10" s="36" t="e">
        <f>SUMPRODUCT('Guia de FIIs'!O7:O100,'Guia de FIIs'!U7:U100,'Guia de FIIs'!P7:P100)*12/SUMPRODUCT('Guia de FIIs'!P7:P100,'Guia de FIIs'!L7:L100)</f>
        <v>#N/A</v>
      </c>
      <c r="AB10" s="93">
        <v>37056</v>
      </c>
    </row>
    <row r="11" spans="1:28" x14ac:dyDescent="0.25">
      <c r="A11" s="206">
        <v>43465</v>
      </c>
      <c r="B11" s="90"/>
      <c r="C11" s="90">
        <v>100.02200363</v>
      </c>
      <c r="D11" s="90"/>
      <c r="E11" s="90"/>
      <c r="F11" s="90">
        <v>100.02462024</v>
      </c>
      <c r="G11" s="91"/>
      <c r="I11" s="92">
        <f t="shared" ca="1" si="4"/>
        <v>45817</v>
      </c>
      <c r="J11" s="1">
        <f t="shared" ca="1" si="0"/>
        <v>145.27404862</v>
      </c>
      <c r="K11" s="1">
        <f t="shared" ca="1" si="1"/>
        <v>169.18317866999999</v>
      </c>
      <c r="L11" s="1">
        <f t="shared" ca="1" si="2"/>
        <v>154.40163290999999</v>
      </c>
      <c r="M11" s="1">
        <f t="shared" ca="1" si="5"/>
        <v>166.95503504999999</v>
      </c>
      <c r="O11" s="1">
        <f t="shared" ca="1" si="6"/>
        <v>99.167184333908409</v>
      </c>
      <c r="P11" s="1">
        <f t="shared" ca="1" si="7"/>
        <v>100.27162577583033</v>
      </c>
      <c r="Q11" s="1">
        <f t="shared" ca="1" si="8"/>
        <v>99.205134418098694</v>
      </c>
      <c r="R11" s="1">
        <f t="shared" ca="1" si="8"/>
        <v>100.07135565373345</v>
      </c>
      <c r="AB11" s="93">
        <v>37141</v>
      </c>
    </row>
    <row r="12" spans="1:28" x14ac:dyDescent="0.25">
      <c r="A12" s="206">
        <v>43466</v>
      </c>
      <c r="B12" s="90"/>
      <c r="C12" s="90"/>
      <c r="D12" s="90"/>
      <c r="E12" s="90"/>
      <c r="F12" s="90"/>
      <c r="G12" s="91"/>
      <c r="I12" s="92">
        <f t="shared" ca="1" si="4"/>
        <v>45818</v>
      </c>
      <c r="J12" s="1">
        <f t="shared" ca="1" si="0"/>
        <v>144.91429203000001</v>
      </c>
      <c r="K12" s="1">
        <f t="shared" ca="1" si="1"/>
        <v>169.27498800000001</v>
      </c>
      <c r="L12" s="1">
        <f t="shared" ca="1" si="2"/>
        <v>155.23985442</v>
      </c>
      <c r="M12" s="1">
        <f t="shared" ca="1" si="5"/>
        <v>166.53027643999999</v>
      </c>
      <c r="O12" s="1">
        <f t="shared" ca="1" si="6"/>
        <v>98.921606762313459</v>
      </c>
      <c r="P12" s="1">
        <f t="shared" ca="1" si="7"/>
        <v>100.3260394052045</v>
      </c>
      <c r="Q12" s="1">
        <f t="shared" ca="1" si="8"/>
        <v>99.743703058886084</v>
      </c>
      <c r="R12" s="1">
        <f t="shared" ca="1" si="8"/>
        <v>99.816759139674645</v>
      </c>
      <c r="AB12" s="93">
        <v>37176</v>
      </c>
    </row>
    <row r="13" spans="1:28" x14ac:dyDescent="0.25">
      <c r="A13" s="206">
        <v>43467</v>
      </c>
      <c r="B13" s="90">
        <v>100.68761986</v>
      </c>
      <c r="C13" s="90">
        <v>100.45734582999999</v>
      </c>
      <c r="D13" s="90"/>
      <c r="E13" s="90"/>
      <c r="F13" s="90">
        <v>100.04924655000001</v>
      </c>
      <c r="G13" s="91">
        <v>103.55574817</v>
      </c>
      <c r="I13" s="92">
        <f t="shared" ca="1" si="4"/>
        <v>45819</v>
      </c>
      <c r="J13" s="1">
        <f t="shared" ca="1" si="0"/>
        <v>144.93725522</v>
      </c>
      <c r="K13" s="1">
        <f t="shared" ca="1" si="1"/>
        <v>169.36684711999999</v>
      </c>
      <c r="L13" s="1">
        <f t="shared" ca="1" si="2"/>
        <v>156.02719256</v>
      </c>
      <c r="M13" s="1">
        <f t="shared" ca="1" si="5"/>
        <v>166.76047385000001</v>
      </c>
      <c r="O13" s="1">
        <f t="shared" ca="1" si="6"/>
        <v>98.93728192878163</v>
      </c>
      <c r="P13" s="1">
        <f t="shared" ca="1" si="7"/>
        <v>100.38048254415686</v>
      </c>
      <c r="Q13" s="1">
        <f t="shared" ca="1" si="8"/>
        <v>100.2495784472424</v>
      </c>
      <c r="R13" s="1">
        <f t="shared" ca="1" si="8"/>
        <v>99.954737409570967</v>
      </c>
      <c r="AB13" s="93">
        <v>37197</v>
      </c>
    </row>
    <row r="14" spans="1:28" x14ac:dyDescent="0.25">
      <c r="A14" s="206">
        <v>43468</v>
      </c>
      <c r="B14" s="90">
        <v>101.17367398</v>
      </c>
      <c r="C14" s="90">
        <v>100.93657813</v>
      </c>
      <c r="D14" s="90"/>
      <c r="E14" s="90"/>
      <c r="F14" s="90">
        <v>100.07387893000001</v>
      </c>
      <c r="G14" s="91">
        <v>104.18375721</v>
      </c>
      <c r="I14" s="92">
        <f t="shared" ca="1" si="4"/>
        <v>45820</v>
      </c>
      <c r="J14" s="1">
        <f t="shared" ca="1" si="0"/>
        <v>144.2202935</v>
      </c>
      <c r="K14" s="1">
        <f t="shared" ca="1" si="1"/>
        <v>169.45875620000001</v>
      </c>
      <c r="L14" s="1">
        <f t="shared" ca="1" si="2"/>
        <v>156.79146707000001</v>
      </c>
      <c r="M14" s="1">
        <f t="shared" ca="1" si="5"/>
        <v>166.81185417</v>
      </c>
      <c r="O14" s="1">
        <f t="shared" ca="1" si="6"/>
        <v>98.44786846696249</v>
      </c>
      <c r="P14" s="1">
        <f t="shared" ca="1" si="7"/>
        <v>100.43495529344324</v>
      </c>
      <c r="Q14" s="1">
        <f t="shared" ca="1" si="8"/>
        <v>100.74063514183756</v>
      </c>
      <c r="R14" s="1">
        <f t="shared" ca="1" si="8"/>
        <v>99.985534314107454</v>
      </c>
      <c r="AB14" s="93">
        <v>37210</v>
      </c>
    </row>
    <row r="15" spans="1:28" x14ac:dyDescent="0.25">
      <c r="A15" s="206">
        <v>43469</v>
      </c>
      <c r="B15" s="90">
        <v>101.4249933</v>
      </c>
      <c r="C15" s="90">
        <v>101.46740527</v>
      </c>
      <c r="D15" s="90"/>
      <c r="E15" s="90"/>
      <c r="F15" s="90">
        <v>100.09851737</v>
      </c>
      <c r="G15" s="91">
        <v>104.49841029</v>
      </c>
      <c r="I15" s="92">
        <f t="shared" ca="1" si="4"/>
        <v>45821</v>
      </c>
      <c r="J15" s="1">
        <f t="shared" ca="1" si="0"/>
        <v>145.38843931</v>
      </c>
      <c r="K15" s="1">
        <f t="shared" ca="1" si="1"/>
        <v>169.55071507</v>
      </c>
      <c r="L15" s="1">
        <f t="shared" ca="1" si="2"/>
        <v>156.12344085999999</v>
      </c>
      <c r="M15" s="1">
        <f t="shared" ca="1" si="5"/>
        <v>167.12960018000001</v>
      </c>
      <c r="O15" s="1">
        <f t="shared" ca="1" si="6"/>
        <v>99.245269874643796</v>
      </c>
      <c r="P15" s="1">
        <f t="shared" ca="1" si="7"/>
        <v>100.48945755230784</v>
      </c>
      <c r="Q15" s="1">
        <f t="shared" ca="1" si="8"/>
        <v>100.31141927987517</v>
      </c>
      <c r="R15" s="1">
        <f t="shared" ca="1" si="8"/>
        <v>100.17598843227611</v>
      </c>
      <c r="AB15" s="93">
        <v>37250</v>
      </c>
    </row>
    <row r="16" spans="1:28" x14ac:dyDescent="0.25">
      <c r="A16" s="206">
        <v>43472</v>
      </c>
      <c r="B16" s="90">
        <v>101.60359586</v>
      </c>
      <c r="C16" s="90">
        <v>101.44432256</v>
      </c>
      <c r="D16" s="90"/>
      <c r="E16" s="90"/>
      <c r="F16" s="90">
        <v>100.12316188</v>
      </c>
      <c r="G16" s="91">
        <v>104.33712413000001</v>
      </c>
      <c r="I16" s="92">
        <f t="shared" ca="1" si="4"/>
        <v>45824</v>
      </c>
      <c r="J16" s="1">
        <f t="shared" ca="1" si="0"/>
        <v>145.93700432</v>
      </c>
      <c r="K16" s="1">
        <f t="shared" ca="1" si="1"/>
        <v>169.64272389000001</v>
      </c>
      <c r="L16" s="1">
        <f t="shared" ca="1" si="2"/>
        <v>158.44832818</v>
      </c>
      <c r="M16" s="1">
        <f t="shared" ca="1" si="5"/>
        <v>167.24836006999999</v>
      </c>
      <c r="O16" s="1">
        <f t="shared" ca="1" si="6"/>
        <v>99.619732127073334</v>
      </c>
      <c r="P16" s="1">
        <f t="shared" ca="1" si="7"/>
        <v>100.54398941557963</v>
      </c>
      <c r="Q16" s="1">
        <f t="shared" ca="1" si="8"/>
        <v>101.80519078177355</v>
      </c>
      <c r="R16" s="1">
        <f t="shared" ca="1" si="8"/>
        <v>100.24717204878715</v>
      </c>
      <c r="AB16" s="93">
        <v>37257</v>
      </c>
    </row>
    <row r="17" spans="1:28" x14ac:dyDescent="0.25">
      <c r="A17" s="206">
        <v>43473</v>
      </c>
      <c r="B17" s="90">
        <v>101.63931637</v>
      </c>
      <c r="C17" s="90">
        <v>101.57721472</v>
      </c>
      <c r="D17" s="90"/>
      <c r="E17" s="90"/>
      <c r="F17" s="90">
        <v>100.14781246</v>
      </c>
      <c r="G17" s="91">
        <v>104.71580240999999</v>
      </c>
      <c r="I17" s="92">
        <f t="shared" ca="1" si="4"/>
        <v>45825</v>
      </c>
      <c r="J17" s="1">
        <f t="shared" ca="1" si="0"/>
        <v>145.94635969999999</v>
      </c>
      <c r="K17" s="1">
        <f t="shared" ca="1" si="1"/>
        <v>169.73478268</v>
      </c>
      <c r="L17" s="1">
        <f t="shared" ca="1" si="2"/>
        <v>157.97511972000001</v>
      </c>
      <c r="M17" s="1">
        <f t="shared" ca="1" si="5"/>
        <v>167.36046098</v>
      </c>
      <c r="O17" s="1">
        <f t="shared" ca="1" si="6"/>
        <v>99.626118310302786</v>
      </c>
      <c r="P17" s="1">
        <f t="shared" ca="1" si="7"/>
        <v>100.59855089511218</v>
      </c>
      <c r="Q17" s="1">
        <f t="shared" ca="1" si="8"/>
        <v>101.50114795530004</v>
      </c>
      <c r="R17" s="1">
        <f t="shared" ca="1" si="8"/>
        <v>100.3143643322086</v>
      </c>
      <c r="AB17" s="93">
        <v>37298</v>
      </c>
    </row>
    <row r="18" spans="1:28" x14ac:dyDescent="0.25">
      <c r="A18" s="206">
        <v>43474</v>
      </c>
      <c r="B18" s="90">
        <v>101.74265071000001</v>
      </c>
      <c r="C18" s="90">
        <v>102.26342834</v>
      </c>
      <c r="D18" s="90"/>
      <c r="E18" s="90"/>
      <c r="F18" s="90">
        <v>100.17246910999999</v>
      </c>
      <c r="G18" s="91">
        <v>106.51491393000001</v>
      </c>
      <c r="I18" s="92">
        <f t="shared" ca="1" si="4"/>
        <v>45826</v>
      </c>
      <c r="J18" s="1">
        <f t="shared" ca="1" si="0"/>
        <v>146.32992995999999</v>
      </c>
      <c r="K18" s="1">
        <f t="shared" ca="1" si="1"/>
        <v>169.82689144</v>
      </c>
      <c r="L18" s="1">
        <f t="shared" ca="1" si="2"/>
        <v>157.83473534000001</v>
      </c>
      <c r="M18" s="1">
        <f t="shared" ca="1" si="5"/>
        <v>167.59108443</v>
      </c>
      <c r="O18" s="1">
        <f t="shared" ca="1" si="6"/>
        <v>99.887951604272047</v>
      </c>
      <c r="P18" s="1">
        <f t="shared" ca="1" si="7"/>
        <v>100.65314199090552</v>
      </c>
      <c r="Q18" s="1">
        <f t="shared" ca="1" si="8"/>
        <v>101.41094909518682</v>
      </c>
      <c r="R18" s="1">
        <f t="shared" ca="1" si="8"/>
        <v>100.45259796667268</v>
      </c>
      <c r="AB18" s="93">
        <v>37299</v>
      </c>
    </row>
    <row r="19" spans="1:28" x14ac:dyDescent="0.25">
      <c r="A19" s="206">
        <v>43475</v>
      </c>
      <c r="B19" s="90">
        <v>101.54746363</v>
      </c>
      <c r="C19" s="90">
        <v>102.34636463</v>
      </c>
      <c r="D19" s="90"/>
      <c r="E19" s="90"/>
      <c r="F19" s="90">
        <v>100.19713182</v>
      </c>
      <c r="G19" s="91">
        <v>106.73438826</v>
      </c>
      <c r="I19" s="92">
        <f t="shared" ca="1" si="4"/>
        <v>45828</v>
      </c>
      <c r="J19" s="1">
        <f t="shared" ca="1" si="0"/>
        <v>146.14367300000001</v>
      </c>
      <c r="K19" s="1">
        <f t="shared" ca="1" si="1"/>
        <v>169.92051888</v>
      </c>
      <c r="L19" s="1">
        <f t="shared" ca="1" si="2"/>
        <v>156.01329976</v>
      </c>
      <c r="M19" s="1">
        <f t="shared" ca="1" si="5"/>
        <v>168.15708594</v>
      </c>
      <c r="O19" s="1">
        <f t="shared" ca="1" si="6"/>
        <v>99.76080860480829</v>
      </c>
      <c r="P19" s="1">
        <f t="shared" ca="1" si="7"/>
        <v>100.70863317921297</v>
      </c>
      <c r="Q19" s="1">
        <f t="shared" ca="1" si="8"/>
        <v>100.24065213561298</v>
      </c>
      <c r="R19" s="1">
        <f t="shared" ca="1" si="8"/>
        <v>100.79185421246844</v>
      </c>
      <c r="AB19" s="93">
        <v>37344</v>
      </c>
    </row>
    <row r="20" spans="1:28" x14ac:dyDescent="0.25">
      <c r="A20" s="206">
        <v>43476</v>
      </c>
      <c r="B20" s="90">
        <v>101.56659962000001</v>
      </c>
      <c r="C20" s="90">
        <v>102.44091327</v>
      </c>
      <c r="D20" s="90"/>
      <c r="E20" s="90"/>
      <c r="F20" s="90">
        <v>100.22180059999999</v>
      </c>
      <c r="G20" s="91">
        <v>106.56641172</v>
      </c>
      <c r="I20" s="92">
        <f t="shared" ca="1" si="4"/>
        <v>45831</v>
      </c>
      <c r="J20" s="1">
        <f t="shared" ca="1" si="0"/>
        <v>145.85110499999999</v>
      </c>
      <c r="K20" s="1">
        <f t="shared" ca="1" si="1"/>
        <v>170.01419788999999</v>
      </c>
      <c r="L20" s="1">
        <f t="shared" ca="1" si="2"/>
        <v>155.37005529999999</v>
      </c>
      <c r="M20" s="1">
        <f t="shared" ca="1" si="5"/>
        <v>167.99062701</v>
      </c>
      <c r="O20" s="1">
        <f t="shared" ca="1" si="6"/>
        <v>99.561095407153175</v>
      </c>
      <c r="P20" s="1">
        <f t="shared" ca="1" si="7"/>
        <v>100.76415493207051</v>
      </c>
      <c r="Q20" s="1">
        <f t="shared" ca="1" si="8"/>
        <v>99.82735888271587</v>
      </c>
      <c r="R20" s="1">
        <f t="shared" ca="1" si="8"/>
        <v>100.69208021774715</v>
      </c>
      <c r="AB20" s="93">
        <v>37367</v>
      </c>
    </row>
    <row r="21" spans="1:28" x14ac:dyDescent="0.25">
      <c r="A21" s="206">
        <v>43479</v>
      </c>
      <c r="B21" s="90">
        <v>101.54958985</v>
      </c>
      <c r="C21" s="90">
        <v>102.85684972</v>
      </c>
      <c r="D21" s="90"/>
      <c r="E21" s="90"/>
      <c r="F21" s="90">
        <v>100.24647544</v>
      </c>
      <c r="G21" s="91">
        <v>107.49466902</v>
      </c>
      <c r="I21" s="92">
        <f t="shared" ca="1" si="4"/>
        <v>45832</v>
      </c>
      <c r="J21" s="1">
        <f t="shared" ca="1" si="0"/>
        <v>146.03566097999999</v>
      </c>
      <c r="K21" s="1">
        <f t="shared" ca="1" si="1"/>
        <v>170.10792848</v>
      </c>
      <c r="L21" s="1">
        <f t="shared" ca="1" si="2"/>
        <v>156.06880268</v>
      </c>
      <c r="M21" s="1">
        <f t="shared" ca="1" si="5"/>
        <v>167.76546296999999</v>
      </c>
      <c r="O21" s="1">
        <f t="shared" ca="1" si="6"/>
        <v>99.687077281152284</v>
      </c>
      <c r="P21" s="1">
        <f t="shared" ca="1" si="7"/>
        <v>100.81970725540499</v>
      </c>
      <c r="Q21" s="1">
        <f t="shared" ca="1" si="8"/>
        <v>100.27631351130844</v>
      </c>
      <c r="R21" s="1">
        <f t="shared" ca="1" si="8"/>
        <v>100.55711890483721</v>
      </c>
      <c r="AB21" s="93">
        <v>37377</v>
      </c>
    </row>
    <row r="22" spans="1:28" x14ac:dyDescent="0.25">
      <c r="A22" s="206">
        <v>43480</v>
      </c>
      <c r="B22" s="90">
        <v>101.47814882</v>
      </c>
      <c r="C22" s="90">
        <v>102.79314794</v>
      </c>
      <c r="D22" s="90"/>
      <c r="E22" s="90"/>
      <c r="F22" s="90">
        <v>100.27115635</v>
      </c>
      <c r="G22" s="91">
        <v>107.01859325</v>
      </c>
      <c r="I22" s="92">
        <f t="shared" ca="1" si="4"/>
        <v>45833</v>
      </c>
      <c r="J22" s="1">
        <f t="shared" ca="1" si="0"/>
        <v>146.38563694999999</v>
      </c>
      <c r="K22" s="1">
        <f t="shared" ca="1" si="1"/>
        <v>170.20171081000001</v>
      </c>
      <c r="L22" s="1">
        <f t="shared" ca="1" si="2"/>
        <v>154.47890235</v>
      </c>
      <c r="M22" s="1">
        <f t="shared" ca="1" si="5"/>
        <v>167.61670694</v>
      </c>
      <c r="O22" s="1">
        <f t="shared" ca="1" si="6"/>
        <v>99.925978391564712</v>
      </c>
      <c r="P22" s="1">
        <f t="shared" ca="1" si="7"/>
        <v>100.8752902440453</v>
      </c>
      <c r="Q22" s="1">
        <f t="shared" ca="1" si="8"/>
        <v>99.254781076862173</v>
      </c>
      <c r="R22" s="1">
        <f t="shared" ca="1" si="8"/>
        <v>100.46795587013563</v>
      </c>
      <c r="AB22" s="93">
        <v>37406</v>
      </c>
    </row>
    <row r="23" spans="1:28" x14ac:dyDescent="0.25">
      <c r="A23" s="206">
        <v>43481</v>
      </c>
      <c r="B23" s="90">
        <v>101.66610676000001</v>
      </c>
      <c r="C23" s="90">
        <v>102.87272844</v>
      </c>
      <c r="D23" s="90"/>
      <c r="E23" s="90"/>
      <c r="F23" s="90">
        <v>100.29584333</v>
      </c>
      <c r="G23" s="91">
        <v>107.40244860999999</v>
      </c>
      <c r="I23" s="92">
        <f t="shared" ca="1" si="4"/>
        <v>45834</v>
      </c>
      <c r="J23" s="1">
        <f t="shared" ca="1" si="0"/>
        <v>146.69011180000001</v>
      </c>
      <c r="K23" s="1">
        <f t="shared" ca="1" si="1"/>
        <v>170.29554487999999</v>
      </c>
      <c r="L23" s="1">
        <f t="shared" ca="1" si="2"/>
        <v>156.01109238999999</v>
      </c>
      <c r="M23" s="1">
        <f t="shared" ca="1" si="5"/>
        <v>168.02942505999999</v>
      </c>
      <c r="O23" s="1">
        <f t="shared" ca="1" si="6"/>
        <v>100.13381946064629</v>
      </c>
      <c r="P23" s="1">
        <f t="shared" ca="1" si="7"/>
        <v>100.93090389799146</v>
      </c>
      <c r="Q23" s="1">
        <f t="shared" ca="1" si="8"/>
        <v>100.23923387057629</v>
      </c>
      <c r="R23" s="1">
        <f t="shared" ca="1" si="8"/>
        <v>100.71533542211434</v>
      </c>
      <c r="AB23" s="93">
        <v>37506</v>
      </c>
    </row>
    <row r="24" spans="1:28" x14ac:dyDescent="0.25">
      <c r="A24" s="206">
        <v>43482</v>
      </c>
      <c r="B24" s="90">
        <v>101.65505041</v>
      </c>
      <c r="C24" s="90">
        <v>102.96225643</v>
      </c>
      <c r="D24" s="90"/>
      <c r="E24" s="90"/>
      <c r="F24" s="90">
        <v>100.32053637999999</v>
      </c>
      <c r="G24" s="91">
        <v>108.49249270999999</v>
      </c>
      <c r="I24" s="92">
        <f t="shared" ca="1" si="4"/>
        <v>45835</v>
      </c>
      <c r="J24" s="1">
        <f t="shared" ca="1" si="0"/>
        <v>147.25823804000001</v>
      </c>
      <c r="K24" s="1">
        <f t="shared" ca="1" si="1"/>
        <v>170.38943071</v>
      </c>
      <c r="L24" s="1">
        <f t="shared" ca="1" si="2"/>
        <v>155.72879895</v>
      </c>
      <c r="M24" s="1">
        <f t="shared" ca="1" si="5"/>
        <v>168.32544555999999</v>
      </c>
      <c r="O24" s="1">
        <f t="shared" ca="1" si="6"/>
        <v>100.52163462861466</v>
      </c>
      <c r="P24" s="1">
        <f t="shared" ca="1" si="7"/>
        <v>100.98654822909707</v>
      </c>
      <c r="Q24" s="1">
        <f t="shared" ca="1" si="8"/>
        <v>100.05785652285826</v>
      </c>
      <c r="R24" s="1">
        <f t="shared" ca="1" si="8"/>
        <v>100.89276746378607</v>
      </c>
      <c r="AB24" s="93">
        <v>37541</v>
      </c>
    </row>
    <row r="25" spans="1:28" x14ac:dyDescent="0.25">
      <c r="A25" s="206">
        <v>43483</v>
      </c>
      <c r="B25" s="90">
        <v>101.98248844</v>
      </c>
      <c r="C25" s="90">
        <v>103.02313051</v>
      </c>
      <c r="D25" s="90"/>
      <c r="E25" s="90"/>
      <c r="F25" s="90">
        <v>100.34523548999999</v>
      </c>
      <c r="G25" s="91">
        <v>109.34092047</v>
      </c>
      <c r="I25" s="92">
        <f t="shared" ca="1" si="4"/>
        <v>45838</v>
      </c>
      <c r="J25" s="1">
        <f t="shared" ca="1" si="0"/>
        <v>148.14529744000001</v>
      </c>
      <c r="K25" s="1">
        <f t="shared" ca="1" si="1"/>
        <v>170.48336828000001</v>
      </c>
      <c r="L25" s="1">
        <f t="shared" ca="1" si="2"/>
        <v>157.99170914999999</v>
      </c>
      <c r="M25" s="1">
        <f t="shared" ca="1" si="5"/>
        <v>169.29146702</v>
      </c>
      <c r="O25" s="1">
        <f t="shared" ca="1" si="6"/>
        <v>101.12716041846187</v>
      </c>
      <c r="P25" s="1">
        <f t="shared" ca="1" si="7"/>
        <v>101.04222322550854</v>
      </c>
      <c r="Q25" s="1">
        <f t="shared" ca="1" si="8"/>
        <v>101.51180688812377</v>
      </c>
      <c r="R25" s="1">
        <f t="shared" ca="1" si="8"/>
        <v>101.47179209196725</v>
      </c>
      <c r="AB25" s="93">
        <v>37562</v>
      </c>
    </row>
    <row r="26" spans="1:28" x14ac:dyDescent="0.25">
      <c r="A26" s="206">
        <v>43486</v>
      </c>
      <c r="B26" s="90">
        <v>101.90636972999999</v>
      </c>
      <c r="C26" s="90">
        <v>103.05635823</v>
      </c>
      <c r="D26" s="90"/>
      <c r="E26" s="90"/>
      <c r="F26" s="90">
        <v>100.36994067000001</v>
      </c>
      <c r="G26" s="91">
        <v>109.24196415999999</v>
      </c>
      <c r="I26" s="92">
        <f t="shared" ca="1" si="4"/>
        <v>45839</v>
      </c>
      <c r="J26" s="1">
        <f t="shared" ca="1" si="0"/>
        <v>147.76725535</v>
      </c>
      <c r="K26" s="1">
        <f t="shared" ca="1" si="1"/>
        <v>170.57735758999999</v>
      </c>
      <c r="L26" s="1">
        <f t="shared" ca="1" si="2"/>
        <v>158.78230146000001</v>
      </c>
      <c r="M26" s="1">
        <f t="shared" ca="1" si="5"/>
        <v>169.48596816</v>
      </c>
      <c r="O26" s="1">
        <f t="shared" ca="1" si="6"/>
        <v>100.86910077201347</v>
      </c>
      <c r="P26" s="1">
        <f t="shared" ca="1" si="7"/>
        <v>101.09792888722583</v>
      </c>
      <c r="Q26" s="1">
        <f t="shared" ca="1" si="8"/>
        <v>102.01977312465434</v>
      </c>
      <c r="R26" s="1">
        <f t="shared" ca="1" si="8"/>
        <v>101.58837433670259</v>
      </c>
      <c r="AB26" s="93">
        <v>37575</v>
      </c>
    </row>
    <row r="27" spans="1:28" x14ac:dyDescent="0.25">
      <c r="A27" s="206">
        <v>43487</v>
      </c>
      <c r="B27" s="90">
        <v>101.86682202</v>
      </c>
      <c r="C27" s="90">
        <v>103.16806998</v>
      </c>
      <c r="D27" s="90"/>
      <c r="E27" s="90"/>
      <c r="F27" s="90">
        <v>100.39465192</v>
      </c>
      <c r="G27" s="91">
        <v>108.21064302000001</v>
      </c>
      <c r="I27" s="92">
        <f t="shared" ca="1" si="4"/>
        <v>45840</v>
      </c>
      <c r="J27" s="1">
        <f t="shared" ca="1" si="0"/>
        <v>147.78128839999999</v>
      </c>
      <c r="K27" s="1">
        <f t="shared" ca="1" si="1"/>
        <v>170.67139865999999</v>
      </c>
      <c r="L27" s="1">
        <f t="shared" ca="1" si="2"/>
        <v>158.21509759</v>
      </c>
      <c r="M27" s="1">
        <f t="shared" ca="1" si="5"/>
        <v>169.34995878999999</v>
      </c>
      <c r="O27" s="1">
        <f t="shared" ca="1" si="6"/>
        <v>100.87868003320523</v>
      </c>
      <c r="P27" s="1">
        <f t="shared" ca="1" si="7"/>
        <v>101.15366522610259</v>
      </c>
      <c r="Q27" s="1">
        <f t="shared" ca="1" si="8"/>
        <v>101.65533697779949</v>
      </c>
      <c r="R27" s="1">
        <f t="shared" ca="1" si="8"/>
        <v>101.50685153606686</v>
      </c>
      <c r="AB27" s="93">
        <v>37615</v>
      </c>
    </row>
    <row r="28" spans="1:28" x14ac:dyDescent="0.25">
      <c r="A28" s="206">
        <v>43488</v>
      </c>
      <c r="B28" s="90">
        <v>101.64909699</v>
      </c>
      <c r="C28" s="90">
        <v>103.35503747</v>
      </c>
      <c r="D28" s="90"/>
      <c r="E28" s="90"/>
      <c r="F28" s="90">
        <v>100.41936941</v>
      </c>
      <c r="G28" s="91">
        <v>109.86622977</v>
      </c>
      <c r="I28" s="92">
        <f t="shared" ca="1" si="4"/>
        <v>45841</v>
      </c>
      <c r="J28" s="1">
        <f t="shared" ca="1" si="0"/>
        <v>148.06322531000001</v>
      </c>
      <c r="K28" s="1">
        <f t="shared" ca="1" si="1"/>
        <v>170.76549165</v>
      </c>
      <c r="L28" s="1">
        <f t="shared" ca="1" si="2"/>
        <v>160.35070836</v>
      </c>
      <c r="M28" s="1">
        <f t="shared" ca="1" si="5"/>
        <v>169.45680737000001</v>
      </c>
      <c r="O28" s="1">
        <f t="shared" ca="1" si="6"/>
        <v>101.07113622059791</v>
      </c>
      <c r="P28" s="1">
        <f t="shared" ca="1" si="7"/>
        <v>101.20943233696775</v>
      </c>
      <c r="Q28" s="1">
        <f t="shared" ca="1" si="8"/>
        <v>103.02749574004575</v>
      </c>
      <c r="R28" s="1">
        <f t="shared" ca="1" si="8"/>
        <v>101.57089561983514</v>
      </c>
      <c r="AB28" s="93">
        <v>37622</v>
      </c>
    </row>
    <row r="29" spans="1:28" x14ac:dyDescent="0.25">
      <c r="A29" s="206">
        <v>43489</v>
      </c>
      <c r="B29" s="90">
        <v>101.54788886999999</v>
      </c>
      <c r="C29" s="90">
        <v>103.2208507</v>
      </c>
      <c r="D29" s="90"/>
      <c r="E29" s="90"/>
      <c r="F29" s="90">
        <v>100.44409297</v>
      </c>
      <c r="G29" s="91">
        <v>111.13919000999999</v>
      </c>
      <c r="I29" s="92">
        <f t="shared" ca="1" si="4"/>
        <v>45842</v>
      </c>
      <c r="J29" s="1">
        <f t="shared" ca="1" si="0"/>
        <v>148.64070692999999</v>
      </c>
      <c r="K29" s="1">
        <f t="shared" ca="1" si="1"/>
        <v>170.85963656000001</v>
      </c>
      <c r="L29" s="1">
        <f t="shared" ca="1" si="2"/>
        <v>160.73267494000001</v>
      </c>
      <c r="M29" s="1">
        <f t="shared" ca="1" si="5"/>
        <v>169.39510808</v>
      </c>
      <c r="O29" s="1">
        <f t="shared" ca="1" si="6"/>
        <v>101.46533757179573</v>
      </c>
      <c r="P29" s="1">
        <f t="shared" ca="1" si="7"/>
        <v>101.26523021982132</v>
      </c>
      <c r="Q29" s="1">
        <f t="shared" ca="1" si="8"/>
        <v>103.27291442635078</v>
      </c>
      <c r="R29" s="1">
        <f t="shared" ca="1" si="8"/>
        <v>101.53391361691847</v>
      </c>
      <c r="AB29" s="93">
        <v>37683</v>
      </c>
    </row>
    <row r="30" spans="1:28" x14ac:dyDescent="0.25">
      <c r="A30" s="206">
        <v>43490</v>
      </c>
      <c r="B30" s="90"/>
      <c r="C30" s="90">
        <v>103.25431085</v>
      </c>
      <c r="D30" s="90"/>
      <c r="E30" s="90"/>
      <c r="F30" s="90">
        <v>100.4688226</v>
      </c>
      <c r="G30" s="91"/>
      <c r="I30" s="92">
        <f t="shared" ca="1" si="4"/>
        <v>45845</v>
      </c>
      <c r="J30" s="1">
        <f t="shared" ca="1" si="0"/>
        <v>148.48209084000001</v>
      </c>
      <c r="K30" s="1">
        <f t="shared" ca="1" si="1"/>
        <v>170.95383322999999</v>
      </c>
      <c r="L30" s="1">
        <f t="shared" ca="1" si="2"/>
        <v>158.7143394</v>
      </c>
      <c r="M30" s="1">
        <f t="shared" ca="1" si="5"/>
        <v>169.00316602999999</v>
      </c>
      <c r="O30" s="1">
        <f t="shared" ca="1" si="6"/>
        <v>101.35706282358866</v>
      </c>
      <c r="P30" s="1">
        <f t="shared" ca="1" si="7"/>
        <v>101.32105877983432</v>
      </c>
      <c r="Q30" s="1">
        <f t="shared" ca="1" si="8"/>
        <v>101.97610658324177</v>
      </c>
      <c r="R30" s="1">
        <f t="shared" ca="1" si="8"/>
        <v>101.2989870555874</v>
      </c>
      <c r="AB30" s="93">
        <v>37684</v>
      </c>
    </row>
    <row r="31" spans="1:28" x14ac:dyDescent="0.25">
      <c r="A31" s="206">
        <v>43493</v>
      </c>
      <c r="B31" s="90">
        <v>101.23235768000001</v>
      </c>
      <c r="C31" s="90">
        <v>103.24184400999999</v>
      </c>
      <c r="D31" s="90"/>
      <c r="E31" s="90"/>
      <c r="F31" s="90">
        <v>100.49355829</v>
      </c>
      <c r="G31" s="91">
        <v>108.59807114</v>
      </c>
      <c r="I31" s="92">
        <f t="shared" ca="1" si="4"/>
        <v>45846</v>
      </c>
      <c r="J31" s="1">
        <f t="shared" ca="1" si="0"/>
        <v>148.25841238999999</v>
      </c>
      <c r="K31" s="1">
        <f t="shared" ca="1" si="1"/>
        <v>171.04808181999999</v>
      </c>
      <c r="L31" s="1">
        <f t="shared" ca="1" si="2"/>
        <v>158.50173751</v>
      </c>
      <c r="M31" s="1">
        <f t="shared" ca="1" si="5"/>
        <v>168.55772714</v>
      </c>
      <c r="O31" s="1">
        <f t="shared" ca="1" si="6"/>
        <v>101.20437511168565</v>
      </c>
      <c r="P31" s="1">
        <f t="shared" ca="1" si="7"/>
        <v>101.37691811183572</v>
      </c>
      <c r="Q31" s="1">
        <f t="shared" ca="1" si="8"/>
        <v>101.83950699761895</v>
      </c>
      <c r="R31" s="1">
        <f t="shared" ca="1" si="8"/>
        <v>101.03199496655071</v>
      </c>
      <c r="AB31" s="93">
        <v>37729</v>
      </c>
    </row>
    <row r="32" spans="1:28" x14ac:dyDescent="0.25">
      <c r="A32" s="206">
        <v>43494</v>
      </c>
      <c r="B32" s="90">
        <v>101.75966047999999</v>
      </c>
      <c r="C32" s="90">
        <v>103.61574616</v>
      </c>
      <c r="D32" s="90"/>
      <c r="E32" s="90"/>
      <c r="F32" s="90">
        <v>100.51830004999999</v>
      </c>
      <c r="G32" s="91">
        <v>108.82045829</v>
      </c>
      <c r="I32" s="92">
        <f t="shared" ca="1" si="4"/>
        <v>45847</v>
      </c>
      <c r="J32" s="1">
        <f t="shared" ca="1" si="0"/>
        <v>148.09511861999999</v>
      </c>
      <c r="K32" s="1">
        <f t="shared" ca="1" si="1"/>
        <v>171.14238251</v>
      </c>
      <c r="L32" s="1">
        <f t="shared" ca="1" si="2"/>
        <v>156.42855899</v>
      </c>
      <c r="M32" s="1">
        <f t="shared" ca="1" si="5"/>
        <v>168.16232857</v>
      </c>
      <c r="O32" s="1">
        <f t="shared" ca="1" si="6"/>
        <v>101.09290727869005</v>
      </c>
      <c r="P32" s="1">
        <f t="shared" ca="1" si="7"/>
        <v>101.43280832250807</v>
      </c>
      <c r="Q32" s="1">
        <f t="shared" ca="1" si="8"/>
        <v>100.50746179917731</v>
      </c>
      <c r="R32" s="1">
        <f t="shared" ca="1" si="8"/>
        <v>100.79499659802833</v>
      </c>
      <c r="AB32" s="93">
        <v>37732</v>
      </c>
    </row>
    <row r="33" spans="1:28" x14ac:dyDescent="0.25">
      <c r="A33" s="206">
        <v>43495</v>
      </c>
      <c r="B33" s="90">
        <v>101.97568453</v>
      </c>
      <c r="C33" s="90">
        <v>103.75875429</v>
      </c>
      <c r="D33" s="90"/>
      <c r="E33" s="90"/>
      <c r="F33" s="90">
        <v>100.54304788</v>
      </c>
      <c r="G33" s="91">
        <v>110.36434514</v>
      </c>
      <c r="I33" s="92">
        <f t="shared" ca="1" si="4"/>
        <v>45848</v>
      </c>
      <c r="J33" s="1">
        <f t="shared" ca="1" si="0"/>
        <v>147.77193303000001</v>
      </c>
      <c r="K33" s="1">
        <f t="shared" ca="1" si="1"/>
        <v>171.23673513</v>
      </c>
      <c r="L33" s="1">
        <f t="shared" ca="1" si="2"/>
        <v>155.58938172000001</v>
      </c>
      <c r="M33" s="1">
        <f t="shared" ca="1" si="5"/>
        <v>168.01918273999999</v>
      </c>
      <c r="O33" s="1">
        <f t="shared" ca="1" si="6"/>
        <v>100.87229385680199</v>
      </c>
      <c r="P33" s="1">
        <f t="shared" ca="1" si="7"/>
        <v>101.4887293110956</v>
      </c>
      <c r="Q33" s="1">
        <f t="shared" ca="1" si="8"/>
        <v>99.968279069681898</v>
      </c>
      <c r="R33" s="1">
        <f t="shared" ca="1" si="8"/>
        <v>100.70919626705904</v>
      </c>
      <c r="AB33" s="93">
        <v>37742</v>
      </c>
    </row>
    <row r="34" spans="1:28" x14ac:dyDescent="0.25">
      <c r="A34" s="206">
        <v>43496</v>
      </c>
      <c r="B34" s="90">
        <v>102.47066878</v>
      </c>
      <c r="C34" s="90">
        <v>104.38906826</v>
      </c>
      <c r="D34" s="90"/>
      <c r="E34" s="90"/>
      <c r="F34" s="90">
        <v>100.56780177</v>
      </c>
      <c r="G34" s="91">
        <v>110.81667458</v>
      </c>
      <c r="I34" s="92">
        <f t="shared" ca="1" si="4"/>
        <v>45849</v>
      </c>
      <c r="J34" s="1">
        <f t="shared" ca="1" si="0"/>
        <v>148.12190901</v>
      </c>
      <c r="K34" s="1">
        <f t="shared" ca="1" si="1"/>
        <v>171.33113985</v>
      </c>
      <c r="L34" s="1">
        <f t="shared" ca="1" si="2"/>
        <v>154.95681001</v>
      </c>
      <c r="M34" s="1">
        <f t="shared" ca="1" si="5"/>
        <v>168.42989503999999</v>
      </c>
      <c r="O34" s="1">
        <f t="shared" ca="1" si="6"/>
        <v>101.11119497404063</v>
      </c>
      <c r="P34" s="1">
        <f t="shared" ca="1" si="7"/>
        <v>101.54468117835408</v>
      </c>
      <c r="Q34" s="1">
        <f t="shared" ca="1" si="8"/>
        <v>99.561843202800773</v>
      </c>
      <c r="R34" s="1">
        <f t="shared" ca="1" si="8"/>
        <v>100.95537354845912</v>
      </c>
      <c r="AB34" s="93">
        <v>37791</v>
      </c>
    </row>
    <row r="35" spans="1:28" x14ac:dyDescent="0.25">
      <c r="A35" s="206">
        <v>43497</v>
      </c>
      <c r="B35" s="90">
        <v>102.39327433</v>
      </c>
      <c r="C35" s="90">
        <v>104.90082685</v>
      </c>
      <c r="D35" s="90"/>
      <c r="E35" s="90"/>
      <c r="F35" s="90">
        <v>100.59256173</v>
      </c>
      <c r="G35" s="91">
        <v>111.34864013000001</v>
      </c>
      <c r="I35" s="92">
        <f t="shared" ca="1" si="4"/>
        <v>45852</v>
      </c>
      <c r="J35" s="1">
        <f t="shared" ca="1" si="0"/>
        <v>148.14869938999999</v>
      </c>
      <c r="K35" s="1">
        <f t="shared" ca="1" si="1"/>
        <v>171.42559650000001</v>
      </c>
      <c r="L35" s="1">
        <f t="shared" ca="1" si="2"/>
        <v>153.94606067999999</v>
      </c>
      <c r="M35" s="1">
        <f t="shared" ca="1" si="5"/>
        <v>168.27572495999999</v>
      </c>
      <c r="O35" s="1">
        <f t="shared" ca="1" si="6"/>
        <v>101.12948266256498</v>
      </c>
      <c r="P35" s="1">
        <f t="shared" ca="1" si="7"/>
        <v>101.60066382352777</v>
      </c>
      <c r="Q35" s="1">
        <f t="shared" ca="1" si="8"/>
        <v>98.912423107586491</v>
      </c>
      <c r="R35" s="1">
        <f t="shared" ca="1" si="8"/>
        <v>100.86296538058191</v>
      </c>
      <c r="AB35" s="93">
        <v>37871</v>
      </c>
    </row>
    <row r="36" spans="1:28" x14ac:dyDescent="0.25">
      <c r="A36" s="206">
        <v>43500</v>
      </c>
      <c r="B36" s="90">
        <v>102.29546817000001</v>
      </c>
      <c r="C36" s="90">
        <v>104.77070075</v>
      </c>
      <c r="D36" s="90"/>
      <c r="E36" s="90"/>
      <c r="F36" s="90">
        <v>100.61732794</v>
      </c>
      <c r="G36" s="91">
        <v>112.17624576999999</v>
      </c>
      <c r="I36" s="92">
        <f t="shared" ca="1" si="4"/>
        <v>45853</v>
      </c>
      <c r="J36" s="1">
        <f t="shared" ca="1" si="0"/>
        <v>147.95946572</v>
      </c>
      <c r="K36" s="1">
        <f t="shared" ca="1" si="1"/>
        <v>171.52010525</v>
      </c>
      <c r="L36" s="1">
        <f t="shared" ca="1" si="2"/>
        <v>153.8904326</v>
      </c>
      <c r="M36" s="1">
        <f t="shared" ca="1" si="5"/>
        <v>167.68265986</v>
      </c>
      <c r="O36" s="1">
        <f t="shared" ca="1" si="6"/>
        <v>101.00030769695115</v>
      </c>
      <c r="P36" s="1">
        <f t="shared" ca="1" si="7"/>
        <v>101.65667734737239</v>
      </c>
      <c r="Q36" s="1">
        <f t="shared" ca="1" si="8"/>
        <v>98.876681314900679</v>
      </c>
      <c r="R36" s="1">
        <f t="shared" ca="1" si="8"/>
        <v>100.50748746085256</v>
      </c>
      <c r="AB36" s="93">
        <v>37906</v>
      </c>
    </row>
    <row r="37" spans="1:28" x14ac:dyDescent="0.25">
      <c r="A37" s="206">
        <v>43501</v>
      </c>
      <c r="B37" s="90">
        <v>102.23465825</v>
      </c>
      <c r="C37" s="90">
        <v>104.54806541000001</v>
      </c>
      <c r="D37" s="90"/>
      <c r="E37" s="90"/>
      <c r="F37" s="90">
        <v>100.64210021</v>
      </c>
      <c r="G37" s="91">
        <v>111.86058002999999</v>
      </c>
      <c r="I37" s="92">
        <f t="shared" ca="1" si="4"/>
        <v>45854</v>
      </c>
      <c r="J37" s="1">
        <f t="shared" ca="1" si="0"/>
        <v>147.78639133999999</v>
      </c>
      <c r="K37" s="1">
        <f t="shared" ca="1" si="1"/>
        <v>171.61466611</v>
      </c>
      <c r="L37" s="1">
        <f t="shared" ca="1" si="2"/>
        <v>154.18727877000001</v>
      </c>
      <c r="M37" s="1">
        <f t="shared" ca="1" si="5"/>
        <v>167.17672092999999</v>
      </c>
      <c r="O37" s="1">
        <f t="shared" ca="1" si="6"/>
        <v>100.88216340959924</v>
      </c>
      <c r="P37" s="1">
        <f t="shared" ca="1" si="7"/>
        <v>101.71272175581475</v>
      </c>
      <c r="Q37" s="1">
        <f t="shared" ca="1" si="8"/>
        <v>99.067408988185818</v>
      </c>
      <c r="R37" s="1">
        <f t="shared" ca="1" si="8"/>
        <v>100.20423218862949</v>
      </c>
      <c r="AB37" s="93">
        <v>37927</v>
      </c>
    </row>
    <row r="38" spans="1:28" x14ac:dyDescent="0.25">
      <c r="A38" s="206">
        <v>43502</v>
      </c>
      <c r="B38" s="90">
        <v>102.00375065</v>
      </c>
      <c r="C38" s="90">
        <v>104.18977465</v>
      </c>
      <c r="D38" s="90"/>
      <c r="E38" s="90"/>
      <c r="F38" s="90">
        <v>100.66687855000001</v>
      </c>
      <c r="G38" s="91">
        <v>107.67835888</v>
      </c>
      <c r="I38" s="92">
        <f t="shared" ca="1" si="4"/>
        <v>45855</v>
      </c>
      <c r="J38" s="1">
        <f t="shared" ca="1" si="0"/>
        <v>147.77405924999999</v>
      </c>
      <c r="K38" s="1">
        <f t="shared" ca="1" si="1"/>
        <v>171.70927907000001</v>
      </c>
      <c r="L38" s="1">
        <f t="shared" ca="1" si="2"/>
        <v>154.24843666000001</v>
      </c>
      <c r="M38" s="1">
        <f t="shared" ca="1" si="5"/>
        <v>167.53734548</v>
      </c>
      <c r="O38" s="1">
        <f t="shared" ca="1" si="6"/>
        <v>100.87374526021971</v>
      </c>
      <c r="P38" s="1">
        <f t="shared" ca="1" si="7"/>
        <v>101.76879704292807</v>
      </c>
      <c r="Q38" s="1">
        <f t="shared" ca="1" si="8"/>
        <v>99.106703758479568</v>
      </c>
      <c r="R38" s="1">
        <f t="shared" ca="1" si="8"/>
        <v>100.42038732039723</v>
      </c>
      <c r="AB38" s="93">
        <v>37940</v>
      </c>
    </row>
    <row r="39" spans="1:28" x14ac:dyDescent="0.25">
      <c r="A39" s="206">
        <v>43503</v>
      </c>
      <c r="B39" s="90">
        <v>102.09390242000001</v>
      </c>
      <c r="C39" s="90">
        <v>103.84141964</v>
      </c>
      <c r="D39" s="90"/>
      <c r="E39" s="90"/>
      <c r="F39" s="90">
        <v>100.69166296</v>
      </c>
      <c r="G39" s="91">
        <v>107.41669413</v>
      </c>
      <c r="I39" s="92">
        <f t="shared" ca="1" si="4"/>
        <v>45856</v>
      </c>
      <c r="J39" s="1">
        <f t="shared" ca="1" si="0"/>
        <v>147.34753932000001</v>
      </c>
      <c r="K39" s="1">
        <f t="shared" ca="1" si="1"/>
        <v>171.80394412999999</v>
      </c>
      <c r="L39" s="1">
        <f t="shared" ca="1" si="2"/>
        <v>151.76439091</v>
      </c>
      <c r="M39" s="1">
        <f t="shared" ca="1" si="5"/>
        <v>167.27881712000001</v>
      </c>
      <c r="O39" s="1">
        <f t="shared" ca="1" si="6"/>
        <v>100.58259359946416</v>
      </c>
      <c r="P39" s="1">
        <f t="shared" ca="1" si="7"/>
        <v>101.82490320871231</v>
      </c>
      <c r="Q39" s="1">
        <f t="shared" ca="1" si="8"/>
        <v>97.510670815789766</v>
      </c>
      <c r="R39" s="1">
        <f t="shared" ca="1" si="8"/>
        <v>100.26542773231181</v>
      </c>
      <c r="AB39" s="93">
        <v>37980</v>
      </c>
    </row>
    <row r="40" spans="1:28" x14ac:dyDescent="0.25">
      <c r="A40" s="206">
        <v>43504</v>
      </c>
      <c r="B40" s="90">
        <v>102.16959589</v>
      </c>
      <c r="C40" s="90">
        <v>103.25330111</v>
      </c>
      <c r="D40" s="90"/>
      <c r="E40" s="90"/>
      <c r="F40" s="90">
        <v>100.71645344</v>
      </c>
      <c r="G40" s="91">
        <v>108.48341289</v>
      </c>
      <c r="I40" s="92">
        <f t="shared" ca="1" si="4"/>
        <v>45859</v>
      </c>
      <c r="J40" s="1">
        <f t="shared" ca="1" si="0"/>
        <v>146.45154980000001</v>
      </c>
      <c r="K40" s="1">
        <f t="shared" ca="1" si="1"/>
        <v>171.89866147999999</v>
      </c>
      <c r="L40" s="1">
        <f t="shared" ca="1" si="2"/>
        <v>152.65773985000001</v>
      </c>
      <c r="M40" s="1">
        <f t="shared" ca="1" si="5"/>
        <v>167.28087712999999</v>
      </c>
      <c r="O40" s="1">
        <f t="shared" ca="1" si="6"/>
        <v>99.970971917992983</v>
      </c>
      <c r="P40" s="1">
        <f t="shared" ca="1" si="7"/>
        <v>101.88104036577685</v>
      </c>
      <c r="Q40" s="1">
        <f t="shared" ca="1" si="8"/>
        <v>98.08465957487644</v>
      </c>
      <c r="R40" s="1">
        <f t="shared" ca="1" si="8"/>
        <v>100.26666248389205</v>
      </c>
      <c r="AB40" s="93">
        <v>37987</v>
      </c>
    </row>
    <row r="41" spans="1:28" x14ac:dyDescent="0.25">
      <c r="A41" s="206">
        <v>43507</v>
      </c>
      <c r="B41" s="90">
        <v>102.30992646999999</v>
      </c>
      <c r="C41" s="90">
        <v>103.26560849000001</v>
      </c>
      <c r="D41" s="90"/>
      <c r="E41" s="90"/>
      <c r="F41" s="90">
        <v>100.74125015</v>
      </c>
      <c r="G41" s="91">
        <v>107.42502297999999</v>
      </c>
      <c r="I41" s="92">
        <f t="shared" ca="1" si="4"/>
        <v>45860</v>
      </c>
      <c r="J41" s="1">
        <f t="shared" ca="1" si="0"/>
        <v>146.32440179</v>
      </c>
      <c r="K41" s="1">
        <f t="shared" ca="1" si="1"/>
        <v>171.99343110999999</v>
      </c>
      <c r="L41" s="1">
        <f t="shared" ca="1" si="2"/>
        <v>152.50868527</v>
      </c>
      <c r="M41" s="1">
        <f t="shared" ca="1" si="5"/>
        <v>167.32753058</v>
      </c>
      <c r="O41" s="1">
        <f t="shared" ca="1" si="6"/>
        <v>99.884177956751202</v>
      </c>
      <c r="P41" s="1">
        <f t="shared" ca="1" si="7"/>
        <v>101.9372085081949</v>
      </c>
      <c r="Q41" s="1">
        <f t="shared" ca="1" si="8"/>
        <v>97.988889994167707</v>
      </c>
      <c r="R41" s="1">
        <f t="shared" ca="1" si="8"/>
        <v>100.29462614480246</v>
      </c>
      <c r="AB41" s="93">
        <v>38040</v>
      </c>
    </row>
    <row r="42" spans="1:28" x14ac:dyDescent="0.25">
      <c r="A42" s="206">
        <v>43508</v>
      </c>
      <c r="B42" s="90">
        <v>102.22062519000001</v>
      </c>
      <c r="C42" s="90">
        <v>103.71976221</v>
      </c>
      <c r="D42" s="90"/>
      <c r="E42" s="90"/>
      <c r="F42" s="90">
        <v>100.76605293999999</v>
      </c>
      <c r="G42" s="91">
        <v>109.42244536</v>
      </c>
      <c r="I42" s="92">
        <f t="shared" ca="1" si="4"/>
        <v>45861</v>
      </c>
      <c r="J42" s="1">
        <f t="shared" ca="1" si="0"/>
        <v>145.97400056999999</v>
      </c>
      <c r="K42" s="1">
        <f t="shared" ca="1" si="1"/>
        <v>172.08825285</v>
      </c>
      <c r="L42" s="1">
        <f t="shared" ca="1" si="2"/>
        <v>154.02488893</v>
      </c>
      <c r="M42" s="1">
        <f t="shared" ca="1" si="5"/>
        <v>167.49836257999999</v>
      </c>
      <c r="O42" s="1">
        <f t="shared" ca="1" si="6"/>
        <v>99.644986561559477</v>
      </c>
      <c r="P42" s="1">
        <f t="shared" ca="1" si="7"/>
        <v>101.99340753521069</v>
      </c>
      <c r="Q42" s="1">
        <f t="shared" ca="1" si="8"/>
        <v>98.963071322827545</v>
      </c>
      <c r="R42" s="1">
        <f t="shared" ca="1" si="8"/>
        <v>100.39702131859232</v>
      </c>
      <c r="AB42" s="93">
        <v>38041</v>
      </c>
    </row>
    <row r="43" spans="1:28" x14ac:dyDescent="0.25">
      <c r="A43" s="206">
        <v>43509</v>
      </c>
      <c r="B43" s="90">
        <v>102.22742909999999</v>
      </c>
      <c r="C43" s="90">
        <v>104.09511566</v>
      </c>
      <c r="D43" s="90"/>
      <c r="E43" s="90"/>
      <c r="F43" s="90">
        <v>100.79086178999999</v>
      </c>
      <c r="G43" s="91">
        <v>109.05152703</v>
      </c>
      <c r="I43" s="92">
        <f t="shared" ca="1" si="4"/>
        <v>45862</v>
      </c>
      <c r="J43" s="1">
        <f t="shared" ca="1" si="0"/>
        <v>146.18109448999999</v>
      </c>
      <c r="K43" s="1">
        <f t="shared" ca="1" si="1"/>
        <v>172.18312685999999</v>
      </c>
      <c r="L43" s="1">
        <f t="shared" ca="1" si="2"/>
        <v>152.24911412</v>
      </c>
      <c r="M43" s="1">
        <f t="shared" ca="1" si="5"/>
        <v>167.63789496999999</v>
      </c>
      <c r="O43" s="1">
        <f t="shared" ca="1" si="6"/>
        <v>99.786353317247489</v>
      </c>
      <c r="P43" s="1">
        <f t="shared" ca="1" si="7"/>
        <v>102.04963754165315</v>
      </c>
      <c r="Q43" s="1">
        <f t="shared" ca="1" si="8"/>
        <v>97.822112024650878</v>
      </c>
      <c r="R43" s="1">
        <f t="shared" ca="1" si="8"/>
        <v>100.48065578592495</v>
      </c>
      <c r="AB43" s="93">
        <v>38086</v>
      </c>
    </row>
    <row r="44" spans="1:28" x14ac:dyDescent="0.25">
      <c r="A44" s="206">
        <v>43510</v>
      </c>
      <c r="B44" s="90">
        <v>102.22913007</v>
      </c>
      <c r="C44" s="90">
        <v>104.45790995</v>
      </c>
      <c r="D44" s="90"/>
      <c r="E44" s="90"/>
      <c r="F44" s="90">
        <v>100.81567671000001</v>
      </c>
      <c r="G44" s="91">
        <v>111.52365979</v>
      </c>
      <c r="I44" s="92">
        <f t="shared" ca="1" si="4"/>
        <v>45863</v>
      </c>
      <c r="J44" s="1">
        <f t="shared" ca="1" si="0"/>
        <v>146.50130336999999</v>
      </c>
      <c r="K44" s="1">
        <f t="shared" ca="1" si="1"/>
        <v>172.27805334000001</v>
      </c>
      <c r="L44" s="1">
        <f t="shared" ca="1" si="2"/>
        <v>151.92664421000001</v>
      </c>
      <c r="M44" s="1">
        <f t="shared" ca="1" si="5"/>
        <v>167.49859706999999</v>
      </c>
      <c r="O44" s="1">
        <f t="shared" ca="1" si="6"/>
        <v>100.00493477298551</v>
      </c>
      <c r="P44" s="1">
        <f t="shared" ca="1" si="7"/>
        <v>102.10589864605849</v>
      </c>
      <c r="Q44" s="1">
        <f t="shared" ca="1" si="8"/>
        <v>97.614920752353981</v>
      </c>
      <c r="R44" s="1">
        <f t="shared" ca="1" si="8"/>
        <v>100.3971618698023</v>
      </c>
      <c r="AB44" s="93">
        <v>38098</v>
      </c>
    </row>
    <row r="45" spans="1:28" x14ac:dyDescent="0.25">
      <c r="A45" s="206">
        <v>43511</v>
      </c>
      <c r="B45" s="90">
        <v>102.35245089</v>
      </c>
      <c r="C45" s="90">
        <v>105.12460647</v>
      </c>
      <c r="D45" s="90"/>
      <c r="E45" s="90"/>
      <c r="F45" s="90">
        <v>100.8404977</v>
      </c>
      <c r="G45" s="91">
        <v>110.96704903</v>
      </c>
      <c r="I45" s="92">
        <f t="shared" ca="1" si="4"/>
        <v>45866</v>
      </c>
      <c r="J45" s="1">
        <f t="shared" ca="1" si="0"/>
        <v>145.90128381</v>
      </c>
      <c r="K45" s="1">
        <f t="shared" ca="1" si="1"/>
        <v>172.37303209999999</v>
      </c>
      <c r="L45" s="1">
        <f t="shared" ca="1" si="2"/>
        <v>150.33947465</v>
      </c>
      <c r="M45" s="1">
        <f t="shared" ca="1" si="5"/>
        <v>167.58908099999999</v>
      </c>
      <c r="O45" s="1">
        <f t="shared" ca="1" si="6"/>
        <v>99.595348540098783</v>
      </c>
      <c r="P45" s="1">
        <f t="shared" ca="1" si="7"/>
        <v>102.16219073581729</v>
      </c>
      <c r="Q45" s="1">
        <f t="shared" ca="1" si="8"/>
        <v>96.595142874513186</v>
      </c>
      <c r="R45" s="1">
        <f t="shared" ca="1" si="8"/>
        <v>100.4513971286387</v>
      </c>
      <c r="AB45" s="93">
        <v>38108</v>
      </c>
    </row>
    <row r="46" spans="1:28" x14ac:dyDescent="0.25">
      <c r="A46" s="206">
        <v>43514</v>
      </c>
      <c r="B46" s="90">
        <v>102.63226157</v>
      </c>
      <c r="C46" s="90">
        <v>104.90329316</v>
      </c>
      <c r="D46" s="90"/>
      <c r="E46" s="90"/>
      <c r="F46" s="90">
        <v>100.86532493</v>
      </c>
      <c r="G46" s="91">
        <v>109.81099992999999</v>
      </c>
      <c r="I46" s="92">
        <f t="shared" ca="1" si="4"/>
        <v>45867</v>
      </c>
      <c r="J46" s="1">
        <f t="shared" ca="1" si="0"/>
        <v>145.44329581</v>
      </c>
      <c r="K46" s="1">
        <f t="shared" ca="1" si="1"/>
        <v>172.46806314</v>
      </c>
      <c r="L46" s="1">
        <f t="shared" ca="1" si="2"/>
        <v>151.01809397</v>
      </c>
      <c r="M46" s="1">
        <f t="shared" ca="1" si="5"/>
        <v>168.11461421999999</v>
      </c>
      <c r="O46" s="1">
        <f t="shared" ca="1" si="6"/>
        <v>99.282716099204137</v>
      </c>
      <c r="P46" s="1">
        <f t="shared" ca="1" si="7"/>
        <v>102.21851381092958</v>
      </c>
      <c r="Q46" s="1">
        <f t="shared" ca="1" si="8"/>
        <v>97.03116495271594</v>
      </c>
      <c r="R46" s="1">
        <f t="shared" ca="1" si="8"/>
        <v>100.76639704314097</v>
      </c>
      <c r="AB46" s="93">
        <v>38148</v>
      </c>
    </row>
    <row r="47" spans="1:28" x14ac:dyDescent="0.25">
      <c r="A47" s="206">
        <v>43515</v>
      </c>
      <c r="B47" s="90">
        <v>102.61950425000001</v>
      </c>
      <c r="C47" s="90">
        <v>105.02415433</v>
      </c>
      <c r="D47" s="90"/>
      <c r="E47" s="90"/>
      <c r="F47" s="90">
        <v>100.89015823</v>
      </c>
      <c r="G47" s="91">
        <v>111.11866371000001</v>
      </c>
      <c r="I47" s="92">
        <f t="shared" ca="1" si="4"/>
        <v>45868</v>
      </c>
      <c r="J47" s="1">
        <f t="shared" ca="1" si="0"/>
        <v>145.16220939999999</v>
      </c>
      <c r="K47" s="1">
        <f t="shared" ca="1" si="1"/>
        <v>172.56314664000001</v>
      </c>
      <c r="L47" s="1">
        <f t="shared" ca="1" si="2"/>
        <v>152.45636825</v>
      </c>
      <c r="M47" s="1">
        <f t="shared" ca="1" si="5"/>
        <v>168.16226692000001</v>
      </c>
      <c r="O47" s="1">
        <f t="shared" ca="1" si="6"/>
        <v>99.090840481370009</v>
      </c>
      <c r="P47" s="1">
        <f t="shared" ca="1" si="7"/>
        <v>102.27486797807794</v>
      </c>
      <c r="Q47" s="1">
        <f t="shared" ca="1" si="8"/>
        <v>97.955275602249444</v>
      </c>
      <c r="R47" s="1">
        <f t="shared" ca="1" si="8"/>
        <v>100.79495964556942</v>
      </c>
      <c r="AB47" s="93">
        <v>38237</v>
      </c>
    </row>
    <row r="48" spans="1:28" x14ac:dyDescent="0.25">
      <c r="A48" s="206">
        <v>43516</v>
      </c>
      <c r="B48" s="90">
        <v>102.83552830000001</v>
      </c>
      <c r="C48" s="90">
        <v>104.65326322</v>
      </c>
      <c r="D48" s="90"/>
      <c r="E48" s="90"/>
      <c r="F48" s="90">
        <v>100.91499760000001</v>
      </c>
      <c r="G48" s="91">
        <v>109.85074401999999</v>
      </c>
      <c r="I48" s="92">
        <f t="shared" ca="1" si="4"/>
        <v>45869</v>
      </c>
      <c r="J48" s="1">
        <f t="shared" ca="1" si="0"/>
        <v>146.13006519000001</v>
      </c>
      <c r="K48" s="1">
        <f t="shared" ca="1" si="1"/>
        <v>172.65828260999999</v>
      </c>
      <c r="L48" s="1">
        <f t="shared" ca="1" si="2"/>
        <v>151.41106328999999</v>
      </c>
      <c r="M48" s="1">
        <f t="shared" ca="1" si="5"/>
        <v>167.94869578999999</v>
      </c>
      <c r="O48" s="1">
        <f t="shared" ca="1" si="6"/>
        <v>99.751519621569585</v>
      </c>
      <c r="P48" s="1">
        <f t="shared" ca="1" si="7"/>
        <v>102.33125324318911</v>
      </c>
      <c r="Q48" s="1">
        <f t="shared" ca="1" si="8"/>
        <v>97.283653048068601</v>
      </c>
      <c r="R48" s="1">
        <f t="shared" ca="1" si="8"/>
        <v>100.66694701928833</v>
      </c>
      <c r="AB48" s="93">
        <v>38272</v>
      </c>
    </row>
    <row r="49" spans="1:28" x14ac:dyDescent="0.25">
      <c r="A49" s="206">
        <v>43517</v>
      </c>
      <c r="B49" s="90">
        <v>102.47619695</v>
      </c>
      <c r="C49" s="90">
        <v>104.66261541</v>
      </c>
      <c r="D49" s="90"/>
      <c r="E49" s="90"/>
      <c r="F49" s="90">
        <v>100.93984321000001</v>
      </c>
      <c r="G49" s="91">
        <v>110.29160423</v>
      </c>
      <c r="I49" s="92">
        <f t="shared" ca="1" si="4"/>
        <v>45870</v>
      </c>
      <c r="J49" s="1">
        <f t="shared" ca="1" si="0"/>
        <v>145.86046037</v>
      </c>
      <c r="K49" s="1">
        <f t="shared" ca="1" si="1"/>
        <v>172.75347102999999</v>
      </c>
      <c r="L49" s="1">
        <f t="shared" ca="1" si="2"/>
        <v>150.69007149999999</v>
      </c>
      <c r="M49" s="1">
        <f t="shared" ca="1" si="5"/>
        <v>168.42705024</v>
      </c>
      <c r="O49" s="1">
        <f t="shared" ca="1" si="6"/>
        <v>99.567481583556429</v>
      </c>
      <c r="P49" s="1">
        <f t="shared" ca="1" si="7"/>
        <v>102.38766959440953</v>
      </c>
      <c r="Q49" s="1">
        <f t="shared" ca="1" si="8"/>
        <v>96.820406085628846</v>
      </c>
      <c r="R49" s="1">
        <f t="shared" ca="1" si="8"/>
        <v>100.95366840076785</v>
      </c>
      <c r="AB49" s="93">
        <v>38293</v>
      </c>
    </row>
    <row r="50" spans="1:28" x14ac:dyDescent="0.25">
      <c r="A50" s="206">
        <v>43518</v>
      </c>
      <c r="B50" s="90">
        <v>102.64969658</v>
      </c>
      <c r="C50" s="90">
        <v>104.68144633</v>
      </c>
      <c r="D50" s="90"/>
      <c r="E50" s="90"/>
      <c r="F50" s="90">
        <v>100.96469489</v>
      </c>
      <c r="G50" s="91">
        <v>111.37631195</v>
      </c>
      <c r="I50" s="92">
        <f t="shared" ca="1" si="4"/>
        <v>45873</v>
      </c>
      <c r="J50" s="1">
        <f t="shared" ca="1" si="0"/>
        <v>145.40459859000001</v>
      </c>
      <c r="K50" s="1">
        <f t="shared" ca="1" si="1"/>
        <v>172.84871192</v>
      </c>
      <c r="L50" s="1">
        <f t="shared" ca="1" si="2"/>
        <v>151.29745184000001</v>
      </c>
      <c r="M50" s="1">
        <f t="shared" ca="1" si="5"/>
        <v>168.56836702999999</v>
      </c>
      <c r="O50" s="1">
        <f t="shared" ca="1" si="6"/>
        <v>99.256300546079515</v>
      </c>
      <c r="P50" s="1">
        <f t="shared" ca="1" si="7"/>
        <v>102.4441170435928</v>
      </c>
      <c r="Q50" s="1">
        <f t="shared" ca="1" si="8"/>
        <v>97.210656157062573</v>
      </c>
      <c r="R50" s="1">
        <f t="shared" ca="1" si="8"/>
        <v>101.0383724215103</v>
      </c>
      <c r="AB50" s="93">
        <v>38306</v>
      </c>
    </row>
    <row r="51" spans="1:28" x14ac:dyDescent="0.25">
      <c r="A51" s="206">
        <v>43521</v>
      </c>
      <c r="B51" s="90">
        <v>102.22615336</v>
      </c>
      <c r="C51" s="90">
        <v>104.63290707</v>
      </c>
      <c r="D51" s="90"/>
      <c r="E51" s="90"/>
      <c r="F51" s="90">
        <v>100.98955263000001</v>
      </c>
      <c r="G51" s="91">
        <v>110.64162079</v>
      </c>
      <c r="I51" s="92">
        <f t="shared" ca="1" si="4"/>
        <v>45874</v>
      </c>
      <c r="J51" s="1">
        <f t="shared" ca="1" si="0"/>
        <v>144.95554071999999</v>
      </c>
      <c r="K51" s="1">
        <f t="shared" ca="1" si="1"/>
        <v>172.94400526999999</v>
      </c>
      <c r="L51" s="1">
        <f t="shared" ca="1" si="2"/>
        <v>151.50237344000001</v>
      </c>
      <c r="M51" s="1">
        <f t="shared" ca="1" si="5"/>
        <v>168.46691455000001</v>
      </c>
      <c r="O51" s="1">
        <f t="shared" ca="1" si="6"/>
        <v>98.949764003635039</v>
      </c>
      <c r="P51" s="1">
        <f t="shared" ca="1" si="7"/>
        <v>102.5005955848121</v>
      </c>
      <c r="Q51" s="1">
        <f t="shared" ca="1" si="8"/>
        <v>97.342321052634119</v>
      </c>
      <c r="R51" s="1">
        <f t="shared" ca="1" si="8"/>
        <v>100.97756271184812</v>
      </c>
      <c r="AB51" s="93">
        <v>38346</v>
      </c>
    </row>
    <row r="52" spans="1:28" x14ac:dyDescent="0.25">
      <c r="A52" s="206">
        <v>43522</v>
      </c>
      <c r="B52" s="90">
        <v>102.46088816</v>
      </c>
      <c r="C52" s="90">
        <v>104.65694447</v>
      </c>
      <c r="D52" s="90"/>
      <c r="E52" s="90"/>
      <c r="F52" s="90">
        <v>101.01441645</v>
      </c>
      <c r="G52" s="91">
        <v>111.05419476</v>
      </c>
      <c r="I52" s="92">
        <f t="shared" ca="1" si="4"/>
        <v>45875</v>
      </c>
      <c r="J52" s="1">
        <f t="shared" ca="1" si="0"/>
        <v>144.76120412</v>
      </c>
      <c r="K52" s="1">
        <f t="shared" ca="1" si="1"/>
        <v>173.03935107000001</v>
      </c>
      <c r="L52" s="1">
        <f t="shared" ca="1" si="2"/>
        <v>153.07975773999999</v>
      </c>
      <c r="M52" s="1">
        <f t="shared" ca="1" si="5"/>
        <v>168.57073167999999</v>
      </c>
      <c r="O52" s="1">
        <f t="shared" ca="1" si="6"/>
        <v>98.817105668453422</v>
      </c>
      <c r="P52" s="1">
        <f t="shared" ca="1" si="7"/>
        <v>102.55710521214064</v>
      </c>
      <c r="Q52" s="1">
        <f t="shared" ca="1" si="8"/>
        <v>98.355811768769939</v>
      </c>
      <c r="R52" s="1">
        <f t="shared" ca="1" si="8"/>
        <v>101.0397897715835</v>
      </c>
      <c r="AB52" s="93">
        <v>38353</v>
      </c>
    </row>
    <row r="53" spans="1:28" x14ac:dyDescent="0.25">
      <c r="A53" s="206">
        <v>43523</v>
      </c>
      <c r="B53" s="90">
        <v>102.94651703</v>
      </c>
      <c r="C53" s="90">
        <v>104.93485104</v>
      </c>
      <c r="D53" s="90"/>
      <c r="E53" s="90"/>
      <c r="F53" s="90">
        <v>101.0392865</v>
      </c>
      <c r="G53" s="91">
        <v>110.7183327</v>
      </c>
      <c r="I53" s="92">
        <f t="shared" ca="1" si="4"/>
        <v>45876</v>
      </c>
      <c r="J53" s="1">
        <f t="shared" ca="1" si="0"/>
        <v>145.01932735</v>
      </c>
      <c r="K53" s="1">
        <f t="shared" ca="1" si="1"/>
        <v>173.13474952000001</v>
      </c>
      <c r="L53" s="1">
        <f t="shared" ca="1" si="2"/>
        <v>155.34401056999999</v>
      </c>
      <c r="M53" s="1">
        <f t="shared" ca="1" si="5"/>
        <v>169.41787142999999</v>
      </c>
      <c r="O53" s="1">
        <f t="shared" ca="1" si="6"/>
        <v>98.993306126645592</v>
      </c>
      <c r="P53" s="1">
        <f t="shared" ca="1" si="7"/>
        <v>102.61364604411457</v>
      </c>
      <c r="Q53" s="1">
        <f t="shared" ca="1" si="8"/>
        <v>99.810624791943368</v>
      </c>
      <c r="R53" s="1">
        <f t="shared" ca="1" si="8"/>
        <v>101.54755776543452</v>
      </c>
      <c r="AB53" s="93">
        <v>38390</v>
      </c>
    </row>
    <row r="54" spans="1:28" x14ac:dyDescent="0.25">
      <c r="A54" s="206">
        <v>43524</v>
      </c>
      <c r="B54" s="90">
        <v>103.52825109</v>
      </c>
      <c r="C54" s="90">
        <v>104.95957919</v>
      </c>
      <c r="D54" s="90"/>
      <c r="E54" s="90"/>
      <c r="F54" s="90">
        <v>101.06416263</v>
      </c>
      <c r="G54" s="91">
        <v>108.75790087999999</v>
      </c>
      <c r="I54" s="92">
        <f t="shared" ca="1" si="4"/>
        <v>45877</v>
      </c>
      <c r="J54" s="1">
        <f t="shared" ca="1" si="0"/>
        <v>145.42415982</v>
      </c>
      <c r="K54" s="1">
        <f t="shared" ca="1" si="1"/>
        <v>173.23020061</v>
      </c>
      <c r="L54" s="1">
        <f t="shared" ca="1" si="2"/>
        <v>154.64497872999999</v>
      </c>
      <c r="M54" s="1">
        <f t="shared" ca="1" si="5"/>
        <v>169.57247228</v>
      </c>
      <c r="O54" s="1">
        <f t="shared" ca="1" si="6"/>
        <v>99.269653461618361</v>
      </c>
      <c r="P54" s="1">
        <f t="shared" ca="1" si="7"/>
        <v>102.67021807480708</v>
      </c>
      <c r="Q54" s="1">
        <f t="shared" ca="1" si="8"/>
        <v>99.361487393959024</v>
      </c>
      <c r="R54" s="1">
        <f t="shared" ca="1" si="8"/>
        <v>101.64022413299922</v>
      </c>
      <c r="AB54" s="93">
        <v>38391</v>
      </c>
    </row>
    <row r="55" spans="1:28" x14ac:dyDescent="0.25">
      <c r="A55" s="206">
        <v>43525</v>
      </c>
      <c r="B55" s="90">
        <v>103.94499041</v>
      </c>
      <c r="C55" s="90">
        <v>104.93632423</v>
      </c>
      <c r="D55" s="90"/>
      <c r="E55" s="90"/>
      <c r="F55" s="90">
        <v>101.08904482</v>
      </c>
      <c r="G55" s="91">
        <v>107.64216478</v>
      </c>
      <c r="I55" s="92">
        <f t="shared" ca="1" si="4"/>
        <v>45880</v>
      </c>
      <c r="J55" s="1">
        <f t="shared" ca="1" si="0"/>
        <v>145.34293818</v>
      </c>
      <c r="K55" s="1">
        <f t="shared" ca="1" si="1"/>
        <v>173.32570433000001</v>
      </c>
      <c r="L55" s="1">
        <f t="shared" ca="1" si="2"/>
        <v>154.31489680000001</v>
      </c>
      <c r="M55" s="1">
        <f t="shared" ca="1" si="5"/>
        <v>169.85010983999999</v>
      </c>
      <c r="O55" s="1">
        <f t="shared" ca="1" si="6"/>
        <v>99.214209826486737</v>
      </c>
      <c r="P55" s="1">
        <f t="shared" ca="1" si="7"/>
        <v>102.72682129829138</v>
      </c>
      <c r="Q55" s="1">
        <f t="shared" ca="1" si="8"/>
        <v>99.149405296007899</v>
      </c>
      <c r="R55" s="1">
        <f t="shared" ca="1" si="8"/>
        <v>101.80663760475389</v>
      </c>
      <c r="AB55" s="93">
        <v>38436</v>
      </c>
    </row>
    <row r="56" spans="1:28" x14ac:dyDescent="0.25">
      <c r="A56" s="206">
        <v>43528</v>
      </c>
      <c r="B56" s="90"/>
      <c r="C56" s="90"/>
      <c r="D56" s="90"/>
      <c r="E56" s="90"/>
      <c r="F56" s="90"/>
      <c r="G56" s="91"/>
      <c r="I56" s="92">
        <f t="shared" ca="1" si="4"/>
        <v>45881</v>
      </c>
      <c r="J56" s="1">
        <f t="shared" ca="1" si="0"/>
        <v>145.07290811999999</v>
      </c>
      <c r="K56" s="1">
        <f t="shared" ca="1" si="1"/>
        <v>173.4212607</v>
      </c>
      <c r="L56" s="1">
        <f t="shared" ca="1" si="2"/>
        <v>156.92111041999999</v>
      </c>
      <c r="M56" s="1">
        <f t="shared" ca="1" si="5"/>
        <v>169.78648598999999</v>
      </c>
      <c r="O56" s="1">
        <f t="shared" ca="1" si="6"/>
        <v>99.029881510520525</v>
      </c>
      <c r="P56" s="1">
        <f t="shared" ca="1" si="7"/>
        <v>102.78345572642107</v>
      </c>
      <c r="Q56" s="1">
        <f t="shared" ca="1" si="8"/>
        <v>100.82393274511256</v>
      </c>
      <c r="R56" s="1">
        <f t="shared" ca="1" si="8"/>
        <v>101.76850203777622</v>
      </c>
      <c r="AB56" s="93">
        <v>38463</v>
      </c>
    </row>
    <row r="57" spans="1:28" x14ac:dyDescent="0.25">
      <c r="A57" s="206">
        <v>43529</v>
      </c>
      <c r="B57" s="90"/>
      <c r="C57" s="90"/>
      <c r="D57" s="90"/>
      <c r="E57" s="90"/>
      <c r="F57" s="90"/>
      <c r="G57" s="91"/>
      <c r="I57" s="92">
        <f t="shared" ca="1" si="4"/>
        <v>45882</v>
      </c>
      <c r="J57" s="1">
        <f t="shared" ca="1" si="0"/>
        <v>145.03463614</v>
      </c>
      <c r="K57" s="1">
        <f t="shared" ca="1" si="1"/>
        <v>173.5168697</v>
      </c>
      <c r="L57" s="1">
        <f t="shared" ca="1" si="2"/>
        <v>155.525732</v>
      </c>
      <c r="M57" s="1">
        <f t="shared" ca="1" si="5"/>
        <v>169.92580538999999</v>
      </c>
      <c r="O57" s="1">
        <f t="shared" ca="1" si="6"/>
        <v>99.003756235348973</v>
      </c>
      <c r="P57" s="1">
        <f t="shared" ca="1" si="7"/>
        <v>102.84012134734253</v>
      </c>
      <c r="Q57" s="1">
        <f t="shared" ca="1" si="8"/>
        <v>99.927383264959701</v>
      </c>
      <c r="R57" s="1">
        <f t="shared" ca="1" si="8"/>
        <v>101.85200884080669</v>
      </c>
      <c r="AB57" s="93">
        <v>38473</v>
      </c>
    </row>
    <row r="58" spans="1:28" x14ac:dyDescent="0.25">
      <c r="A58" s="206">
        <v>43530</v>
      </c>
      <c r="B58" s="90">
        <v>104.2566944</v>
      </c>
      <c r="C58" s="90">
        <v>104.88635936</v>
      </c>
      <c r="D58" s="90"/>
      <c r="E58" s="90"/>
      <c r="F58" s="90">
        <v>101.11393326</v>
      </c>
      <c r="G58" s="91">
        <v>107.20196451</v>
      </c>
      <c r="I58" s="92">
        <f t="shared" ca="1" si="4"/>
        <v>45883</v>
      </c>
      <c r="J58" s="1">
        <f t="shared" ca="1" si="0"/>
        <v>145.42798701999999</v>
      </c>
      <c r="K58" s="1">
        <f t="shared" ca="1" si="1"/>
        <v>173.61253135000001</v>
      </c>
      <c r="L58" s="1">
        <f t="shared" ca="1" si="2"/>
        <v>155.14849874999999</v>
      </c>
      <c r="M58" s="1">
        <f t="shared" ca="1" si="5"/>
        <v>170.11921279000001</v>
      </c>
      <c r="O58" s="1">
        <f t="shared" ca="1" si="6"/>
        <v>99.272265990500756</v>
      </c>
      <c r="P58" s="1">
        <f t="shared" ca="1" si="7"/>
        <v>102.89681817290939</v>
      </c>
      <c r="Q58" s="1">
        <f t="shared" ca="1" si="8"/>
        <v>99.685005807105725</v>
      </c>
      <c r="R58" s="1">
        <f t="shared" ca="1" si="8"/>
        <v>101.9679355075626</v>
      </c>
      <c r="AB58" s="93">
        <v>38498</v>
      </c>
    </row>
    <row r="59" spans="1:28" x14ac:dyDescent="0.25">
      <c r="A59" s="206">
        <v>43531</v>
      </c>
      <c r="B59" s="90">
        <v>104.48675151</v>
      </c>
      <c r="C59" s="90">
        <v>104.90156801000001</v>
      </c>
      <c r="D59" s="90"/>
      <c r="E59" s="90"/>
      <c r="F59" s="90">
        <v>101.13882776</v>
      </c>
      <c r="G59" s="91">
        <v>107.34225787</v>
      </c>
      <c r="I59" s="92">
        <f t="shared" ca="1" si="4"/>
        <v>45884</v>
      </c>
      <c r="J59" s="1">
        <f t="shared" ca="1" si="0"/>
        <v>145.91829358000001</v>
      </c>
      <c r="K59" s="1">
        <f t="shared" ca="1" si="1"/>
        <v>173.70824580999999</v>
      </c>
      <c r="L59" s="1">
        <f t="shared" ca="1" si="2"/>
        <v>155.13142006000001</v>
      </c>
      <c r="M59" s="1">
        <f t="shared" ca="1" si="5"/>
        <v>170.03554446000001</v>
      </c>
      <c r="O59" s="1">
        <f t="shared" ca="1" si="6"/>
        <v>99.606959774266855</v>
      </c>
      <c r="P59" s="1">
        <f t="shared" ca="1" si="7"/>
        <v>102.95354629795055</v>
      </c>
      <c r="Q59" s="1">
        <f t="shared" ca="1" si="8"/>
        <v>99.67403251812425</v>
      </c>
      <c r="R59" s="1">
        <f t="shared" ca="1" si="8"/>
        <v>101.91778545844383</v>
      </c>
      <c r="AB59" s="93">
        <v>38602</v>
      </c>
    </row>
    <row r="60" spans="1:28" x14ac:dyDescent="0.25">
      <c r="A60" s="206">
        <v>43532</v>
      </c>
      <c r="B60" s="90">
        <v>104.61347428000001</v>
      </c>
      <c r="C60" s="90">
        <v>105.15757508999999</v>
      </c>
      <c r="D60" s="90"/>
      <c r="E60" s="90"/>
      <c r="F60" s="90">
        <v>101.16372833</v>
      </c>
      <c r="G60" s="91">
        <v>108.50816051</v>
      </c>
      <c r="I60" s="92">
        <f t="shared" ca="1" si="4"/>
        <v>45887</v>
      </c>
      <c r="J60" s="1">
        <f t="shared" ca="1" si="0"/>
        <v>146.06075039000001</v>
      </c>
      <c r="K60" s="1">
        <f t="shared" ca="1" si="1"/>
        <v>173.80401309000001</v>
      </c>
      <c r="L60" s="1">
        <f t="shared" ca="1" si="2"/>
        <v>156.24747475000001</v>
      </c>
      <c r="M60" s="1">
        <f t="shared" ca="1" si="5"/>
        <v>169.60134253000001</v>
      </c>
      <c r="O60" s="1">
        <f t="shared" ca="1" si="6"/>
        <v>99.704203851038216</v>
      </c>
      <c r="P60" s="1">
        <f t="shared" ca="1" si="7"/>
        <v>103.01030572839286</v>
      </c>
      <c r="Q60" s="1">
        <f t="shared" ca="1" si="8"/>
        <v>100.39111272934156</v>
      </c>
      <c r="R60" s="1">
        <f t="shared" ca="1" si="8"/>
        <v>101.65752870278772</v>
      </c>
      <c r="AB60" s="93">
        <v>38637</v>
      </c>
    </row>
    <row r="61" spans="1:28" x14ac:dyDescent="0.25">
      <c r="A61" s="206">
        <v>43535</v>
      </c>
      <c r="B61" s="90">
        <v>104.7589078</v>
      </c>
      <c r="C61" s="90">
        <v>105.73857743000001</v>
      </c>
      <c r="D61" s="90"/>
      <c r="E61" s="90"/>
      <c r="F61" s="90">
        <v>101.18863515</v>
      </c>
      <c r="G61" s="91">
        <v>111.53676749</v>
      </c>
      <c r="I61" s="92">
        <f t="shared" ca="1" si="4"/>
        <v>45888</v>
      </c>
      <c r="J61" s="1">
        <f t="shared" ca="1" si="0"/>
        <v>145.80475337999999</v>
      </c>
      <c r="K61" s="1">
        <f t="shared" ca="1" si="1"/>
        <v>173.89983301000001</v>
      </c>
      <c r="L61" s="1">
        <f t="shared" ca="1" si="2"/>
        <v>152.95987690000001</v>
      </c>
      <c r="M61" s="1">
        <f t="shared" ca="1" si="5"/>
        <v>168.30830011</v>
      </c>
      <c r="O61" s="1">
        <f t="shared" ca="1" si="6"/>
        <v>99.529454796263778</v>
      </c>
      <c r="P61" s="1">
        <f t="shared" ca="1" si="7"/>
        <v>103.06709635755375</v>
      </c>
      <c r="Q61" s="1">
        <f t="shared" ca="1" si="8"/>
        <v>98.278786710017584</v>
      </c>
      <c r="R61" s="1">
        <f t="shared" ca="1" si="8"/>
        <v>100.88249063431358</v>
      </c>
      <c r="AB61" s="93">
        <v>38658</v>
      </c>
    </row>
    <row r="62" spans="1:28" x14ac:dyDescent="0.25">
      <c r="A62" s="206">
        <v>43536</v>
      </c>
      <c r="B62" s="90">
        <v>104.80908660999999</v>
      </c>
      <c r="C62" s="90">
        <v>105.87359533</v>
      </c>
      <c r="D62" s="90"/>
      <c r="E62" s="90"/>
      <c r="F62" s="90">
        <v>101.21354803</v>
      </c>
      <c r="G62" s="91">
        <v>111.31081896000001</v>
      </c>
      <c r="I62" s="92">
        <f t="shared" ca="1" si="4"/>
        <v>45889</v>
      </c>
      <c r="J62" s="1">
        <f t="shared" ca="1" si="0"/>
        <v>145.54833113000001</v>
      </c>
      <c r="K62" s="1">
        <f t="shared" ca="1" si="1"/>
        <v>173.99570593000001</v>
      </c>
      <c r="L62" s="1">
        <f t="shared" ca="1" si="2"/>
        <v>153.22635462</v>
      </c>
      <c r="M62" s="1">
        <f t="shared" ca="1" si="5"/>
        <v>168.10520485999999</v>
      </c>
      <c r="O62" s="1">
        <f t="shared" ca="1" si="6"/>
        <v>99.354415463536299</v>
      </c>
      <c r="P62" s="1">
        <f t="shared" ca="1" si="7"/>
        <v>103.12391839879834</v>
      </c>
      <c r="Q62" s="1">
        <f t="shared" ca="1" si="8"/>
        <v>98.450002244036156</v>
      </c>
      <c r="R62" s="1">
        <f t="shared" ca="1" si="8"/>
        <v>100.76075715686412</v>
      </c>
      <c r="AB62" s="93">
        <v>38671</v>
      </c>
    </row>
    <row r="63" spans="1:28" x14ac:dyDescent="0.25">
      <c r="A63" s="206">
        <v>43537</v>
      </c>
      <c r="B63" s="90">
        <v>104.81929246999999</v>
      </c>
      <c r="C63" s="90">
        <v>106.23056185999999</v>
      </c>
      <c r="D63" s="90"/>
      <c r="E63" s="90"/>
      <c r="F63" s="90">
        <v>101.23846698</v>
      </c>
      <c r="G63" s="91">
        <v>112.53494391</v>
      </c>
      <c r="I63" s="92">
        <f t="shared" ca="1" si="4"/>
        <v>45890</v>
      </c>
      <c r="J63" s="1">
        <f t="shared" ca="1" si="0"/>
        <v>145.67250243000001</v>
      </c>
      <c r="K63" s="1">
        <f t="shared" ca="1" si="1"/>
        <v>174.09163165999999</v>
      </c>
      <c r="L63" s="1">
        <f t="shared" ca="1" si="2"/>
        <v>153.04929827000001</v>
      </c>
      <c r="M63" s="1">
        <f t="shared" ca="1" si="5"/>
        <v>167.76979469</v>
      </c>
      <c r="O63" s="1">
        <f t="shared" ca="1" si="6"/>
        <v>99.439177458628009</v>
      </c>
      <c r="P63" s="1">
        <f t="shared" ca="1" si="7"/>
        <v>103.18077173951724</v>
      </c>
      <c r="Q63" s="1">
        <f t="shared" ca="1" si="8"/>
        <v>98.336241147924142</v>
      </c>
      <c r="R63" s="1">
        <f t="shared" ca="1" si="8"/>
        <v>100.55971529908548</v>
      </c>
      <c r="AB63" s="93">
        <v>38711</v>
      </c>
    </row>
    <row r="64" spans="1:28" x14ac:dyDescent="0.25">
      <c r="A64" s="206">
        <v>43538</v>
      </c>
      <c r="B64" s="90">
        <v>105.07826618999999</v>
      </c>
      <c r="C64" s="90">
        <v>106.17041792000001</v>
      </c>
      <c r="D64" s="90"/>
      <c r="E64" s="90"/>
      <c r="F64" s="90">
        <v>101.26339217</v>
      </c>
      <c r="G64" s="91">
        <v>112.19448504</v>
      </c>
      <c r="I64" s="92">
        <f t="shared" ca="1" si="4"/>
        <v>45891</v>
      </c>
      <c r="J64" s="1">
        <f t="shared" ca="1" si="0"/>
        <v>145.86258659000001</v>
      </c>
      <c r="K64" s="1">
        <f t="shared" ca="1" si="1"/>
        <v>174.18761021</v>
      </c>
      <c r="L64" s="1">
        <f t="shared" ca="1" si="2"/>
        <v>156.98308754000001</v>
      </c>
      <c r="M64" s="1">
        <f t="shared" ca="1" si="5"/>
        <v>168.54510930999999</v>
      </c>
      <c r="O64" s="1">
        <f t="shared" ca="1" si="6"/>
        <v>99.56893298697419</v>
      </c>
      <c r="P64" s="1">
        <f t="shared" ca="1" si="7"/>
        <v>103.23765638563729</v>
      </c>
      <c r="Q64" s="1">
        <f t="shared" ca="1" si="8"/>
        <v>100.86375388174544</v>
      </c>
      <c r="R64" s="1">
        <f t="shared" ca="1" si="8"/>
        <v>101.02443195203531</v>
      </c>
      <c r="AB64" s="93">
        <v>38718</v>
      </c>
    </row>
    <row r="65" spans="1:28" x14ac:dyDescent="0.25">
      <c r="A65" s="206">
        <v>43539</v>
      </c>
      <c r="B65" s="90">
        <v>105.57835335999999</v>
      </c>
      <c r="C65" s="90">
        <v>106.30721806</v>
      </c>
      <c r="D65" s="90"/>
      <c r="E65" s="90"/>
      <c r="F65" s="90">
        <v>101.28832344</v>
      </c>
      <c r="G65" s="91">
        <v>112.79988557999999</v>
      </c>
      <c r="I65" s="92">
        <f t="shared" ca="1" si="4"/>
        <v>45894</v>
      </c>
      <c r="J65" s="1">
        <f t="shared" ca="1" si="0"/>
        <v>145.95784129</v>
      </c>
      <c r="K65" s="1">
        <f t="shared" ca="1" si="1"/>
        <v>174.28364175999999</v>
      </c>
      <c r="L65" s="1">
        <f t="shared" ca="1" si="2"/>
        <v>157.0479661</v>
      </c>
      <c r="M65" s="1">
        <f t="shared" ca="1" si="5"/>
        <v>168.97403702</v>
      </c>
      <c r="O65" s="1">
        <f t="shared" ca="1" si="6"/>
        <v>99.633955890123815</v>
      </c>
      <c r="P65" s="1">
        <f t="shared" ca="1" si="7"/>
        <v>103.29457244384102</v>
      </c>
      <c r="Q65" s="1">
        <f t="shared" ca="1" si="8"/>
        <v>100.90543923276374</v>
      </c>
      <c r="R65" s="1">
        <f t="shared" ca="1" si="8"/>
        <v>101.28152738736794</v>
      </c>
      <c r="AB65" s="93">
        <v>38775</v>
      </c>
    </row>
    <row r="66" spans="1:28" x14ac:dyDescent="0.25">
      <c r="A66" s="206">
        <v>43542</v>
      </c>
      <c r="B66" s="90">
        <v>105.68806637</v>
      </c>
      <c r="C66" s="90">
        <v>106.53179828</v>
      </c>
      <c r="D66" s="90"/>
      <c r="E66" s="90"/>
      <c r="F66" s="90">
        <v>101.31326094000001</v>
      </c>
      <c r="G66" s="91">
        <v>113.77521453999999</v>
      </c>
      <c r="I66" s="92">
        <f t="shared" ca="1" si="4"/>
        <v>45895</v>
      </c>
      <c r="J66" s="1">
        <f t="shared" ca="1" si="0"/>
        <v>146.29718616</v>
      </c>
      <c r="K66" s="1">
        <f t="shared" ca="1" si="1"/>
        <v>174.37972611999999</v>
      </c>
      <c r="L66" s="1">
        <f t="shared" ca="1" si="2"/>
        <v>156.75920984000001</v>
      </c>
      <c r="M66" s="1">
        <f t="shared" ca="1" si="5"/>
        <v>169.11075984999999</v>
      </c>
      <c r="O66" s="1">
        <f t="shared" ca="1" si="6"/>
        <v>99.865599983447609</v>
      </c>
      <c r="P66" s="1">
        <f t="shared" ca="1" si="7"/>
        <v>103.35151980151906</v>
      </c>
      <c r="Q66" s="1">
        <f t="shared" ca="1" si="8"/>
        <v>100.71990943591202</v>
      </c>
      <c r="R66" s="1">
        <f t="shared" ca="1" si="8"/>
        <v>101.36347782955028</v>
      </c>
      <c r="AB66" s="93">
        <v>38776</v>
      </c>
    </row>
    <row r="67" spans="1:28" x14ac:dyDescent="0.25">
      <c r="A67" s="206">
        <v>43543</v>
      </c>
      <c r="B67" s="90">
        <v>105.46778987</v>
      </c>
      <c r="C67" s="90">
        <v>106.63347194000001</v>
      </c>
      <c r="D67" s="90"/>
      <c r="E67" s="90"/>
      <c r="F67" s="90">
        <v>101.33820452000001</v>
      </c>
      <c r="G67" s="91">
        <v>113.31377114999999</v>
      </c>
      <c r="I67" s="92">
        <f t="shared" ca="1" si="4"/>
        <v>45896</v>
      </c>
      <c r="J67" s="1">
        <f t="shared" ca="1" si="0"/>
        <v>146.34864071000001</v>
      </c>
      <c r="K67" s="1">
        <f t="shared" ca="1" si="1"/>
        <v>174.47586347999999</v>
      </c>
      <c r="L67" s="1">
        <f t="shared" ca="1" si="2"/>
        <v>158.39132334000001</v>
      </c>
      <c r="M67" s="1">
        <f t="shared" ca="1" si="5"/>
        <v>169.15955747999999</v>
      </c>
      <c r="O67" s="1">
        <f t="shared" ca="1" si="6"/>
        <v>99.900723963904838</v>
      </c>
      <c r="P67" s="1">
        <f t="shared" ca="1" si="7"/>
        <v>103.40849857128079</v>
      </c>
      <c r="Q67" s="1">
        <f t="shared" ca="1" si="8"/>
        <v>101.76856440219383</v>
      </c>
      <c r="R67" s="1">
        <f t="shared" ca="1" si="8"/>
        <v>101.39272669278658</v>
      </c>
      <c r="AB67" s="93">
        <v>38821</v>
      </c>
    </row>
    <row r="68" spans="1:28" x14ac:dyDescent="0.25">
      <c r="A68" s="206">
        <v>43544</v>
      </c>
      <c r="B68" s="90">
        <v>105.5902602</v>
      </c>
      <c r="C68" s="90">
        <v>106.8580778</v>
      </c>
      <c r="D68" s="90"/>
      <c r="E68" s="90"/>
      <c r="F68" s="90">
        <v>101.36315415999999</v>
      </c>
      <c r="G68" s="91">
        <v>111.55356173</v>
      </c>
      <c r="I68" s="92">
        <f t="shared" ca="1" si="4"/>
        <v>45897</v>
      </c>
      <c r="J68" s="1">
        <f t="shared" ca="1" si="0"/>
        <v>146.803652</v>
      </c>
      <c r="K68" s="1">
        <f t="shared" ca="1" si="1"/>
        <v>174.57205384</v>
      </c>
      <c r="L68" s="1">
        <f t="shared" ca="1" si="2"/>
        <v>160.48877157999999</v>
      </c>
      <c r="M68" s="1">
        <f t="shared" ca="1" si="5"/>
        <v>169.66030751</v>
      </c>
      <c r="O68" s="1">
        <f t="shared" ca="1" si="6"/>
        <v>100.21132443864941</v>
      </c>
      <c r="P68" s="1">
        <f t="shared" ca="1" si="7"/>
        <v>103.46550875312622</v>
      </c>
      <c r="Q68" s="1">
        <f t="shared" ca="1" si="8"/>
        <v>103.1162032235105</v>
      </c>
      <c r="R68" s="1">
        <f t="shared" ca="1" si="8"/>
        <v>101.69287178473148</v>
      </c>
      <c r="AB68" s="93">
        <v>38828</v>
      </c>
    </row>
    <row r="69" spans="1:28" x14ac:dyDescent="0.25">
      <c r="A69" s="206">
        <v>43545</v>
      </c>
      <c r="B69" s="90">
        <v>105.54093188</v>
      </c>
      <c r="C69" s="90">
        <v>106.56492832000001</v>
      </c>
      <c r="D69" s="90"/>
      <c r="E69" s="90"/>
      <c r="F69" s="90">
        <v>101.38811004</v>
      </c>
      <c r="G69" s="91">
        <v>110.06039896</v>
      </c>
      <c r="I69" s="92">
        <f t="shared" ca="1" si="4"/>
        <v>45898</v>
      </c>
      <c r="J69" s="1">
        <f t="shared" ref="J69:J132" ca="1" si="9">VLOOKUP(I69,$A$10:$G$10000,2,FALSE)</f>
        <v>147.83019149</v>
      </c>
      <c r="K69" s="1">
        <f t="shared" ref="K69:K132" ca="1" si="10">VLOOKUP(I69,$A$10:$G$10000,6,FALSE)</f>
        <v>174.66829720000001</v>
      </c>
      <c r="L69" s="1">
        <f t="shared" ref="L69:L132" ca="1" si="11">VLOOKUP(I69,$A$10:$G$10000,7,FALSE)</f>
        <v>160.91324716</v>
      </c>
      <c r="M69" s="1">
        <f t="shared" ca="1" si="5"/>
        <v>169.35206435000001</v>
      </c>
      <c r="O69" s="1">
        <f t="shared" ca="1" si="6"/>
        <v>100.9120623322917</v>
      </c>
      <c r="P69" s="1">
        <f t="shared" ca="1" si="7"/>
        <v>103.52255034705532</v>
      </c>
      <c r="Q69" s="1">
        <f t="shared" ca="1" si="8"/>
        <v>103.38893451642141</v>
      </c>
      <c r="R69" s="1">
        <f t="shared" ca="1" si="8"/>
        <v>101.50811358991004</v>
      </c>
      <c r="AB69" s="93">
        <v>38838</v>
      </c>
    </row>
    <row r="70" spans="1:28" x14ac:dyDescent="0.25">
      <c r="A70" s="206">
        <v>43546</v>
      </c>
      <c r="B70" s="90">
        <v>105.09272448999999</v>
      </c>
      <c r="C70" s="90">
        <v>105.57991327000001</v>
      </c>
      <c r="D70" s="90"/>
      <c r="E70" s="90"/>
      <c r="F70" s="90">
        <v>101.413072</v>
      </c>
      <c r="G70" s="91">
        <v>106.65385328000001</v>
      </c>
      <c r="I70" s="92">
        <f t="shared" ref="I70:I133" ca="1" si="12">WORKDAY(I69,1,$AB$4:$AB$467)</f>
        <v>45901</v>
      </c>
      <c r="J70" s="1">
        <f t="shared" ca="1" si="9"/>
        <v>147.96159194000001</v>
      </c>
      <c r="K70" s="1">
        <f t="shared" ca="1" si="10"/>
        <v>174.76459371999999</v>
      </c>
      <c r="L70" s="1">
        <f t="shared" ca="1" si="11"/>
        <v>160.75480555999999</v>
      </c>
      <c r="M70" s="1">
        <f t="shared" ref="M70:M133" ca="1" si="13">VLOOKUP(I70,$A$10:$G$10000,3,FALSE)</f>
        <v>168.68592552000001</v>
      </c>
      <c r="O70" s="1">
        <f t="shared" ca="1" si="6"/>
        <v>101.00175910036893</v>
      </c>
      <c r="P70" s="1">
        <f t="shared" ca="1" si="7"/>
        <v>103.57962344789702</v>
      </c>
      <c r="Q70" s="1">
        <f t="shared" ca="1" si="8"/>
        <v>103.28713364858615</v>
      </c>
      <c r="R70" s="1">
        <f t="shared" ca="1" si="8"/>
        <v>101.10883592960032</v>
      </c>
      <c r="AB70" s="93">
        <v>38883</v>
      </c>
    </row>
    <row r="71" spans="1:28" x14ac:dyDescent="0.25">
      <c r="A71" s="206">
        <v>43549</v>
      </c>
      <c r="B71" s="90">
        <v>105.20413847</v>
      </c>
      <c r="C71" s="90">
        <v>105.65006585</v>
      </c>
      <c r="D71" s="90"/>
      <c r="E71" s="90"/>
      <c r="F71" s="90">
        <v>101.4380402</v>
      </c>
      <c r="G71" s="91">
        <v>106.57062166</v>
      </c>
      <c r="I71" s="92">
        <f t="shared" ca="1" si="12"/>
        <v>45902</v>
      </c>
      <c r="J71" s="1">
        <f t="shared" ca="1" si="9"/>
        <v>147.66477148999999</v>
      </c>
      <c r="K71" s="1">
        <f t="shared" ca="1" si="10"/>
        <v>174.86094324999999</v>
      </c>
      <c r="L71" s="1">
        <f t="shared" ca="1" si="11"/>
        <v>159.67632172</v>
      </c>
      <c r="M71" s="1">
        <f t="shared" ca="1" si="13"/>
        <v>168.53033235000001</v>
      </c>
      <c r="O71" s="1">
        <f t="shared" ref="O71:O134" ca="1" si="14">J71/J70*O70</f>
        <v>100.79914308905215</v>
      </c>
      <c r="P71" s="1">
        <f t="shared" ref="P71:P134" ca="1" si="15">K71/K70*P70</f>
        <v>103.63672796674922</v>
      </c>
      <c r="Q71" s="1">
        <f t="shared" ref="Q71:R134" ca="1" si="16">L71/L70*Q70</f>
        <v>102.5941932159075</v>
      </c>
      <c r="R71" s="1">
        <f t="shared" ca="1" si="16"/>
        <v>101.01557477429763</v>
      </c>
      <c r="AB71" s="93">
        <v>38967</v>
      </c>
    </row>
    <row r="72" spans="1:28" x14ac:dyDescent="0.25">
      <c r="A72" s="206">
        <v>43550</v>
      </c>
      <c r="B72" s="90">
        <v>105.49415501</v>
      </c>
      <c r="C72" s="90">
        <v>105.26980622000001</v>
      </c>
      <c r="D72" s="90"/>
      <c r="E72" s="90"/>
      <c r="F72" s="90">
        <v>101.46301446</v>
      </c>
      <c r="G72" s="91">
        <v>108.44212136</v>
      </c>
      <c r="I72" s="92">
        <f t="shared" ca="1" si="12"/>
        <v>45903</v>
      </c>
      <c r="J72" s="1">
        <f t="shared" ca="1" si="9"/>
        <v>148.23800066999999</v>
      </c>
      <c r="K72" s="1">
        <f t="shared" ca="1" si="10"/>
        <v>174.95734594999999</v>
      </c>
      <c r="L72" s="1">
        <f t="shared" ca="1" si="11"/>
        <v>159.13980488999999</v>
      </c>
      <c r="M72" s="1">
        <f t="shared" ca="1" si="13"/>
        <v>168.24876793000001</v>
      </c>
      <c r="O72" s="1">
        <f t="shared" ca="1" si="14"/>
        <v>101.19044163341452</v>
      </c>
      <c r="P72" s="1">
        <f t="shared" ca="1" si="15"/>
        <v>103.69386399844086</v>
      </c>
      <c r="Q72" s="1">
        <f t="shared" ca="1" si="16"/>
        <v>102.24947390669691</v>
      </c>
      <c r="R72" s="1">
        <f t="shared" ca="1" si="16"/>
        <v>100.84680757775985</v>
      </c>
      <c r="AB72" s="93">
        <v>39002</v>
      </c>
    </row>
    <row r="73" spans="1:28" x14ac:dyDescent="0.25">
      <c r="A73" s="206">
        <v>43551</v>
      </c>
      <c r="B73" s="90">
        <v>105.20541420000001</v>
      </c>
      <c r="C73" s="90">
        <v>103.94722044</v>
      </c>
      <c r="D73" s="90"/>
      <c r="E73" s="90"/>
      <c r="F73" s="90">
        <v>101.48799497</v>
      </c>
      <c r="G73" s="91">
        <v>104.56964927</v>
      </c>
      <c r="I73" s="92">
        <f t="shared" ca="1" si="12"/>
        <v>45904</v>
      </c>
      <c r="J73" s="1">
        <f t="shared" ca="1" si="9"/>
        <v>148.21376175</v>
      </c>
      <c r="K73" s="1">
        <f t="shared" ca="1" si="10"/>
        <v>175.05380181999999</v>
      </c>
      <c r="L73" s="1">
        <f t="shared" ca="1" si="11"/>
        <v>160.42511049000001</v>
      </c>
      <c r="M73" s="1">
        <f t="shared" ca="1" si="13"/>
        <v>168.19814303000001</v>
      </c>
      <c r="O73" s="1">
        <f t="shared" ca="1" si="14"/>
        <v>101.17389562626096</v>
      </c>
      <c r="P73" s="1">
        <f t="shared" ca="1" si="15"/>
        <v>103.75103154297193</v>
      </c>
      <c r="Q73" s="1">
        <f t="shared" ca="1" si="16"/>
        <v>103.07530011340977</v>
      </c>
      <c r="R73" s="1">
        <f t="shared" ca="1" si="16"/>
        <v>100.8164634652189</v>
      </c>
      <c r="AB73" s="93">
        <v>39023</v>
      </c>
    </row>
    <row r="74" spans="1:28" x14ac:dyDescent="0.25">
      <c r="A74" s="206">
        <v>43552</v>
      </c>
      <c r="B74" s="90">
        <v>105.31385147</v>
      </c>
      <c r="C74" s="90">
        <v>105.38539784</v>
      </c>
      <c r="D74" s="90"/>
      <c r="E74" s="90"/>
      <c r="F74" s="90">
        <v>101.51298155000001</v>
      </c>
      <c r="G74" s="91">
        <v>107.39773803</v>
      </c>
      <c r="I74" s="92">
        <f t="shared" ca="1" si="12"/>
        <v>45905</v>
      </c>
      <c r="J74" s="1">
        <f t="shared" ca="1" si="9"/>
        <v>148.84950183000001</v>
      </c>
      <c r="K74" s="1">
        <f t="shared" ca="1" si="10"/>
        <v>175.15031087</v>
      </c>
      <c r="L74" s="1">
        <f t="shared" ca="1" si="11"/>
        <v>162.29897686000001</v>
      </c>
      <c r="M74" s="1">
        <f t="shared" ca="1" si="13"/>
        <v>168.57264029999999</v>
      </c>
      <c r="O74" s="1">
        <f t="shared" ca="1" si="14"/>
        <v>101.60786545294847</v>
      </c>
      <c r="P74" s="1">
        <f t="shared" ca="1" si="15"/>
        <v>103.80823060626922</v>
      </c>
      <c r="Q74" s="1">
        <f t="shared" ca="1" si="16"/>
        <v>104.27928456366337</v>
      </c>
      <c r="R74" s="1">
        <f t="shared" ca="1" si="16"/>
        <v>101.04093378135101</v>
      </c>
      <c r="AB74" s="93">
        <v>39036</v>
      </c>
    </row>
    <row r="75" spans="1:28" x14ac:dyDescent="0.25">
      <c r="A75" s="206">
        <v>43553</v>
      </c>
      <c r="B75" s="90">
        <v>105.58515727</v>
      </c>
      <c r="C75" s="90">
        <v>105.56822042</v>
      </c>
      <c r="D75" s="90"/>
      <c r="E75" s="90"/>
      <c r="F75" s="90">
        <v>101.53797437</v>
      </c>
      <c r="G75" s="91">
        <v>108.56471021999999</v>
      </c>
      <c r="I75" s="92">
        <f t="shared" ca="1" si="12"/>
        <v>45908</v>
      </c>
      <c r="J75" s="1">
        <f t="shared" ca="1" si="9"/>
        <v>149.23349734000001</v>
      </c>
      <c r="K75" s="1">
        <f t="shared" ca="1" si="10"/>
        <v>175.24687309999999</v>
      </c>
      <c r="L75" s="1">
        <f t="shared" ca="1" si="11"/>
        <v>161.33346728999999</v>
      </c>
      <c r="M75" s="1">
        <f t="shared" ca="1" si="13"/>
        <v>168.96054934</v>
      </c>
      <c r="O75" s="1">
        <f t="shared" ca="1" si="14"/>
        <v>101.86998903169702</v>
      </c>
      <c r="P75" s="1">
        <f t="shared" ca="1" si="15"/>
        <v>103.86546118833274</v>
      </c>
      <c r="Q75" s="1">
        <f t="shared" ca="1" si="16"/>
        <v>103.65893162523528</v>
      </c>
      <c r="R75" s="1">
        <f t="shared" ca="1" si="16"/>
        <v>101.27344299253781</v>
      </c>
      <c r="AB75" s="93">
        <v>39076</v>
      </c>
    </row>
    <row r="76" spans="1:28" x14ac:dyDescent="0.25">
      <c r="A76" s="206">
        <v>43556</v>
      </c>
      <c r="B76" s="90">
        <v>105.53838041</v>
      </c>
      <c r="C76" s="90">
        <v>105.97125776</v>
      </c>
      <c r="D76" s="90"/>
      <c r="E76" s="90"/>
      <c r="F76" s="90">
        <v>101.56297326000001</v>
      </c>
      <c r="G76" s="91">
        <v>109.29280201</v>
      </c>
      <c r="I76" s="92">
        <f t="shared" ca="1" si="12"/>
        <v>45909</v>
      </c>
      <c r="J76" s="1">
        <f t="shared" ca="1" si="9"/>
        <v>149.08678809</v>
      </c>
      <c r="K76" s="1">
        <f t="shared" ca="1" si="10"/>
        <v>175.34348849</v>
      </c>
      <c r="L76" s="1">
        <f t="shared" ca="1" si="11"/>
        <v>161.13629426</v>
      </c>
      <c r="M76" s="1">
        <f t="shared" ca="1" si="13"/>
        <v>169.11030409</v>
      </c>
      <c r="O76" s="1">
        <f t="shared" ca="1" si="14"/>
        <v>101.76984214809018</v>
      </c>
      <c r="P76" s="1">
        <f t="shared" ca="1" si="15"/>
        <v>103.92272327730889</v>
      </c>
      <c r="Q76" s="1">
        <f t="shared" ca="1" si="16"/>
        <v>103.53224529053716</v>
      </c>
      <c r="R76" s="1">
        <f t="shared" ca="1" si="16"/>
        <v>101.36320465108017</v>
      </c>
      <c r="AB76" s="93">
        <v>39083</v>
      </c>
    </row>
    <row r="77" spans="1:28" x14ac:dyDescent="0.25">
      <c r="A77" s="206">
        <v>43557</v>
      </c>
      <c r="B77" s="90">
        <v>105.56772226</v>
      </c>
      <c r="C77" s="90">
        <v>106.01337556</v>
      </c>
      <c r="D77" s="90"/>
      <c r="E77" s="90"/>
      <c r="F77" s="90">
        <v>101.5879784</v>
      </c>
      <c r="G77" s="91">
        <v>108.53307879</v>
      </c>
      <c r="I77" s="92">
        <f t="shared" ca="1" si="12"/>
        <v>45910</v>
      </c>
      <c r="J77" s="1">
        <f t="shared" ca="1" si="9"/>
        <v>149.46227870999999</v>
      </c>
      <c r="K77" s="1">
        <f t="shared" ca="1" si="10"/>
        <v>175.44015725</v>
      </c>
      <c r="L77" s="1">
        <f t="shared" ca="1" si="11"/>
        <v>161.96737024999999</v>
      </c>
      <c r="M77" s="1">
        <f t="shared" ca="1" si="13"/>
        <v>169.61541697000001</v>
      </c>
      <c r="O77" s="1">
        <f t="shared" ca="1" si="14"/>
        <v>102.02616010634156</v>
      </c>
      <c r="P77" s="1">
        <f t="shared" ca="1" si="15"/>
        <v>103.9800169976606</v>
      </c>
      <c r="Q77" s="1">
        <f t="shared" ca="1" si="16"/>
        <v>104.06622283822063</v>
      </c>
      <c r="R77" s="1">
        <f t="shared" ca="1" si="16"/>
        <v>101.66596479631703</v>
      </c>
      <c r="AB77" s="93">
        <v>39132</v>
      </c>
    </row>
    <row r="78" spans="1:28" x14ac:dyDescent="0.25">
      <c r="A78" s="206">
        <v>43558</v>
      </c>
      <c r="B78" s="90">
        <v>105.72378688000001</v>
      </c>
      <c r="C78" s="90">
        <v>105.69175274</v>
      </c>
      <c r="D78" s="90"/>
      <c r="E78" s="90"/>
      <c r="F78" s="90">
        <v>101.61298960000001</v>
      </c>
      <c r="G78" s="91">
        <v>107.51441022</v>
      </c>
      <c r="I78" s="92">
        <f t="shared" ca="1" si="12"/>
        <v>45911</v>
      </c>
      <c r="J78" s="1">
        <f t="shared" ca="1" si="9"/>
        <v>149.45632529</v>
      </c>
      <c r="K78" s="1">
        <f t="shared" ca="1" si="10"/>
        <v>175.53687934999999</v>
      </c>
      <c r="L78" s="1">
        <f t="shared" ca="1" si="11"/>
        <v>162.88006214999999</v>
      </c>
      <c r="M78" s="1">
        <f t="shared" ca="1" si="13"/>
        <v>169.83681702999999</v>
      </c>
      <c r="O78" s="1">
        <f t="shared" ca="1" si="14"/>
        <v>102.02209617404144</v>
      </c>
      <c r="P78" s="1">
        <f t="shared" ca="1" si="15"/>
        <v>104.03734233160746</v>
      </c>
      <c r="Q78" s="1">
        <f t="shared" ca="1" si="16"/>
        <v>104.65263971034392</v>
      </c>
      <c r="R78" s="1">
        <f t="shared" ca="1" si="16"/>
        <v>101.79867001325991</v>
      </c>
      <c r="AB78" s="93">
        <v>39133</v>
      </c>
    </row>
    <row r="79" spans="1:28" x14ac:dyDescent="0.25">
      <c r="A79" s="206">
        <v>43559</v>
      </c>
      <c r="B79" s="90">
        <v>105.71273053</v>
      </c>
      <c r="C79" s="90">
        <v>105.78591804</v>
      </c>
      <c r="D79" s="90"/>
      <c r="E79" s="90"/>
      <c r="F79" s="90">
        <v>101.63800705</v>
      </c>
      <c r="G79" s="91">
        <v>109.58705396000001</v>
      </c>
      <c r="I79" s="92">
        <f t="shared" ca="1" si="12"/>
        <v>45912</v>
      </c>
      <c r="J79" s="1">
        <f t="shared" ca="1" si="9"/>
        <v>150.30936514999999</v>
      </c>
      <c r="K79" s="1">
        <f t="shared" ca="1" si="10"/>
        <v>175.63365463</v>
      </c>
      <c r="L79" s="1">
        <f t="shared" ca="1" si="11"/>
        <v>161.87962146999999</v>
      </c>
      <c r="M79" s="1">
        <f t="shared" ca="1" si="13"/>
        <v>169.95025194999999</v>
      </c>
      <c r="O79" s="1">
        <f t="shared" ca="1" si="14"/>
        <v>102.60439949555253</v>
      </c>
      <c r="P79" s="1">
        <f t="shared" ca="1" si="15"/>
        <v>104.09469918432059</v>
      </c>
      <c r="Q79" s="1">
        <f t="shared" ca="1" si="16"/>
        <v>104.00984306197824</v>
      </c>
      <c r="R79" s="1">
        <f t="shared" ca="1" si="16"/>
        <v>101.86666189035108</v>
      </c>
      <c r="AB79" s="93">
        <v>39178</v>
      </c>
    </row>
    <row r="80" spans="1:28" x14ac:dyDescent="0.25">
      <c r="A80" s="206">
        <v>43560</v>
      </c>
      <c r="B80" s="90">
        <v>105.65702354</v>
      </c>
      <c r="C80" s="90">
        <v>105.99003424</v>
      </c>
      <c r="D80" s="90"/>
      <c r="E80" s="90"/>
      <c r="F80" s="90">
        <v>101.66303057</v>
      </c>
      <c r="G80" s="91">
        <v>110.4917356</v>
      </c>
      <c r="I80" s="92">
        <f t="shared" ca="1" si="12"/>
        <v>45915</v>
      </c>
      <c r="J80" s="1">
        <f t="shared" ca="1" si="9"/>
        <v>150.83624270999999</v>
      </c>
      <c r="K80" s="1">
        <f t="shared" ca="1" si="10"/>
        <v>175.73048326</v>
      </c>
      <c r="L80" s="1">
        <f t="shared" ca="1" si="11"/>
        <v>163.33034352000001</v>
      </c>
      <c r="M80" s="1">
        <f t="shared" ca="1" si="13"/>
        <v>170.22379617000001</v>
      </c>
      <c r="O80" s="1">
        <f t="shared" ca="1" si="14"/>
        <v>102.96405742902549</v>
      </c>
      <c r="P80" s="1">
        <f t="shared" ca="1" si="15"/>
        <v>104.15208765655566</v>
      </c>
      <c r="Q80" s="1">
        <f t="shared" ca="1" si="16"/>
        <v>104.94195157185031</v>
      </c>
      <c r="R80" s="1">
        <f t="shared" ca="1" si="16"/>
        <v>102.03062185069876</v>
      </c>
      <c r="AB80" s="93">
        <v>39193</v>
      </c>
    </row>
    <row r="81" spans="1:28" x14ac:dyDescent="0.25">
      <c r="A81" s="206">
        <v>43563</v>
      </c>
      <c r="B81" s="90">
        <v>105.47757049000001</v>
      </c>
      <c r="C81" s="90">
        <v>105.87203733</v>
      </c>
      <c r="D81" s="90"/>
      <c r="E81" s="90"/>
      <c r="F81" s="90">
        <v>101.68806033</v>
      </c>
      <c r="G81" s="91">
        <v>110.78884348</v>
      </c>
      <c r="I81" s="92">
        <f t="shared" ca="1" si="12"/>
        <v>45916</v>
      </c>
      <c r="J81" s="1">
        <f t="shared" ca="1" si="9"/>
        <v>151.25510825000001</v>
      </c>
      <c r="K81" s="1">
        <f t="shared" ca="1" si="10"/>
        <v>175.82736542999999</v>
      </c>
      <c r="L81" s="1">
        <f t="shared" ca="1" si="11"/>
        <v>163.91650349</v>
      </c>
      <c r="M81" s="1">
        <f t="shared" ca="1" si="13"/>
        <v>170.72924087999999</v>
      </c>
      <c r="O81" s="1">
        <f t="shared" ca="1" si="14"/>
        <v>103.24998403884247</v>
      </c>
      <c r="P81" s="1">
        <f t="shared" ca="1" si="15"/>
        <v>104.20950786092207</v>
      </c>
      <c r="Q81" s="1">
        <f t="shared" ca="1" si="16"/>
        <v>105.318567268967</v>
      </c>
      <c r="R81" s="1">
        <f t="shared" ca="1" si="16"/>
        <v>102.33358089187148</v>
      </c>
      <c r="AB81" s="93">
        <v>39203</v>
      </c>
    </row>
    <row r="82" spans="1:28" x14ac:dyDescent="0.25">
      <c r="A82" s="206">
        <v>43564</v>
      </c>
      <c r="B82" s="90">
        <v>105.53455321</v>
      </c>
      <c r="C82" s="90">
        <v>105.54051395</v>
      </c>
      <c r="D82" s="90"/>
      <c r="E82" s="90"/>
      <c r="F82" s="90">
        <v>101.71309615</v>
      </c>
      <c r="G82" s="91">
        <v>109.56284112</v>
      </c>
      <c r="I82" s="92">
        <f t="shared" ca="1" si="12"/>
        <v>45917</v>
      </c>
      <c r="J82" s="1">
        <f t="shared" ca="1" si="9"/>
        <v>151.52768978</v>
      </c>
      <c r="K82" s="1">
        <f t="shared" ca="1" si="10"/>
        <v>175.92430095</v>
      </c>
      <c r="L82" s="1">
        <f t="shared" ca="1" si="11"/>
        <v>165.65952042999999</v>
      </c>
      <c r="M82" s="1">
        <f t="shared" ca="1" si="13"/>
        <v>171.09216366999999</v>
      </c>
      <c r="O82" s="1">
        <f t="shared" ca="1" si="14"/>
        <v>103.43605404300567</v>
      </c>
      <c r="P82" s="1">
        <f t="shared" ca="1" si="15"/>
        <v>104.26695968481046</v>
      </c>
      <c r="Q82" s="1">
        <f t="shared" ca="1" si="16"/>
        <v>106.43847919325678</v>
      </c>
      <c r="R82" s="1">
        <f t="shared" ca="1" si="16"/>
        <v>102.55111356815199</v>
      </c>
      <c r="AB82" s="93">
        <v>39240</v>
      </c>
    </row>
    <row r="83" spans="1:28" x14ac:dyDescent="0.25">
      <c r="A83" s="206">
        <v>43565</v>
      </c>
      <c r="B83" s="90">
        <v>105.53667943000001</v>
      </c>
      <c r="C83" s="90">
        <v>105.79723035000001</v>
      </c>
      <c r="D83" s="90"/>
      <c r="E83" s="90"/>
      <c r="F83" s="90">
        <v>101.73813822</v>
      </c>
      <c r="G83" s="91">
        <v>109.17787069000001</v>
      </c>
      <c r="I83" s="92">
        <f t="shared" ca="1" si="12"/>
        <v>45918</v>
      </c>
      <c r="J83" s="1">
        <f t="shared" ca="1" si="9"/>
        <v>151.15560110000001</v>
      </c>
      <c r="K83" s="1">
        <f t="shared" ca="1" si="10"/>
        <v>176.02128981999999</v>
      </c>
      <c r="L83" s="1">
        <f t="shared" ca="1" si="11"/>
        <v>165.55240594</v>
      </c>
      <c r="M83" s="1">
        <f t="shared" ca="1" si="13"/>
        <v>170.73161639</v>
      </c>
      <c r="O83" s="1">
        <f t="shared" ca="1" si="14"/>
        <v>103.18205832203118</v>
      </c>
      <c r="P83" s="1">
        <f t="shared" ca="1" si="15"/>
        <v>104.32444312822081</v>
      </c>
      <c r="Q83" s="1">
        <f t="shared" ca="1" si="16"/>
        <v>106.36965668679554</v>
      </c>
      <c r="R83" s="1">
        <f t="shared" ca="1" si="16"/>
        <v>102.33500475133158</v>
      </c>
      <c r="AB83" s="93">
        <v>39332</v>
      </c>
    </row>
    <row r="84" spans="1:28" x14ac:dyDescent="0.25">
      <c r="A84" s="206">
        <v>43566</v>
      </c>
      <c r="B84" s="90">
        <v>105.73824518000001</v>
      </c>
      <c r="C84" s="90">
        <v>105.68084503</v>
      </c>
      <c r="D84" s="90"/>
      <c r="E84" s="90"/>
      <c r="F84" s="90">
        <v>101.76318636000001</v>
      </c>
      <c r="G84" s="91">
        <v>107.81390752</v>
      </c>
      <c r="I84" s="92">
        <f t="shared" ca="1" si="12"/>
        <v>45919</v>
      </c>
      <c r="J84" s="1">
        <f t="shared" ca="1" si="9"/>
        <v>151.67907671</v>
      </c>
      <c r="K84" s="1">
        <f t="shared" ca="1" si="10"/>
        <v>176.11833222000001</v>
      </c>
      <c r="L84" s="1">
        <f t="shared" ca="1" si="11"/>
        <v>165.96841613000001</v>
      </c>
      <c r="M84" s="1">
        <f t="shared" ca="1" si="13"/>
        <v>170.41201778000001</v>
      </c>
      <c r="O84" s="1">
        <f t="shared" ca="1" si="14"/>
        <v>103.53939401140101</v>
      </c>
      <c r="P84" s="1">
        <f t="shared" ca="1" si="15"/>
        <v>104.38195829783569</v>
      </c>
      <c r="Q84" s="1">
        <f t="shared" ca="1" si="16"/>
        <v>106.63694885230201</v>
      </c>
      <c r="R84" s="1">
        <f t="shared" ca="1" si="16"/>
        <v>102.14344020128271</v>
      </c>
      <c r="AB84" s="93">
        <v>39367</v>
      </c>
    </row>
    <row r="85" spans="1:28" x14ac:dyDescent="0.25">
      <c r="A85" s="206">
        <v>43567</v>
      </c>
      <c r="B85" s="90">
        <v>105.5902602</v>
      </c>
      <c r="C85" s="90">
        <v>105.54803836000001</v>
      </c>
      <c r="D85" s="90"/>
      <c r="E85" s="90"/>
      <c r="F85" s="90">
        <v>101.78824075</v>
      </c>
      <c r="G85" s="91">
        <v>105.67514499000001</v>
      </c>
      <c r="I85" s="92">
        <f t="shared" ca="1" si="12"/>
        <v>45922</v>
      </c>
      <c r="J85" s="1">
        <f t="shared" ca="1" si="9"/>
        <v>151.31038999</v>
      </c>
      <c r="K85" s="1">
        <f t="shared" ca="1" si="10"/>
        <v>176.21542815000001</v>
      </c>
      <c r="L85" s="1">
        <f t="shared" ca="1" si="11"/>
        <v>165.10838258999999</v>
      </c>
      <c r="M85" s="1">
        <f t="shared" ca="1" si="13"/>
        <v>169.92486937000001</v>
      </c>
      <c r="O85" s="1">
        <f t="shared" ca="1" si="14"/>
        <v>103.28772054135587</v>
      </c>
      <c r="P85" s="1">
        <f t="shared" ca="1" si="15"/>
        <v>104.43950519365508</v>
      </c>
      <c r="Q85" s="1">
        <f t="shared" ca="1" si="16"/>
        <v>106.08436568765694</v>
      </c>
      <c r="R85" s="1">
        <f t="shared" ca="1" si="16"/>
        <v>101.85144779878547</v>
      </c>
      <c r="AB85" s="93">
        <v>39388</v>
      </c>
    </row>
    <row r="86" spans="1:28" x14ac:dyDescent="0.25">
      <c r="A86" s="206">
        <v>43570</v>
      </c>
      <c r="B86" s="90">
        <v>105.79480266</v>
      </c>
      <c r="C86" s="90">
        <v>105.6331311</v>
      </c>
      <c r="D86" s="90"/>
      <c r="E86" s="90"/>
      <c r="F86" s="90">
        <v>101.8133012</v>
      </c>
      <c r="G86" s="91">
        <v>105.91177766</v>
      </c>
      <c r="I86" s="92">
        <f t="shared" ca="1" si="12"/>
        <v>45923</v>
      </c>
      <c r="J86" s="1">
        <f t="shared" ca="1" si="9"/>
        <v>151.52896551000001</v>
      </c>
      <c r="K86" s="1">
        <f t="shared" ca="1" si="10"/>
        <v>176.31257762000001</v>
      </c>
      <c r="L86" s="1">
        <f t="shared" ca="1" si="11"/>
        <v>166.60540258</v>
      </c>
      <c r="M86" s="1">
        <f t="shared" ca="1" si="13"/>
        <v>170.58537507</v>
      </c>
      <c r="O86" s="1">
        <f t="shared" ca="1" si="14"/>
        <v>103.43692488369108</v>
      </c>
      <c r="P86" s="1">
        <f t="shared" ca="1" si="15"/>
        <v>104.4970838216058</v>
      </c>
      <c r="Q86" s="1">
        <f t="shared" ca="1" si="16"/>
        <v>107.04622124925648</v>
      </c>
      <c r="R86" s="1">
        <f t="shared" ca="1" si="16"/>
        <v>102.24734901132585</v>
      </c>
      <c r="AB86" s="93">
        <v>39401</v>
      </c>
    </row>
    <row r="87" spans="1:28" x14ac:dyDescent="0.25">
      <c r="A87" s="206">
        <v>43571</v>
      </c>
      <c r="B87" s="90">
        <v>105.62513023</v>
      </c>
      <c r="C87" s="90">
        <v>105.60065333</v>
      </c>
      <c r="D87" s="90"/>
      <c r="E87" s="90"/>
      <c r="F87" s="90">
        <v>101.83836789999999</v>
      </c>
      <c r="G87" s="91">
        <v>107.33444104</v>
      </c>
      <c r="I87" s="92">
        <f t="shared" ca="1" si="12"/>
        <v>45924</v>
      </c>
      <c r="J87" s="1">
        <f t="shared" ca="1" si="9"/>
        <v>151.57404138999999</v>
      </c>
      <c r="K87" s="1">
        <f t="shared" ca="1" si="10"/>
        <v>176.40978061000001</v>
      </c>
      <c r="L87" s="1">
        <f t="shared" ca="1" si="11"/>
        <v>166.68142041999999</v>
      </c>
      <c r="M87" s="1">
        <f t="shared" ca="1" si="13"/>
        <v>170.664661</v>
      </c>
      <c r="O87" s="1">
        <f t="shared" ca="1" si="14"/>
        <v>103.46769464706888</v>
      </c>
      <c r="P87" s="1">
        <f t="shared" ca="1" si="15"/>
        <v>104.55469416983422</v>
      </c>
      <c r="Q87" s="1">
        <f t="shared" ca="1" si="16"/>
        <v>107.09506373811648</v>
      </c>
      <c r="R87" s="1">
        <f t="shared" ca="1" si="16"/>
        <v>102.29487228905742</v>
      </c>
      <c r="AB87" s="93">
        <v>39441</v>
      </c>
    </row>
    <row r="88" spans="1:28" x14ac:dyDescent="0.25">
      <c r="A88" s="206">
        <v>43572</v>
      </c>
      <c r="B88" s="90">
        <v>105.75695593</v>
      </c>
      <c r="C88" s="90">
        <v>105.55674727</v>
      </c>
      <c r="D88" s="90"/>
      <c r="E88" s="90"/>
      <c r="F88" s="90">
        <v>101.86344084</v>
      </c>
      <c r="G88" s="91">
        <v>106.14136723</v>
      </c>
      <c r="I88" s="92">
        <f t="shared" ca="1" si="12"/>
        <v>45925</v>
      </c>
      <c r="J88" s="1">
        <f t="shared" ca="1" si="9"/>
        <v>151.76710226</v>
      </c>
      <c r="K88" s="1">
        <f t="shared" ca="1" si="10"/>
        <v>176.50703713999999</v>
      </c>
      <c r="L88" s="1">
        <f t="shared" ca="1" si="11"/>
        <v>165.33251061000001</v>
      </c>
      <c r="M88" s="1">
        <f t="shared" ca="1" si="13"/>
        <v>170.59899304000001</v>
      </c>
      <c r="O88" s="1">
        <f t="shared" ca="1" si="14"/>
        <v>103.59948214156512</v>
      </c>
      <c r="P88" s="1">
        <f t="shared" ca="1" si="15"/>
        <v>104.61233625019398</v>
      </c>
      <c r="Q88" s="1">
        <f t="shared" ca="1" si="16"/>
        <v>106.22837096747109</v>
      </c>
      <c r="R88" s="1">
        <f t="shared" ca="1" si="16"/>
        <v>102.25551150081738</v>
      </c>
      <c r="AB88" s="93">
        <v>39448</v>
      </c>
    </row>
    <row r="89" spans="1:28" x14ac:dyDescent="0.25">
      <c r="A89" s="206">
        <v>43573</v>
      </c>
      <c r="B89" s="90">
        <v>105.98701303999999</v>
      </c>
      <c r="C89" s="90">
        <v>105.84519723</v>
      </c>
      <c r="D89" s="90"/>
      <c r="E89" s="90"/>
      <c r="F89" s="90">
        <v>101.88851984999999</v>
      </c>
      <c r="G89" s="91">
        <v>107.61315034</v>
      </c>
      <c r="I89" s="92">
        <f t="shared" ca="1" si="12"/>
        <v>45926</v>
      </c>
      <c r="J89" s="1">
        <f t="shared" ca="1" si="9"/>
        <v>152.18043961999999</v>
      </c>
      <c r="K89" s="1">
        <f t="shared" ca="1" si="10"/>
        <v>176.60434738000001</v>
      </c>
      <c r="L89" s="1">
        <f t="shared" ca="1" si="11"/>
        <v>165.49229485000001</v>
      </c>
      <c r="M89" s="1">
        <f t="shared" ca="1" si="13"/>
        <v>170.72759443000001</v>
      </c>
      <c r="O89" s="1">
        <f t="shared" ca="1" si="14"/>
        <v>103.88163509703502</v>
      </c>
      <c r="P89" s="1">
        <f t="shared" ca="1" si="15"/>
        <v>104.67001016344082</v>
      </c>
      <c r="Q89" s="1">
        <f t="shared" ca="1" si="16"/>
        <v>106.3310344996394</v>
      </c>
      <c r="R89" s="1">
        <f t="shared" ca="1" si="16"/>
        <v>102.33259402445856</v>
      </c>
      <c r="AB89" s="93">
        <v>39482</v>
      </c>
    </row>
    <row r="90" spans="1:28" x14ac:dyDescent="0.25">
      <c r="A90" s="206">
        <v>43574</v>
      </c>
      <c r="B90" s="90"/>
      <c r="C90" s="90"/>
      <c r="D90" s="90"/>
      <c r="E90" s="90"/>
      <c r="F90" s="90"/>
      <c r="G90" s="91"/>
      <c r="I90" s="92">
        <f t="shared" ca="1" si="12"/>
        <v>45929</v>
      </c>
      <c r="J90" s="1">
        <f t="shared" ca="1" si="9"/>
        <v>152.32799935</v>
      </c>
      <c r="K90" s="1">
        <f t="shared" ca="1" si="10"/>
        <v>176.70171114999999</v>
      </c>
      <c r="L90" s="1">
        <f t="shared" ca="1" si="11"/>
        <v>166.50511502000001</v>
      </c>
      <c r="M90" s="1">
        <f t="shared" ca="1" si="13"/>
        <v>170.35891092</v>
      </c>
      <c r="O90" s="1">
        <f t="shared" ca="1" si="14"/>
        <v>103.98236253654797</v>
      </c>
      <c r="P90" s="1">
        <f t="shared" ca="1" si="15"/>
        <v>104.72771580289216</v>
      </c>
      <c r="Q90" s="1">
        <f t="shared" ca="1" si="16"/>
        <v>106.98178513752146</v>
      </c>
      <c r="R90" s="1">
        <f t="shared" ca="1" si="16"/>
        <v>102.11160842410317</v>
      </c>
      <c r="AB90" s="93">
        <v>39483</v>
      </c>
    </row>
    <row r="91" spans="1:28" x14ac:dyDescent="0.25">
      <c r="A91" s="206">
        <v>43577</v>
      </c>
      <c r="B91" s="90">
        <v>105.95809643</v>
      </c>
      <c r="C91" s="90">
        <v>105.98627327</v>
      </c>
      <c r="D91" s="90"/>
      <c r="E91" s="90"/>
      <c r="F91" s="90">
        <v>101.9136051</v>
      </c>
      <c r="G91" s="91">
        <v>107.62430098999999</v>
      </c>
      <c r="I91" s="92">
        <f t="shared" ca="1" si="12"/>
        <v>45930</v>
      </c>
      <c r="J91" s="1">
        <f t="shared" ca="1" si="9"/>
        <v>152.63885285999999</v>
      </c>
      <c r="K91" s="1">
        <f t="shared" ca="1" si="10"/>
        <v>176.79912863000001</v>
      </c>
      <c r="L91" s="1">
        <f t="shared" ca="1" si="11"/>
        <v>166.39158322</v>
      </c>
      <c r="M91" s="1">
        <f t="shared" ca="1" si="13"/>
        <v>170.26283785000001</v>
      </c>
      <c r="O91" s="1">
        <f t="shared" ca="1" si="14"/>
        <v>104.19455781588272</v>
      </c>
      <c r="P91" s="1">
        <f t="shared" ca="1" si="15"/>
        <v>104.78545327523058</v>
      </c>
      <c r="Q91" s="1">
        <f t="shared" ca="1" si="16"/>
        <v>106.90883942271614</v>
      </c>
      <c r="R91" s="1">
        <f t="shared" ca="1" si="16"/>
        <v>102.05402308471022</v>
      </c>
      <c r="AB91" s="93">
        <v>39528</v>
      </c>
    </row>
    <row r="92" spans="1:28" x14ac:dyDescent="0.25">
      <c r="A92" s="206">
        <v>43578</v>
      </c>
      <c r="B92" s="90">
        <v>106.05037442</v>
      </c>
      <c r="C92" s="90">
        <v>106.51998580999999</v>
      </c>
      <c r="D92" s="90"/>
      <c r="E92" s="90"/>
      <c r="F92" s="90">
        <v>101.93869642</v>
      </c>
      <c r="G92" s="91">
        <v>109.14349711</v>
      </c>
      <c r="I92" s="92">
        <f t="shared" ca="1" si="12"/>
        <v>45931</v>
      </c>
      <c r="J92" s="1">
        <f t="shared" ca="1" si="9"/>
        <v>151.93805043</v>
      </c>
      <c r="K92" s="1">
        <f t="shared" ca="1" si="10"/>
        <v>176.89659982000001</v>
      </c>
      <c r="L92" s="1">
        <f t="shared" ca="1" si="11"/>
        <v>165.57272742999999</v>
      </c>
      <c r="M92" s="1">
        <f t="shared" ca="1" si="13"/>
        <v>170.45572887</v>
      </c>
      <c r="O92" s="1">
        <f t="shared" ca="1" si="14"/>
        <v>103.71617503232552</v>
      </c>
      <c r="P92" s="1">
        <f t="shared" ca="1" si="15"/>
        <v>104.84322258045607</v>
      </c>
      <c r="Q92" s="1">
        <f t="shared" ca="1" si="16"/>
        <v>106.38271351857274</v>
      </c>
      <c r="R92" s="1">
        <f t="shared" ca="1" si="16"/>
        <v>102.16964023790987</v>
      </c>
      <c r="AB92" s="93">
        <v>39559</v>
      </c>
    </row>
    <row r="93" spans="1:28" x14ac:dyDescent="0.25">
      <c r="A93" s="206">
        <v>43579</v>
      </c>
      <c r="B93" s="90">
        <v>106.00699951999999</v>
      </c>
      <c r="C93" s="90">
        <v>106.44462246000001</v>
      </c>
      <c r="D93" s="90"/>
      <c r="E93" s="90"/>
      <c r="F93" s="90">
        <v>101.96379399</v>
      </c>
      <c r="G93" s="91">
        <v>108.14470627999999</v>
      </c>
      <c r="I93" s="92">
        <f t="shared" ca="1" si="12"/>
        <v>45932</v>
      </c>
      <c r="J93" s="1">
        <f t="shared" ca="1" si="9"/>
        <v>151.98525253</v>
      </c>
      <c r="K93" s="1">
        <f t="shared" ca="1" si="10"/>
        <v>176.99412472</v>
      </c>
      <c r="L93" s="1">
        <f t="shared" ca="1" si="11"/>
        <v>163.78895374000001</v>
      </c>
      <c r="M93" s="1">
        <f t="shared" ca="1" si="13"/>
        <v>170.09700995</v>
      </c>
      <c r="O93" s="1">
        <f t="shared" ca="1" si="14"/>
        <v>103.74839619912105</v>
      </c>
      <c r="P93" s="1">
        <f t="shared" ca="1" si="15"/>
        <v>104.90102371856862</v>
      </c>
      <c r="Q93" s="1">
        <f t="shared" ca="1" si="16"/>
        <v>105.23661483196712</v>
      </c>
      <c r="R93" s="1">
        <f t="shared" ca="1" si="16"/>
        <v>101.95462732373036</v>
      </c>
      <c r="AB93" s="93">
        <v>39569</v>
      </c>
    </row>
    <row r="94" spans="1:28" x14ac:dyDescent="0.25">
      <c r="A94" s="206">
        <v>43580</v>
      </c>
      <c r="B94" s="90">
        <v>105.94108666</v>
      </c>
      <c r="C94" s="90">
        <v>106.71459790999999</v>
      </c>
      <c r="D94" s="90"/>
      <c r="E94" s="90"/>
      <c r="F94" s="90">
        <v>101.9888978</v>
      </c>
      <c r="G94" s="91">
        <v>109.85894771</v>
      </c>
      <c r="I94" s="92">
        <f t="shared" ca="1" si="12"/>
        <v>45933</v>
      </c>
      <c r="J94" s="1">
        <f t="shared" ca="1" si="9"/>
        <v>152.44536675000001</v>
      </c>
      <c r="K94" s="1">
        <f t="shared" ca="1" si="10"/>
        <v>177.09170351</v>
      </c>
      <c r="L94" s="1">
        <f t="shared" ca="1" si="11"/>
        <v>164.07455823999999</v>
      </c>
      <c r="M94" s="1">
        <f t="shared" ca="1" si="13"/>
        <v>170.09686224000001</v>
      </c>
      <c r="O94" s="1">
        <f t="shared" ca="1" si="14"/>
        <v>104.06248004343342</v>
      </c>
      <c r="P94" s="1">
        <f t="shared" ca="1" si="15"/>
        <v>104.9588567962508</v>
      </c>
      <c r="Q94" s="1">
        <f t="shared" ca="1" si="16"/>
        <v>105.42011958045269</v>
      </c>
      <c r="R94" s="1">
        <f t="shared" ca="1" si="16"/>
        <v>101.9545387876767</v>
      </c>
      <c r="AB94" s="93">
        <v>39590</v>
      </c>
    </row>
    <row r="95" spans="1:28" x14ac:dyDescent="0.25">
      <c r="A95" s="206">
        <v>43581</v>
      </c>
      <c r="B95" s="90">
        <v>106.22685076</v>
      </c>
      <c r="C95" s="90">
        <v>106.91127347</v>
      </c>
      <c r="D95" s="90"/>
      <c r="E95" s="90"/>
      <c r="F95" s="90">
        <v>102.01400768000001</v>
      </c>
      <c r="G95" s="91">
        <v>109.49940759</v>
      </c>
      <c r="I95" s="92">
        <f t="shared" ca="1" si="12"/>
        <v>45936</v>
      </c>
      <c r="J95" s="1">
        <f t="shared" ca="1" si="9"/>
        <v>152.35734120000001</v>
      </c>
      <c r="K95" s="1">
        <f t="shared" ca="1" si="10"/>
        <v>177.18933601000001</v>
      </c>
      <c r="L95" s="1">
        <f t="shared" ca="1" si="11"/>
        <v>163.40031952000001</v>
      </c>
      <c r="M95" s="1">
        <f t="shared" ca="1" si="13"/>
        <v>170.14368848999999</v>
      </c>
      <c r="O95" s="1">
        <f t="shared" ca="1" si="14"/>
        <v>104.00239191326934</v>
      </c>
      <c r="P95" s="1">
        <f t="shared" ca="1" si="15"/>
        <v>105.01672170682002</v>
      </c>
      <c r="Q95" s="1">
        <f t="shared" ca="1" si="16"/>
        <v>104.98691209691219</v>
      </c>
      <c r="R95" s="1">
        <f t="shared" ca="1" si="16"/>
        <v>101.98260602336251</v>
      </c>
      <c r="AB95" s="93">
        <v>39698</v>
      </c>
    </row>
    <row r="96" spans="1:28" x14ac:dyDescent="0.25">
      <c r="A96" s="206">
        <v>43584</v>
      </c>
      <c r="B96" s="90">
        <v>106.24428578</v>
      </c>
      <c r="C96" s="90">
        <v>106.84017519</v>
      </c>
      <c r="D96" s="90"/>
      <c r="E96" s="90"/>
      <c r="F96" s="90">
        <v>102.03912381000001</v>
      </c>
      <c r="G96" s="91">
        <v>109.4444622</v>
      </c>
      <c r="I96" s="92">
        <f t="shared" ca="1" si="12"/>
        <v>45937</v>
      </c>
      <c r="J96" s="1">
        <f t="shared" ca="1" si="9"/>
        <v>152.04521195999999</v>
      </c>
      <c r="K96" s="1">
        <f t="shared" ca="1" si="10"/>
        <v>177.28702239</v>
      </c>
      <c r="L96" s="1">
        <f t="shared" ca="1" si="11"/>
        <v>160.83834439</v>
      </c>
      <c r="M96" s="1">
        <f t="shared" ca="1" si="13"/>
        <v>169.70458162</v>
      </c>
      <c r="O96" s="1">
        <f t="shared" ca="1" si="14"/>
        <v>103.78932579324916</v>
      </c>
      <c r="P96" s="1">
        <f t="shared" ca="1" si="15"/>
        <v>105.07461855103207</v>
      </c>
      <c r="Q96" s="1">
        <f t="shared" ca="1" si="16"/>
        <v>103.34080847509605</v>
      </c>
      <c r="R96" s="1">
        <f t="shared" ca="1" si="16"/>
        <v>101.71940929051401</v>
      </c>
      <c r="AB96" s="93">
        <v>39733</v>
      </c>
    </row>
    <row r="97" spans="1:28" x14ac:dyDescent="0.25">
      <c r="A97" s="206">
        <v>43585</v>
      </c>
      <c r="B97" s="90">
        <v>106.67038046</v>
      </c>
      <c r="C97" s="90">
        <v>107.15735136000001</v>
      </c>
      <c r="D97" s="90"/>
      <c r="E97" s="90"/>
      <c r="F97" s="90">
        <v>102.06424618</v>
      </c>
      <c r="G97" s="91">
        <v>109.63286264</v>
      </c>
      <c r="I97" s="92">
        <f t="shared" ca="1" si="12"/>
        <v>45938</v>
      </c>
      <c r="J97" s="1">
        <f t="shared" ca="1" si="9"/>
        <v>152.12600835999999</v>
      </c>
      <c r="K97" s="1">
        <f t="shared" ca="1" si="10"/>
        <v>177.38476266999999</v>
      </c>
      <c r="L97" s="1">
        <f t="shared" ca="1" si="11"/>
        <v>161.73602844000001</v>
      </c>
      <c r="M97" s="1">
        <f t="shared" ca="1" si="13"/>
        <v>169.89154300000001</v>
      </c>
      <c r="O97" s="1">
        <f t="shared" ca="1" si="14"/>
        <v>103.84447915042774</v>
      </c>
      <c r="P97" s="1">
        <f t="shared" ca="1" si="15"/>
        <v>105.13254734074053</v>
      </c>
      <c r="Q97" s="1">
        <f t="shared" ca="1" si="16"/>
        <v>103.91758260090562</v>
      </c>
      <c r="R97" s="1">
        <f t="shared" ca="1" si="16"/>
        <v>101.83147227050075</v>
      </c>
      <c r="AB97" s="93">
        <v>39754</v>
      </c>
    </row>
    <row r="98" spans="1:28" x14ac:dyDescent="0.25">
      <c r="A98" s="206">
        <v>43586</v>
      </c>
      <c r="B98" s="90"/>
      <c r="C98" s="90"/>
      <c r="D98" s="90"/>
      <c r="E98" s="90"/>
      <c r="F98" s="90"/>
      <c r="G98" s="91"/>
      <c r="I98" s="92">
        <f t="shared" ca="1" si="12"/>
        <v>45939</v>
      </c>
      <c r="J98" s="1">
        <f t="shared" ca="1" si="9"/>
        <v>151.95548543999999</v>
      </c>
      <c r="K98" s="1">
        <f t="shared" ca="1" si="10"/>
        <v>177.48255682999999</v>
      </c>
      <c r="L98" s="1">
        <f t="shared" ca="1" si="11"/>
        <v>161.23858437999999</v>
      </c>
      <c r="M98" s="1">
        <f t="shared" ca="1" si="13"/>
        <v>169.96926932</v>
      </c>
      <c r="O98" s="1">
        <f t="shared" ca="1" si="14"/>
        <v>103.72807654444662</v>
      </c>
      <c r="P98" s="1">
        <f t="shared" ca="1" si="15"/>
        <v>105.19050806409182</v>
      </c>
      <c r="Q98" s="1">
        <f t="shared" ca="1" si="16"/>
        <v>103.59796807411786</v>
      </c>
      <c r="R98" s="1">
        <f t="shared" ca="1" si="16"/>
        <v>101.87806073193914</v>
      </c>
      <c r="AB98" s="93">
        <v>39767</v>
      </c>
    </row>
    <row r="99" spans="1:28" x14ac:dyDescent="0.25">
      <c r="A99" s="206">
        <v>43587</v>
      </c>
      <c r="B99" s="90">
        <v>106.46753898</v>
      </c>
      <c r="C99" s="90">
        <v>107.12686384</v>
      </c>
      <c r="D99" s="90"/>
      <c r="E99" s="90"/>
      <c r="F99" s="90">
        <v>102.08937460999999</v>
      </c>
      <c r="G99" s="91">
        <v>108.69335229000001</v>
      </c>
      <c r="I99" s="92">
        <f t="shared" ca="1" si="12"/>
        <v>45940</v>
      </c>
      <c r="J99" s="1">
        <f t="shared" ca="1" si="9"/>
        <v>152.12600835999999</v>
      </c>
      <c r="K99" s="1">
        <f t="shared" ca="1" si="10"/>
        <v>177.58040489000001</v>
      </c>
      <c r="L99" s="1">
        <f t="shared" ca="1" si="11"/>
        <v>160.06907484999999</v>
      </c>
      <c r="M99" s="1">
        <f t="shared" ca="1" si="13"/>
        <v>169.62373722000001</v>
      </c>
      <c r="O99" s="1">
        <f t="shared" ca="1" si="14"/>
        <v>103.84447915042773</v>
      </c>
      <c r="P99" s="1">
        <f t="shared" ca="1" si="15"/>
        <v>105.24850073293953</v>
      </c>
      <c r="Q99" s="1">
        <f t="shared" ca="1" si="16"/>
        <v>102.84654240626547</v>
      </c>
      <c r="R99" s="1">
        <f t="shared" ca="1" si="16"/>
        <v>101.67095187979507</v>
      </c>
      <c r="AB99" s="93">
        <v>39807</v>
      </c>
    </row>
    <row r="100" spans="1:28" x14ac:dyDescent="0.25">
      <c r="A100" s="206">
        <v>43588</v>
      </c>
      <c r="B100" s="90">
        <v>106.54365769</v>
      </c>
      <c r="C100" s="90">
        <v>107.52706602000001</v>
      </c>
      <c r="D100" s="90"/>
      <c r="E100" s="90"/>
      <c r="F100" s="90">
        <v>102.11450929</v>
      </c>
      <c r="G100" s="91">
        <v>109.23981368</v>
      </c>
      <c r="I100" s="92">
        <f t="shared" ca="1" si="12"/>
        <v>45943</v>
      </c>
      <c r="J100" s="1">
        <f t="shared" ca="1" si="9"/>
        <v>151.81047717000001</v>
      </c>
      <c r="K100" s="1">
        <f t="shared" ca="1" si="10"/>
        <v>177.67830683</v>
      </c>
      <c r="L100" s="1">
        <f t="shared" ca="1" si="11"/>
        <v>161.32411440000001</v>
      </c>
      <c r="M100" s="1">
        <f t="shared" ca="1" si="13"/>
        <v>169.43697277000001</v>
      </c>
      <c r="O100" s="1">
        <f t="shared" ca="1" si="14"/>
        <v>103.62909078630447</v>
      </c>
      <c r="P100" s="1">
        <f t="shared" ca="1" si="15"/>
        <v>105.30652533543004</v>
      </c>
      <c r="Q100" s="1">
        <f t="shared" ca="1" si="16"/>
        <v>103.65292226709478</v>
      </c>
      <c r="R100" s="1">
        <f t="shared" ca="1" si="16"/>
        <v>101.55900693789005</v>
      </c>
      <c r="AB100" s="93">
        <v>39814</v>
      </c>
    </row>
    <row r="101" spans="1:28" x14ac:dyDescent="0.25">
      <c r="A101" s="206">
        <v>43591</v>
      </c>
      <c r="B101" s="90">
        <v>106.15200779</v>
      </c>
      <c r="C101" s="90">
        <v>107.5251198</v>
      </c>
      <c r="D101" s="90"/>
      <c r="E101" s="90"/>
      <c r="F101" s="90">
        <v>102.13965021999999</v>
      </c>
      <c r="G101" s="91">
        <v>108.10286859</v>
      </c>
      <c r="I101" s="92">
        <f t="shared" ca="1" si="12"/>
        <v>45944</v>
      </c>
      <c r="J101" s="1">
        <f t="shared" ca="1" si="9"/>
        <v>152.04436147000001</v>
      </c>
      <c r="K101" s="1">
        <f t="shared" ca="1" si="10"/>
        <v>177.77626283000001</v>
      </c>
      <c r="L101" s="1">
        <f t="shared" ca="1" si="11"/>
        <v>161.20991129000001</v>
      </c>
      <c r="M101" s="1">
        <f t="shared" ca="1" si="13"/>
        <v>169.46381389999999</v>
      </c>
      <c r="O101" s="1">
        <f t="shared" ca="1" si="14"/>
        <v>103.78874523051685</v>
      </c>
      <c r="P101" s="1">
        <f t="shared" ca="1" si="15"/>
        <v>105.36458197824591</v>
      </c>
      <c r="Q101" s="1">
        <f t="shared" ca="1" si="16"/>
        <v>103.57954522654808</v>
      </c>
      <c r="R101" s="1">
        <f t="shared" ca="1" si="16"/>
        <v>101.57509527128815</v>
      </c>
      <c r="AB101" s="93">
        <v>39867</v>
      </c>
    </row>
    <row r="102" spans="1:28" x14ac:dyDescent="0.25">
      <c r="A102" s="206">
        <v>43592</v>
      </c>
      <c r="B102" s="90">
        <v>106.1435029</v>
      </c>
      <c r="C102" s="90">
        <v>107.45850765</v>
      </c>
      <c r="D102" s="90"/>
      <c r="E102" s="90"/>
      <c r="F102" s="90">
        <v>102.16479722</v>
      </c>
      <c r="G102" s="91">
        <v>107.39749909</v>
      </c>
      <c r="I102" s="92">
        <f t="shared" ca="1" si="12"/>
        <v>45945</v>
      </c>
      <c r="J102" s="1">
        <f t="shared" ca="1" si="9"/>
        <v>152.49512032000001</v>
      </c>
      <c r="K102" s="1">
        <f t="shared" ca="1" si="10"/>
        <v>177.87427273</v>
      </c>
      <c r="L102" s="1">
        <f t="shared" ca="1" si="11"/>
        <v>162.25746914000001</v>
      </c>
      <c r="M102" s="1">
        <f t="shared" ca="1" si="13"/>
        <v>169.92015788</v>
      </c>
      <c r="O102" s="1">
        <f t="shared" ca="1" si="14"/>
        <v>104.09644289842596</v>
      </c>
      <c r="P102" s="1">
        <f t="shared" ca="1" si="15"/>
        <v>105.42267056655818</v>
      </c>
      <c r="Q102" s="1">
        <f t="shared" ca="1" si="16"/>
        <v>104.25261529298035</v>
      </c>
      <c r="R102" s="1">
        <f t="shared" ca="1" si="16"/>
        <v>101.8486237737939</v>
      </c>
      <c r="AB102" s="93">
        <v>39868</v>
      </c>
    </row>
    <row r="103" spans="1:28" x14ac:dyDescent="0.25">
      <c r="A103" s="206">
        <v>43593</v>
      </c>
      <c r="B103" s="90">
        <v>106.16051267</v>
      </c>
      <c r="C103" s="90">
        <v>107.80736397</v>
      </c>
      <c r="D103" s="90"/>
      <c r="E103" s="90"/>
      <c r="F103" s="90">
        <v>102.18995046000001</v>
      </c>
      <c r="G103" s="91">
        <v>108.77185057</v>
      </c>
      <c r="I103" s="92">
        <f t="shared" ca="1" si="12"/>
        <v>45946</v>
      </c>
      <c r="J103" s="1">
        <f t="shared" ca="1" si="9"/>
        <v>152.16470558</v>
      </c>
      <c r="K103" s="1">
        <f t="shared" ca="1" si="10"/>
        <v>177.97233668999999</v>
      </c>
      <c r="L103" s="1">
        <f t="shared" ca="1" si="11"/>
        <v>161.79819899</v>
      </c>
      <c r="M103" s="1">
        <f t="shared" ca="1" si="13"/>
        <v>169.73443119000001</v>
      </c>
      <c r="O103" s="1">
        <f t="shared" ca="1" si="14"/>
        <v>103.87089470355237</v>
      </c>
      <c r="P103" s="1">
        <f t="shared" ca="1" si="15"/>
        <v>105.48079119519582</v>
      </c>
      <c r="Q103" s="1">
        <f t="shared" ca="1" si="16"/>
        <v>103.95752801892588</v>
      </c>
      <c r="R103" s="1">
        <f t="shared" ca="1" si="16"/>
        <v>101.73730085595669</v>
      </c>
      <c r="AB103" s="93">
        <v>39913</v>
      </c>
    </row>
    <row r="104" spans="1:28" x14ac:dyDescent="0.25">
      <c r="A104" s="206">
        <v>43594</v>
      </c>
      <c r="B104" s="90">
        <v>106.0261355</v>
      </c>
      <c r="C104" s="90">
        <v>108.10355067</v>
      </c>
      <c r="D104" s="90"/>
      <c r="E104" s="90"/>
      <c r="F104" s="90">
        <v>102.21510994</v>
      </c>
      <c r="G104" s="91">
        <v>107.87438271000001</v>
      </c>
      <c r="I104" s="92">
        <f t="shared" ca="1" si="12"/>
        <v>45947</v>
      </c>
      <c r="J104" s="1">
        <f t="shared" ca="1" si="9"/>
        <v>152.13153653000001</v>
      </c>
      <c r="K104" s="1">
        <f t="shared" ca="1" si="10"/>
        <v>178.07045471999999</v>
      </c>
      <c r="L104" s="1">
        <f t="shared" ca="1" si="11"/>
        <v>163.16200287000001</v>
      </c>
      <c r="M104" s="1">
        <f t="shared" ca="1" si="13"/>
        <v>169.55745862000001</v>
      </c>
      <c r="O104" s="1">
        <f t="shared" ca="1" si="14"/>
        <v>103.8482527979486</v>
      </c>
      <c r="P104" s="1">
        <f t="shared" ca="1" si="15"/>
        <v>105.53894387008563</v>
      </c>
      <c r="Q104" s="1">
        <f t="shared" ca="1" si="16"/>
        <v>104.83379043069836</v>
      </c>
      <c r="R104" s="1">
        <f t="shared" ca="1" si="16"/>
        <v>101.63122507939732</v>
      </c>
      <c r="AB104" s="93">
        <v>39924</v>
      </c>
    </row>
    <row r="105" spans="1:28" x14ac:dyDescent="0.25">
      <c r="A105" s="206">
        <v>43595</v>
      </c>
      <c r="B105" s="90">
        <v>105.97042851</v>
      </c>
      <c r="C105" s="90">
        <v>108.42103443000001</v>
      </c>
      <c r="D105" s="90"/>
      <c r="E105" s="90"/>
      <c r="F105" s="90">
        <v>102.24027549</v>
      </c>
      <c r="G105" s="91">
        <v>107.24825108</v>
      </c>
      <c r="I105" s="92">
        <f t="shared" ca="1" si="12"/>
        <v>45950</v>
      </c>
      <c r="J105" s="1">
        <f t="shared" ca="1" si="9"/>
        <v>151.712671</v>
      </c>
      <c r="K105" s="1">
        <f t="shared" ca="1" si="10"/>
        <v>178.16862681999999</v>
      </c>
      <c r="L105" s="1">
        <f t="shared" ca="1" si="11"/>
        <v>164.42576951000001</v>
      </c>
      <c r="M105" s="1">
        <f t="shared" ca="1" si="13"/>
        <v>170.05806494000001</v>
      </c>
      <c r="O105" s="1">
        <f t="shared" ca="1" si="14"/>
        <v>103.56232619495785</v>
      </c>
      <c r="P105" s="1">
        <f t="shared" ca="1" si="15"/>
        <v>105.5971285912276</v>
      </c>
      <c r="Q105" s="1">
        <f t="shared" ca="1" si="16"/>
        <v>105.64577756471647</v>
      </c>
      <c r="R105" s="1">
        <f t="shared" ca="1" si="16"/>
        <v>101.93128403285282</v>
      </c>
      <c r="AB105" s="93">
        <v>39934</v>
      </c>
    </row>
    <row r="106" spans="1:28" x14ac:dyDescent="0.25">
      <c r="A106" s="206">
        <v>43598</v>
      </c>
      <c r="B106" s="90">
        <v>105.64043902</v>
      </c>
      <c r="C106" s="90">
        <v>108.24885428</v>
      </c>
      <c r="D106" s="90"/>
      <c r="E106" s="90"/>
      <c r="F106" s="90">
        <v>102.26544729</v>
      </c>
      <c r="G106" s="91">
        <v>104.36840284</v>
      </c>
      <c r="I106" s="92">
        <f t="shared" ca="1" si="12"/>
        <v>45951</v>
      </c>
      <c r="J106" s="1">
        <f t="shared" ca="1" si="9"/>
        <v>151.91381150999999</v>
      </c>
      <c r="K106" s="1">
        <f t="shared" ca="1" si="10"/>
        <v>178.26685316000001</v>
      </c>
      <c r="L106" s="1">
        <f t="shared" ca="1" si="11"/>
        <v>163.94313989</v>
      </c>
      <c r="M106" s="1">
        <f t="shared" ca="1" si="13"/>
        <v>170.28974835</v>
      </c>
      <c r="O106" s="1">
        <f t="shared" ca="1" si="14"/>
        <v>103.69962902517193</v>
      </c>
      <c r="P106" s="1">
        <f t="shared" ca="1" si="15"/>
        <v>105.65534545937749</v>
      </c>
      <c r="Q106" s="1">
        <f t="shared" ca="1" si="16"/>
        <v>105.33568151570535</v>
      </c>
      <c r="R106" s="1">
        <f t="shared" ca="1" si="16"/>
        <v>102.07015299786627</v>
      </c>
      <c r="AB106" s="93">
        <v>39975</v>
      </c>
    </row>
    <row r="107" spans="1:28" x14ac:dyDescent="0.25">
      <c r="A107" s="206">
        <v>43599</v>
      </c>
      <c r="B107" s="90">
        <v>105.83775232000001</v>
      </c>
      <c r="C107" s="90">
        <v>108.66367603</v>
      </c>
      <c r="D107" s="90"/>
      <c r="E107" s="90"/>
      <c r="F107" s="90">
        <v>102.29062533</v>
      </c>
      <c r="G107" s="91">
        <v>104.78473162</v>
      </c>
      <c r="I107" s="92">
        <f t="shared" ca="1" si="12"/>
        <v>45952</v>
      </c>
      <c r="J107" s="1">
        <f t="shared" ca="1" si="9"/>
        <v>151.72585357</v>
      </c>
      <c r="K107" s="1">
        <f t="shared" ca="1" si="10"/>
        <v>178.36513357000001</v>
      </c>
      <c r="L107" s="1">
        <f t="shared" ca="1" si="11"/>
        <v>164.83933339000001</v>
      </c>
      <c r="M107" s="1">
        <f t="shared" ca="1" si="13"/>
        <v>170.95694498</v>
      </c>
      <c r="O107" s="1">
        <f t="shared" ca="1" si="14"/>
        <v>103.57132490024348</v>
      </c>
      <c r="P107" s="1">
        <f t="shared" ca="1" si="15"/>
        <v>105.71359437377954</v>
      </c>
      <c r="Q107" s="1">
        <f t="shared" ca="1" si="16"/>
        <v>105.91149794300925</v>
      </c>
      <c r="R107" s="1">
        <f t="shared" ca="1" si="16"/>
        <v>102.47006469404069</v>
      </c>
      <c r="AB107" s="93">
        <v>40063</v>
      </c>
    </row>
    <row r="108" spans="1:28" x14ac:dyDescent="0.25">
      <c r="A108" s="206">
        <v>43600</v>
      </c>
      <c r="B108" s="90">
        <v>105.93003032</v>
      </c>
      <c r="C108" s="90">
        <v>108.61637618</v>
      </c>
      <c r="D108" s="90"/>
      <c r="E108" s="90"/>
      <c r="F108" s="90">
        <v>102.31580962</v>
      </c>
      <c r="G108" s="91">
        <v>104.25109347</v>
      </c>
      <c r="I108" s="92">
        <f t="shared" ca="1" si="12"/>
        <v>45953</v>
      </c>
      <c r="J108" s="1">
        <f t="shared" ca="1" si="9"/>
        <v>151.72330210999999</v>
      </c>
      <c r="K108" s="1">
        <f t="shared" ca="1" si="10"/>
        <v>178.46346822999999</v>
      </c>
      <c r="L108" s="1">
        <f t="shared" ca="1" si="11"/>
        <v>165.80442196000001</v>
      </c>
      <c r="M108" s="1">
        <f t="shared" ca="1" si="13"/>
        <v>171.44659837</v>
      </c>
      <c r="O108" s="1">
        <f t="shared" ca="1" si="14"/>
        <v>103.56958321887269</v>
      </c>
      <c r="P108" s="1">
        <f t="shared" ca="1" si="15"/>
        <v>105.77187544111629</v>
      </c>
      <c r="Q108" s="1">
        <f t="shared" ca="1" si="16"/>
        <v>106.53158038325151</v>
      </c>
      <c r="R108" s="1">
        <f t="shared" ca="1" si="16"/>
        <v>102.76355855915874</v>
      </c>
      <c r="AB108" s="93">
        <v>40098</v>
      </c>
    </row>
    <row r="109" spans="1:28" x14ac:dyDescent="0.25">
      <c r="A109" s="206">
        <v>43601</v>
      </c>
      <c r="B109" s="90">
        <v>106.17837292999999</v>
      </c>
      <c r="C109" s="90">
        <v>108.20645842</v>
      </c>
      <c r="D109" s="90"/>
      <c r="E109" s="90"/>
      <c r="F109" s="90">
        <v>102.34099998000001</v>
      </c>
      <c r="G109" s="91">
        <v>102.43175149</v>
      </c>
      <c r="I109" s="92">
        <f t="shared" ca="1" si="12"/>
        <v>45954</v>
      </c>
      <c r="J109" s="1">
        <f t="shared" ca="1" si="9"/>
        <v>152.18043961999999</v>
      </c>
      <c r="K109" s="1">
        <f t="shared" ca="1" si="10"/>
        <v>178.56185694999999</v>
      </c>
      <c r="L109" s="1">
        <f t="shared" ca="1" si="11"/>
        <v>166.31784103000001</v>
      </c>
      <c r="M109" s="1">
        <f t="shared" ca="1" si="13"/>
        <v>172.1658372</v>
      </c>
      <c r="O109" s="1">
        <f t="shared" ca="1" si="14"/>
        <v>103.88163509703499</v>
      </c>
      <c r="P109" s="1">
        <f t="shared" ca="1" si="15"/>
        <v>105.83018854877842</v>
      </c>
      <c r="Q109" s="1">
        <f t="shared" ca="1" si="16"/>
        <v>106.86145906971498</v>
      </c>
      <c r="R109" s="1">
        <f t="shared" ca="1" si="16"/>
        <v>103.19466388482532</v>
      </c>
      <c r="AB109" s="93">
        <v>40119</v>
      </c>
    </row>
    <row r="110" spans="1:28" x14ac:dyDescent="0.25">
      <c r="A110" s="206">
        <v>43602</v>
      </c>
      <c r="B110" s="90">
        <v>106.19878464999999</v>
      </c>
      <c r="C110" s="90">
        <v>107.67683339</v>
      </c>
      <c r="D110" s="90"/>
      <c r="E110" s="90"/>
      <c r="F110" s="90">
        <v>102.36619657999999</v>
      </c>
      <c r="G110" s="91">
        <v>102.39563704</v>
      </c>
      <c r="I110" s="92">
        <f t="shared" ca="1" si="12"/>
        <v>45957</v>
      </c>
      <c r="J110" s="1">
        <f t="shared" ca="1" si="9"/>
        <v>152.35946741999999</v>
      </c>
      <c r="K110" s="1">
        <f t="shared" ca="1" si="10"/>
        <v>178.66029990999999</v>
      </c>
      <c r="L110" s="1">
        <f t="shared" ca="1" si="11"/>
        <v>167.22455937000001</v>
      </c>
      <c r="M110" s="1">
        <f t="shared" ca="1" si="13"/>
        <v>172.27110116</v>
      </c>
      <c r="O110" s="1">
        <f t="shared" ca="1" si="14"/>
        <v>104.00384331668702</v>
      </c>
      <c r="P110" s="1">
        <f t="shared" ca="1" si="15"/>
        <v>105.88853380344844</v>
      </c>
      <c r="Q110" s="1">
        <f t="shared" ca="1" si="16"/>
        <v>107.44403784886228</v>
      </c>
      <c r="R110" s="1">
        <f t="shared" ca="1" si="16"/>
        <v>103.25775816152998</v>
      </c>
      <c r="AB110" s="93">
        <v>40132</v>
      </c>
    </row>
    <row r="111" spans="1:28" x14ac:dyDescent="0.25">
      <c r="A111" s="206">
        <v>43605</v>
      </c>
      <c r="B111" s="90">
        <v>106.21154197</v>
      </c>
      <c r="C111" s="90">
        <v>108.07764936</v>
      </c>
      <c r="D111" s="90"/>
      <c r="E111" s="90"/>
      <c r="F111" s="90">
        <v>102.39139942</v>
      </c>
      <c r="G111" s="91">
        <v>104.61832527</v>
      </c>
      <c r="I111" s="92">
        <f t="shared" ca="1" si="12"/>
        <v>45958</v>
      </c>
      <c r="J111" s="1">
        <f t="shared" ca="1" si="9"/>
        <v>152.42750649999999</v>
      </c>
      <c r="K111" s="1">
        <f t="shared" ca="1" si="10"/>
        <v>178.7587973</v>
      </c>
      <c r="L111" s="1">
        <f t="shared" ca="1" si="11"/>
        <v>167.74772956000001</v>
      </c>
      <c r="M111" s="1">
        <f t="shared" ca="1" si="13"/>
        <v>172.01058226000001</v>
      </c>
      <c r="O111" s="1">
        <f t="shared" ca="1" si="14"/>
        <v>104.05028825335921</v>
      </c>
      <c r="P111" s="1">
        <f t="shared" ca="1" si="15"/>
        <v>105.94691131773573</v>
      </c>
      <c r="Q111" s="1">
        <f t="shared" ca="1" si="16"/>
        <v>107.78018176161964</v>
      </c>
      <c r="R111" s="1">
        <f t="shared" ca="1" si="16"/>
        <v>103.10160546156132</v>
      </c>
      <c r="AB111" s="93">
        <v>40172</v>
      </c>
    </row>
    <row r="112" spans="1:28" x14ac:dyDescent="0.25">
      <c r="A112" s="206">
        <v>43606</v>
      </c>
      <c r="B112" s="90">
        <v>106.45393117</v>
      </c>
      <c r="C112" s="90">
        <v>108.55040135</v>
      </c>
      <c r="D112" s="90"/>
      <c r="E112" s="90"/>
      <c r="F112" s="90">
        <v>102.41660851</v>
      </c>
      <c r="G112" s="91">
        <v>107.50661614000001</v>
      </c>
      <c r="I112" s="92">
        <f t="shared" ca="1" si="12"/>
        <v>45959</v>
      </c>
      <c r="J112" s="1">
        <f t="shared" ca="1" si="9"/>
        <v>152.64905872</v>
      </c>
      <c r="K112" s="1">
        <f t="shared" ca="1" si="10"/>
        <v>178.85734894000001</v>
      </c>
      <c r="L112" s="1">
        <f t="shared" ca="1" si="11"/>
        <v>169.11770043999999</v>
      </c>
      <c r="M112" s="1">
        <f t="shared" ca="1" si="13"/>
        <v>171.85538291</v>
      </c>
      <c r="O112" s="1">
        <f t="shared" ca="1" si="14"/>
        <v>104.20152455501827</v>
      </c>
      <c r="P112" s="1">
        <f t="shared" ca="1" si="15"/>
        <v>106.00532098495772</v>
      </c>
      <c r="Q112" s="1">
        <f t="shared" ca="1" si="16"/>
        <v>108.6604065541806</v>
      </c>
      <c r="R112" s="1">
        <f t="shared" ca="1" si="16"/>
        <v>103.00858035844642</v>
      </c>
      <c r="AB112" s="93">
        <v>40179</v>
      </c>
    </row>
    <row r="113" spans="1:28" x14ac:dyDescent="0.25">
      <c r="A113" s="206">
        <v>43607</v>
      </c>
      <c r="B113" s="90">
        <v>106.73501758</v>
      </c>
      <c r="C113" s="90">
        <v>108.71035612</v>
      </c>
      <c r="D113" s="90"/>
      <c r="E113" s="90"/>
      <c r="F113" s="90">
        <v>102.44182367000001</v>
      </c>
      <c r="G113" s="91">
        <v>107.36556045</v>
      </c>
      <c r="I113" s="92">
        <f t="shared" ca="1" si="12"/>
        <v>45960</v>
      </c>
      <c r="J113" s="1">
        <f t="shared" ca="1" si="9"/>
        <v>152.47938629000001</v>
      </c>
      <c r="K113" s="1">
        <f t="shared" ca="1" si="10"/>
        <v>178.95595481999999</v>
      </c>
      <c r="L113" s="1">
        <f t="shared" ca="1" si="11"/>
        <v>169.28529012000001</v>
      </c>
      <c r="M113" s="1">
        <f t="shared" ca="1" si="13"/>
        <v>171.68385859</v>
      </c>
      <c r="O113" s="1">
        <f t="shared" ca="1" si="14"/>
        <v>104.08570251176948</v>
      </c>
      <c r="P113" s="1">
        <f t="shared" ca="1" si="15"/>
        <v>106.06376279918761</v>
      </c>
      <c r="Q113" s="1">
        <f t="shared" ca="1" si="16"/>
        <v>108.76808518696539</v>
      </c>
      <c r="R113" s="1">
        <f t="shared" ca="1" si="16"/>
        <v>102.90577021423697</v>
      </c>
      <c r="AB113" s="93">
        <v>40224</v>
      </c>
    </row>
    <row r="114" spans="1:28" x14ac:dyDescent="0.25">
      <c r="A114" s="206">
        <v>43608</v>
      </c>
      <c r="B114" s="90">
        <v>106.75585454</v>
      </c>
      <c r="C114" s="90">
        <v>108.77235806</v>
      </c>
      <c r="D114" s="90"/>
      <c r="E114" s="90"/>
      <c r="F114" s="90">
        <v>102.46704507</v>
      </c>
      <c r="G114" s="91">
        <v>106.85282407</v>
      </c>
      <c r="I114" s="92">
        <f t="shared" ca="1" si="12"/>
        <v>45961</v>
      </c>
      <c r="J114" s="1">
        <f t="shared" ca="1" si="9"/>
        <v>152.81490396000001</v>
      </c>
      <c r="K114" s="1">
        <f t="shared" ca="1" si="10"/>
        <v>179.05461513</v>
      </c>
      <c r="L114" s="1">
        <f t="shared" ca="1" si="11"/>
        <v>170.15027319000001</v>
      </c>
      <c r="M114" s="1">
        <f t="shared" ca="1" si="13"/>
        <v>172.04299906</v>
      </c>
      <c r="O114" s="1">
        <f t="shared" ca="1" si="14"/>
        <v>104.31473407621087</v>
      </c>
      <c r="P114" s="1">
        <f t="shared" ca="1" si="15"/>
        <v>106.12223687303478</v>
      </c>
      <c r="Q114" s="1">
        <f t="shared" ca="1" si="16"/>
        <v>109.32384849148141</v>
      </c>
      <c r="R114" s="1">
        <f t="shared" ca="1" si="16"/>
        <v>103.12103580171839</v>
      </c>
      <c r="AB114" s="93">
        <v>40225</v>
      </c>
    </row>
    <row r="115" spans="1:28" x14ac:dyDescent="0.25">
      <c r="A115" s="206">
        <v>43609</v>
      </c>
      <c r="B115" s="90">
        <v>107.05820317</v>
      </c>
      <c r="C115" s="90">
        <v>108.83579571</v>
      </c>
      <c r="D115" s="90"/>
      <c r="E115" s="90"/>
      <c r="F115" s="90">
        <v>102.49227272</v>
      </c>
      <c r="G115" s="91">
        <v>106.53169679</v>
      </c>
      <c r="I115" s="92">
        <f t="shared" ca="1" si="12"/>
        <v>45964</v>
      </c>
      <c r="J115" s="1">
        <f t="shared" ca="1" si="9"/>
        <v>152.72517743</v>
      </c>
      <c r="K115" s="1">
        <f t="shared" ca="1" si="10"/>
        <v>179.15332985000001</v>
      </c>
      <c r="L115" s="1">
        <f t="shared" ca="1" si="11"/>
        <v>171.19002559</v>
      </c>
      <c r="M115" s="1">
        <f t="shared" ca="1" si="13"/>
        <v>171.96367823</v>
      </c>
      <c r="O115" s="1">
        <f t="shared" ca="1" si="14"/>
        <v>104.2534848205821</v>
      </c>
      <c r="P115" s="1">
        <f t="shared" ca="1" si="15"/>
        <v>106.18074319464559</v>
      </c>
      <c r="Q115" s="1">
        <f t="shared" ca="1" si="16"/>
        <v>109.99190345087207</v>
      </c>
      <c r="R115" s="1">
        <f t="shared" ca="1" si="16"/>
        <v>103.07349160523877</v>
      </c>
      <c r="AB115" s="93">
        <v>40270</v>
      </c>
    </row>
    <row r="116" spans="1:28" x14ac:dyDescent="0.25">
      <c r="A116" s="206">
        <v>43612</v>
      </c>
      <c r="B116" s="90">
        <v>107.12751797</v>
      </c>
      <c r="C116" s="90">
        <v>109.0525861</v>
      </c>
      <c r="D116" s="90"/>
      <c r="E116" s="90"/>
      <c r="F116" s="90">
        <v>102.51750661</v>
      </c>
      <c r="G116" s="91">
        <v>107.93855583</v>
      </c>
      <c r="I116" s="92">
        <f t="shared" ca="1" si="12"/>
        <v>45965</v>
      </c>
      <c r="J116" s="1">
        <f t="shared" ca="1" si="9"/>
        <v>152.64268006</v>
      </c>
      <c r="K116" s="1">
        <f t="shared" ca="1" si="10"/>
        <v>179.25209900999999</v>
      </c>
      <c r="L116" s="1">
        <f t="shared" ca="1" si="11"/>
        <v>171.47443537999999</v>
      </c>
      <c r="M116" s="1">
        <f t="shared" ca="1" si="13"/>
        <v>171.81262269999999</v>
      </c>
      <c r="O116" s="1">
        <f t="shared" ca="1" si="14"/>
        <v>104.19717034476508</v>
      </c>
      <c r="P116" s="1">
        <f t="shared" ca="1" si="15"/>
        <v>106.23928178180046</v>
      </c>
      <c r="Q116" s="1">
        <f t="shared" ca="1" si="16"/>
        <v>110.17464058204747</v>
      </c>
      <c r="R116" s="1">
        <f t="shared" ca="1" si="16"/>
        <v>102.98295027079165</v>
      </c>
      <c r="AB116" s="93">
        <v>40289</v>
      </c>
    </row>
    <row r="117" spans="1:28" x14ac:dyDescent="0.25">
      <c r="A117" s="206">
        <v>43613</v>
      </c>
      <c r="B117" s="90">
        <v>107.26699807</v>
      </c>
      <c r="C117" s="90">
        <v>109.77031753999999</v>
      </c>
      <c r="D117" s="90"/>
      <c r="E117" s="90"/>
      <c r="F117" s="90">
        <v>102.54274675000001</v>
      </c>
      <c r="G117" s="91">
        <v>109.67772693000001</v>
      </c>
      <c r="I117" s="92">
        <f t="shared" ca="1" si="12"/>
        <v>45966</v>
      </c>
      <c r="J117" s="1">
        <f t="shared" ca="1" si="9"/>
        <v>152.69285887000001</v>
      </c>
      <c r="K117" s="1">
        <f t="shared" ca="1" si="10"/>
        <v>179.35092258</v>
      </c>
      <c r="L117" s="1">
        <f t="shared" ca="1" si="11"/>
        <v>174.42166538999999</v>
      </c>
      <c r="M117" s="1">
        <f t="shared" ca="1" si="13"/>
        <v>172.08455875999999</v>
      </c>
      <c r="O117" s="1">
        <f t="shared" ca="1" si="14"/>
        <v>104.23142347771068</v>
      </c>
      <c r="P117" s="1">
        <f t="shared" ca="1" si="15"/>
        <v>106.29785261671897</v>
      </c>
      <c r="Q117" s="1">
        <f t="shared" ca="1" si="16"/>
        <v>112.06827566732881</v>
      </c>
      <c r="R117" s="1">
        <f t="shared" ca="1" si="16"/>
        <v>103.14594631441014</v>
      </c>
      <c r="AB117" s="93">
        <v>40299</v>
      </c>
    </row>
    <row r="118" spans="1:28" x14ac:dyDescent="0.25">
      <c r="A118" s="206">
        <v>43614</v>
      </c>
      <c r="B118" s="90">
        <v>107.52894849</v>
      </c>
      <c r="C118" s="90">
        <v>110.37184203</v>
      </c>
      <c r="D118" s="90"/>
      <c r="E118" s="90"/>
      <c r="F118" s="90">
        <v>102.56799296</v>
      </c>
      <c r="G118" s="91">
        <v>109.87546888</v>
      </c>
      <c r="I118" s="92">
        <f t="shared" ca="1" si="12"/>
        <v>45967</v>
      </c>
      <c r="J118" s="1">
        <f t="shared" ca="1" si="9"/>
        <v>152.77620673999999</v>
      </c>
      <c r="K118" s="1">
        <f t="shared" ca="1" si="10"/>
        <v>179.44980057999999</v>
      </c>
      <c r="L118" s="1">
        <f t="shared" ca="1" si="11"/>
        <v>174.47194571</v>
      </c>
      <c r="M118" s="1">
        <f t="shared" ca="1" si="13"/>
        <v>172.48142161999999</v>
      </c>
      <c r="O118" s="1">
        <f t="shared" ca="1" si="14"/>
        <v>104.28831852308625</v>
      </c>
      <c r="P118" s="1">
        <f t="shared" ca="1" si="15"/>
        <v>106.35645571125474</v>
      </c>
      <c r="Q118" s="1">
        <f t="shared" ca="1" si="16"/>
        <v>112.10058145199038</v>
      </c>
      <c r="R118" s="1">
        <f t="shared" ca="1" si="16"/>
        <v>103.38382236526972</v>
      </c>
      <c r="AB118" s="93">
        <v>40332</v>
      </c>
    </row>
    <row r="119" spans="1:28" x14ac:dyDescent="0.25">
      <c r="A119" s="206">
        <v>43615</v>
      </c>
      <c r="B119" s="90">
        <v>108.17191772</v>
      </c>
      <c r="C119" s="90">
        <v>110.79561369</v>
      </c>
      <c r="D119" s="90"/>
      <c r="E119" s="90"/>
      <c r="F119" s="90">
        <v>102.59324540999999</v>
      </c>
      <c r="G119" s="91">
        <v>110.88905139000001</v>
      </c>
      <c r="I119" s="92">
        <f t="shared" ca="1" si="12"/>
        <v>45968</v>
      </c>
      <c r="J119" s="1">
        <f t="shared" ca="1" si="9"/>
        <v>152.94332771000001</v>
      </c>
      <c r="K119" s="1">
        <f t="shared" ca="1" si="10"/>
        <v>179.54873318</v>
      </c>
      <c r="L119" s="1">
        <f t="shared" ca="1" si="11"/>
        <v>175.29675230999999</v>
      </c>
      <c r="M119" s="1">
        <f t="shared" ca="1" si="13"/>
        <v>172.80329728000001</v>
      </c>
      <c r="O119" s="1">
        <f t="shared" ca="1" si="14"/>
        <v>104.40239888496426</v>
      </c>
      <c r="P119" s="1">
        <f t="shared" ca="1" si="15"/>
        <v>106.41509116616353</v>
      </c>
      <c r="Q119" s="1">
        <f t="shared" ca="1" si="16"/>
        <v>112.63053083192752</v>
      </c>
      <c r="R119" s="1">
        <f t="shared" ca="1" si="16"/>
        <v>103.57675175873483</v>
      </c>
      <c r="AB119" s="93">
        <v>40428</v>
      </c>
    </row>
    <row r="120" spans="1:28" x14ac:dyDescent="0.25">
      <c r="A120" s="206">
        <v>43616</v>
      </c>
      <c r="B120" s="90">
        <v>108.55166079</v>
      </c>
      <c r="C120" s="90">
        <v>111.08359470000001</v>
      </c>
      <c r="D120" s="90"/>
      <c r="E120" s="90"/>
      <c r="F120" s="90">
        <v>102.61850411</v>
      </c>
      <c r="G120" s="91">
        <v>110.40315622</v>
      </c>
      <c r="I120" s="92">
        <f t="shared" ca="1" si="12"/>
        <v>45971</v>
      </c>
      <c r="J120" s="1">
        <f t="shared" ca="1" si="9"/>
        <v>152.79279126</v>
      </c>
      <c r="K120" s="1">
        <f t="shared" ca="1" si="10"/>
        <v>179.64772038999999</v>
      </c>
      <c r="L120" s="1">
        <f t="shared" ca="1" si="11"/>
        <v>176.65506051</v>
      </c>
      <c r="M120" s="1">
        <f t="shared" ca="1" si="13"/>
        <v>173.12888140999999</v>
      </c>
      <c r="O120" s="1">
        <f t="shared" ca="1" si="14"/>
        <v>104.29963947247502</v>
      </c>
      <c r="P120" s="1">
        <f t="shared" ca="1" si="15"/>
        <v>106.47375898737212</v>
      </c>
      <c r="Q120" s="1">
        <f t="shared" ca="1" si="16"/>
        <v>113.50326219507802</v>
      </c>
      <c r="R120" s="1">
        <f t="shared" ca="1" si="16"/>
        <v>103.77190397596915</v>
      </c>
      <c r="AB120" s="93">
        <v>40463</v>
      </c>
    </row>
    <row r="121" spans="1:28" x14ac:dyDescent="0.25">
      <c r="A121" s="206">
        <v>43619</v>
      </c>
      <c r="B121" s="90">
        <v>108.73494104</v>
      </c>
      <c r="C121" s="90">
        <v>111.50379579</v>
      </c>
      <c r="D121" s="90"/>
      <c r="E121" s="90"/>
      <c r="F121" s="90">
        <v>102.64376905</v>
      </c>
      <c r="G121" s="91">
        <v>110.39196006</v>
      </c>
      <c r="I121" s="92">
        <f t="shared" ca="1" si="12"/>
        <v>45972</v>
      </c>
      <c r="J121" s="1">
        <f t="shared" ca="1" si="9"/>
        <v>152.77663197999999</v>
      </c>
      <c r="K121" s="1">
        <f t="shared" ca="1" si="10"/>
        <v>179.74676202000001</v>
      </c>
      <c r="L121" s="1">
        <f t="shared" ca="1" si="11"/>
        <v>179.48970312</v>
      </c>
      <c r="M121" s="1">
        <f t="shared" ca="1" si="13"/>
        <v>173.97642328000001</v>
      </c>
      <c r="O121" s="1">
        <f t="shared" ca="1" si="14"/>
        <v>104.2886088010393</v>
      </c>
      <c r="P121" s="1">
        <f t="shared" ca="1" si="15"/>
        <v>106.53245906227117</v>
      </c>
      <c r="Q121" s="1">
        <f t="shared" ca="1" si="16"/>
        <v>115.32455835530865</v>
      </c>
      <c r="R121" s="1">
        <f t="shared" ca="1" si="16"/>
        <v>104.27991299695375</v>
      </c>
      <c r="AB121" s="93">
        <v>40484</v>
      </c>
    </row>
    <row r="122" spans="1:28" x14ac:dyDescent="0.25">
      <c r="A122" s="206">
        <v>43620</v>
      </c>
      <c r="B122" s="90">
        <v>108.74769836</v>
      </c>
      <c r="C122" s="90">
        <v>111.70228632</v>
      </c>
      <c r="D122" s="90"/>
      <c r="E122" s="90"/>
      <c r="F122" s="90">
        <v>102.66904024</v>
      </c>
      <c r="G122" s="91">
        <v>110.80134812999999</v>
      </c>
      <c r="I122" s="92">
        <f t="shared" ca="1" si="12"/>
        <v>45973</v>
      </c>
      <c r="J122" s="1">
        <f t="shared" ca="1" si="9"/>
        <v>152.96288894</v>
      </c>
      <c r="K122" s="1">
        <f t="shared" ca="1" si="10"/>
        <v>179.84585824999999</v>
      </c>
      <c r="L122" s="1">
        <f t="shared" ca="1" si="11"/>
        <v>179.35805719999999</v>
      </c>
      <c r="M122" s="1">
        <f t="shared" ca="1" si="13"/>
        <v>174.46738409</v>
      </c>
      <c r="O122" s="1">
        <f t="shared" ca="1" si="14"/>
        <v>104.41575180050309</v>
      </c>
      <c r="P122" s="1">
        <f t="shared" ca="1" si="15"/>
        <v>106.59119149754321</v>
      </c>
      <c r="Q122" s="1">
        <f t="shared" ca="1" si="16"/>
        <v>115.23997407376282</v>
      </c>
      <c r="R122" s="1">
        <f t="shared" ca="1" si="16"/>
        <v>104.57419051793322</v>
      </c>
      <c r="AB122" s="93">
        <v>40497</v>
      </c>
    </row>
    <row r="123" spans="1:28" x14ac:dyDescent="0.25">
      <c r="A123" s="206">
        <v>43621</v>
      </c>
      <c r="B123" s="90">
        <v>108.81403646</v>
      </c>
      <c r="C123" s="90">
        <v>111.21609264</v>
      </c>
      <c r="D123" s="90"/>
      <c r="E123" s="90"/>
      <c r="F123" s="90">
        <v>102.69431767</v>
      </c>
      <c r="G123" s="91">
        <v>109.22941399</v>
      </c>
      <c r="I123" s="92">
        <f t="shared" ca="1" si="12"/>
        <v>45974</v>
      </c>
      <c r="J123" s="1">
        <f t="shared" ca="1" si="9"/>
        <v>152.70859290999999</v>
      </c>
      <c r="K123" s="1">
        <f t="shared" ca="1" si="10"/>
        <v>179.94500926000001</v>
      </c>
      <c r="L123" s="1">
        <f t="shared" ca="1" si="11"/>
        <v>178.82274645999999</v>
      </c>
      <c r="M123" s="1">
        <f t="shared" ca="1" si="13"/>
        <v>174.2603671</v>
      </c>
      <c r="O123" s="1">
        <f t="shared" ca="1" si="14"/>
        <v>104.24216387119333</v>
      </c>
      <c r="P123" s="1">
        <f t="shared" ca="1" si="15"/>
        <v>106.64995639987082</v>
      </c>
      <c r="Q123" s="1">
        <f t="shared" ca="1" si="16"/>
        <v>114.89602969366609</v>
      </c>
      <c r="R123" s="1">
        <f t="shared" ca="1" si="16"/>
        <v>104.45010638458288</v>
      </c>
      <c r="AB123" s="93">
        <v>40537</v>
      </c>
    </row>
    <row r="124" spans="1:28" x14ac:dyDescent="0.25">
      <c r="A124" s="206">
        <v>43622</v>
      </c>
      <c r="B124" s="90">
        <v>108.88802895000001</v>
      </c>
      <c r="C124" s="90">
        <v>111.62482808</v>
      </c>
      <c r="D124" s="90"/>
      <c r="E124" s="90"/>
      <c r="F124" s="90">
        <v>102.71960135</v>
      </c>
      <c r="G124" s="91">
        <v>110.60174016000001</v>
      </c>
      <c r="I124" s="92">
        <f t="shared" ca="1" si="12"/>
        <v>45975</v>
      </c>
      <c r="J124" s="1">
        <f t="shared" ca="1" si="9"/>
        <v>153.79891903000001</v>
      </c>
      <c r="K124" s="1">
        <f t="shared" ca="1" si="10"/>
        <v>180.04421486999999</v>
      </c>
      <c r="L124" s="1">
        <f t="shared" ca="1" si="11"/>
        <v>179.47842731</v>
      </c>
      <c r="M124" s="1">
        <f t="shared" ca="1" si="13"/>
        <v>174.5133056</v>
      </c>
      <c r="O124" s="1">
        <f t="shared" ca="1" si="14"/>
        <v>104.98644388784614</v>
      </c>
      <c r="P124" s="1">
        <f t="shared" ca="1" si="15"/>
        <v>106.70875366257141</v>
      </c>
      <c r="Q124" s="1">
        <f t="shared" ca="1" si="16"/>
        <v>115.31731349509803</v>
      </c>
      <c r="R124" s="1">
        <f t="shared" ca="1" si="16"/>
        <v>104.60171546055021</v>
      </c>
      <c r="AB124" s="93">
        <v>40544</v>
      </c>
    </row>
    <row r="125" spans="1:28" x14ac:dyDescent="0.25">
      <c r="A125" s="206">
        <v>43623</v>
      </c>
      <c r="B125" s="90">
        <v>109.20228441</v>
      </c>
      <c r="C125" s="90">
        <v>112.03694444999999</v>
      </c>
      <c r="D125" s="90"/>
      <c r="E125" s="90"/>
      <c r="F125" s="90">
        <v>102.74489109</v>
      </c>
      <c r="G125" s="91">
        <v>111.30310453</v>
      </c>
      <c r="I125" s="92">
        <f t="shared" ca="1" si="12"/>
        <v>45978</v>
      </c>
      <c r="J125" s="1">
        <f t="shared" ca="1" si="9"/>
        <v>153.78913840999999</v>
      </c>
      <c r="K125" s="1">
        <f t="shared" ca="1" si="10"/>
        <v>180.14347509000001</v>
      </c>
      <c r="L125" s="1">
        <f t="shared" ca="1" si="11"/>
        <v>178.62988576000001</v>
      </c>
      <c r="M125" s="1">
        <f t="shared" ca="1" si="13"/>
        <v>174.21827571</v>
      </c>
      <c r="O125" s="1">
        <f t="shared" ca="1" si="14"/>
        <v>104.9797674266636</v>
      </c>
      <c r="P125" s="1">
        <f t="shared" ca="1" si="15"/>
        <v>106.76758329157184</v>
      </c>
      <c r="Q125" s="1">
        <f t="shared" ca="1" si="16"/>
        <v>114.7721140892332</v>
      </c>
      <c r="R125" s="1">
        <f t="shared" ca="1" si="16"/>
        <v>104.42487718165776</v>
      </c>
      <c r="AB125" s="93">
        <v>40609</v>
      </c>
    </row>
    <row r="126" spans="1:28" x14ac:dyDescent="0.25">
      <c r="A126" s="206">
        <v>43626</v>
      </c>
      <c r="B126" s="90">
        <v>109.07768786</v>
      </c>
      <c r="C126" s="90">
        <v>112.17638431</v>
      </c>
      <c r="D126" s="90"/>
      <c r="E126" s="90"/>
      <c r="F126" s="90">
        <v>102.77018708</v>
      </c>
      <c r="G126" s="91">
        <v>110.89966726</v>
      </c>
      <c r="I126" s="92">
        <f t="shared" ca="1" si="12"/>
        <v>45979</v>
      </c>
      <c r="J126" s="1">
        <f t="shared" ca="1" si="9"/>
        <v>153.76447425000001</v>
      </c>
      <c r="K126" s="1">
        <f t="shared" ca="1" si="10"/>
        <v>180.24279007999999</v>
      </c>
      <c r="L126" s="1">
        <f t="shared" ca="1" si="11"/>
        <v>178.09419954000001</v>
      </c>
      <c r="M126" s="1">
        <f t="shared" ca="1" si="13"/>
        <v>174.2999331</v>
      </c>
      <c r="O126" s="1">
        <f t="shared" ca="1" si="14"/>
        <v>104.96293114155698</v>
      </c>
      <c r="P126" s="1">
        <f t="shared" ca="1" si="15"/>
        <v>106.82644538170098</v>
      </c>
      <c r="Q126" s="1">
        <f t="shared" ca="1" si="16"/>
        <v>114.42792845816541</v>
      </c>
      <c r="R126" s="1">
        <f t="shared" ca="1" si="16"/>
        <v>104.47382189131567</v>
      </c>
      <c r="AB126" s="93">
        <v>40610</v>
      </c>
    </row>
    <row r="127" spans="1:28" x14ac:dyDescent="0.25">
      <c r="A127" s="206">
        <v>43627</v>
      </c>
      <c r="B127" s="90">
        <v>108.87484637999999</v>
      </c>
      <c r="C127" s="90">
        <v>112.47964714</v>
      </c>
      <c r="D127" s="90"/>
      <c r="E127" s="90"/>
      <c r="F127" s="90">
        <v>102.79548932</v>
      </c>
      <c r="G127" s="91">
        <v>112.59878706000001</v>
      </c>
      <c r="I127" s="92">
        <f t="shared" ca="1" si="12"/>
        <v>45980</v>
      </c>
      <c r="J127" s="1">
        <f t="shared" ca="1" si="9"/>
        <v>153.92223985000001</v>
      </c>
      <c r="K127" s="1">
        <f t="shared" ca="1" si="10"/>
        <v>180.34215986000001</v>
      </c>
      <c r="L127" s="1">
        <f t="shared" ca="1" si="11"/>
        <v>176.79541076000001</v>
      </c>
      <c r="M127" s="1">
        <f t="shared" ca="1" si="13"/>
        <v>174.71200967999999</v>
      </c>
      <c r="O127" s="1">
        <f t="shared" ca="1" si="14"/>
        <v>105.07062532703173</v>
      </c>
      <c r="P127" s="1">
        <f t="shared" ca="1" si="15"/>
        <v>106.8853399448125</v>
      </c>
      <c r="Q127" s="1">
        <f t="shared" ca="1" si="16"/>
        <v>113.59343912620528</v>
      </c>
      <c r="R127" s="1">
        <f t="shared" ca="1" si="16"/>
        <v>104.72081690995287</v>
      </c>
      <c r="AB127" s="93">
        <v>40654</v>
      </c>
    </row>
    <row r="128" spans="1:28" x14ac:dyDescent="0.25">
      <c r="A128" s="206">
        <v>43628</v>
      </c>
      <c r="B128" s="90">
        <v>108.8510327</v>
      </c>
      <c r="C128" s="90">
        <v>112.18399764</v>
      </c>
      <c r="D128" s="90"/>
      <c r="E128" s="90"/>
      <c r="F128" s="90">
        <v>102.82079779999999</v>
      </c>
      <c r="G128" s="91">
        <v>111.87158276</v>
      </c>
      <c r="I128" s="92">
        <f t="shared" ca="1" si="12"/>
        <v>45981</v>
      </c>
      <c r="J128" s="1">
        <f ca="1">J127</f>
        <v>153.92223985000001</v>
      </c>
      <c r="K128" s="1">
        <f t="shared" ref="K128:M128" ca="1" si="17">K127</f>
        <v>180.34215986000001</v>
      </c>
      <c r="L128" s="1">
        <f t="shared" ca="1" si="17"/>
        <v>176.79541076000001</v>
      </c>
      <c r="M128" s="1">
        <f t="shared" ca="1" si="17"/>
        <v>174.71200967999999</v>
      </c>
      <c r="O128" s="1">
        <f t="shared" ca="1" si="14"/>
        <v>105.07062532703173</v>
      </c>
      <c r="P128" s="1">
        <f t="shared" ca="1" si="15"/>
        <v>106.8853399448125</v>
      </c>
      <c r="Q128" s="1">
        <f t="shared" ca="1" si="16"/>
        <v>113.59343912620528</v>
      </c>
      <c r="R128" s="1">
        <f t="shared" ca="1" si="16"/>
        <v>104.72081690995287</v>
      </c>
      <c r="AB128" s="93">
        <v>40655</v>
      </c>
    </row>
    <row r="129" spans="1:28" x14ac:dyDescent="0.25">
      <c r="A129" s="206">
        <v>43629</v>
      </c>
      <c r="B129" s="90">
        <v>108.82254134</v>
      </c>
      <c r="C129" s="90">
        <v>112.40722108999999</v>
      </c>
      <c r="D129" s="90"/>
      <c r="E129" s="90"/>
      <c r="F129" s="90">
        <v>102.84611253</v>
      </c>
      <c r="G129" s="91">
        <v>112.38681096000001</v>
      </c>
      <c r="I129" s="92">
        <f t="shared" ca="1" si="12"/>
        <v>45982</v>
      </c>
      <c r="J129" s="1">
        <f t="shared" ca="1" si="9"/>
        <v>154.17015721000001</v>
      </c>
      <c r="K129" s="1">
        <f t="shared" ca="1" si="10"/>
        <v>180.44158442</v>
      </c>
      <c r="L129" s="1">
        <f t="shared" ca="1" si="11"/>
        <v>176.10070264000001</v>
      </c>
      <c r="M129" s="1">
        <f t="shared" ca="1" si="13"/>
        <v>174.76834690999999</v>
      </c>
      <c r="O129" s="1">
        <f t="shared" ca="1" si="14"/>
        <v>105.2398590392621</v>
      </c>
      <c r="P129" s="1">
        <f t="shared" ca="1" si="15"/>
        <v>106.94426697497957</v>
      </c>
      <c r="Q129" s="1">
        <f t="shared" ca="1" si="16"/>
        <v>113.147079776715</v>
      </c>
      <c r="R129" s="1">
        <f t="shared" ca="1" si="16"/>
        <v>104.75458494203522</v>
      </c>
      <c r="AB129" s="93">
        <v>40664</v>
      </c>
    </row>
    <row r="130" spans="1:28" x14ac:dyDescent="0.25">
      <c r="A130" s="206">
        <v>43630</v>
      </c>
      <c r="B130" s="90">
        <v>108.91524457</v>
      </c>
      <c r="C130" s="90">
        <v>112.50316549999999</v>
      </c>
      <c r="D130" s="90"/>
      <c r="E130" s="90"/>
      <c r="F130" s="90">
        <v>102.87143349999999</v>
      </c>
      <c r="G130" s="91">
        <v>111.55205981</v>
      </c>
      <c r="I130" s="92">
        <f t="shared" ca="1" si="12"/>
        <v>45985</v>
      </c>
      <c r="J130" s="1">
        <f t="shared" ca="1" si="9"/>
        <v>154.20545247999999</v>
      </c>
      <c r="K130" s="1">
        <f t="shared" ca="1" si="10"/>
        <v>180.54106375000001</v>
      </c>
      <c r="L130" s="1">
        <f t="shared" ca="1" si="11"/>
        <v>176.67810138999999</v>
      </c>
      <c r="M130" s="1">
        <f t="shared" ca="1" si="13"/>
        <v>174.83756063000001</v>
      </c>
      <c r="O130" s="1">
        <f t="shared" ca="1" si="14"/>
        <v>105.26395234828358</v>
      </c>
      <c r="P130" s="1">
        <f t="shared" ca="1" si="15"/>
        <v>107.00322646627539</v>
      </c>
      <c r="Q130" s="1">
        <f t="shared" ca="1" si="16"/>
        <v>113.51806627165692</v>
      </c>
      <c r="R130" s="1">
        <f t="shared" ca="1" si="16"/>
        <v>104.79607102712494</v>
      </c>
      <c r="AB130" s="93">
        <v>40717</v>
      </c>
    </row>
    <row r="131" spans="1:28" x14ac:dyDescent="0.25">
      <c r="A131" s="206">
        <v>43633</v>
      </c>
      <c r="B131" s="90">
        <v>109.02580807</v>
      </c>
      <c r="C131" s="90">
        <v>112.69014773000001</v>
      </c>
      <c r="D131" s="90"/>
      <c r="E131" s="90"/>
      <c r="F131" s="90">
        <v>102.89676072</v>
      </c>
      <c r="G131" s="91">
        <v>111.07780455</v>
      </c>
      <c r="I131" s="92">
        <f t="shared" ca="1" si="12"/>
        <v>45986</v>
      </c>
      <c r="J131" s="1">
        <f t="shared" ca="1" si="9"/>
        <v>154.41594835999999</v>
      </c>
      <c r="K131" s="1">
        <f t="shared" ca="1" si="10"/>
        <v>180.64059804999999</v>
      </c>
      <c r="L131" s="1">
        <f t="shared" ca="1" si="11"/>
        <v>177.39790984999999</v>
      </c>
      <c r="M131" s="1">
        <f t="shared" ca="1" si="13"/>
        <v>175.36730768999999</v>
      </c>
      <c r="O131" s="1">
        <f t="shared" ca="1" si="14"/>
        <v>105.40764135490093</v>
      </c>
      <c r="P131" s="1">
        <f t="shared" ca="1" si="15"/>
        <v>107.06221853723609</v>
      </c>
      <c r="Q131" s="1">
        <f t="shared" ca="1" si="16"/>
        <v>113.98055292859019</v>
      </c>
      <c r="R131" s="1">
        <f t="shared" ca="1" si="16"/>
        <v>105.11359667965708</v>
      </c>
      <c r="AB131" s="93">
        <v>40793</v>
      </c>
    </row>
    <row r="132" spans="1:28" x14ac:dyDescent="0.25">
      <c r="A132" s="206">
        <v>43634</v>
      </c>
      <c r="B132" s="90">
        <v>109.4302153</v>
      </c>
      <c r="C132" s="90">
        <v>113.00946612</v>
      </c>
      <c r="D132" s="90"/>
      <c r="E132" s="90"/>
      <c r="F132" s="90">
        <v>102.92209418</v>
      </c>
      <c r="G132" s="91">
        <v>113.10442342</v>
      </c>
      <c r="I132" s="92">
        <f t="shared" ca="1" si="12"/>
        <v>45987</v>
      </c>
      <c r="J132" s="1">
        <f t="shared" ca="1" si="9"/>
        <v>153.85845322</v>
      </c>
      <c r="K132" s="1">
        <f t="shared" ca="1" si="10"/>
        <v>180.74018713000001</v>
      </c>
      <c r="L132" s="1">
        <f t="shared" ca="1" si="11"/>
        <v>180.40717387000001</v>
      </c>
      <c r="M132" s="1">
        <f t="shared" ca="1" si="13"/>
        <v>175.68809114000001</v>
      </c>
      <c r="O132" s="1">
        <f t="shared" ca="1" si="14"/>
        <v>105.02708320402121</v>
      </c>
      <c r="P132" s="1">
        <f t="shared" ca="1" si="15"/>
        <v>107.12124307525235</v>
      </c>
      <c r="Q132" s="1">
        <f t="shared" ca="1" si="16"/>
        <v>115.91404570309771</v>
      </c>
      <c r="R132" s="1">
        <f t="shared" ca="1" si="16"/>
        <v>105.30587141221108</v>
      </c>
      <c r="AB132" s="93">
        <v>40828</v>
      </c>
    </row>
    <row r="133" spans="1:28" x14ac:dyDescent="0.25">
      <c r="A133" s="206">
        <v>43635</v>
      </c>
      <c r="B133" s="90">
        <v>109.73383964999999</v>
      </c>
      <c r="C133" s="90">
        <v>113.19584089999999</v>
      </c>
      <c r="D133" s="90"/>
      <c r="E133" s="90"/>
      <c r="F133" s="90">
        <v>102.94743389</v>
      </c>
      <c r="G133" s="91">
        <v>114.12734745</v>
      </c>
      <c r="I133" s="92">
        <f t="shared" ca="1" si="12"/>
        <v>45988</v>
      </c>
      <c r="J133" s="1">
        <f t="shared" ref="J133:J196" ca="1" si="18">VLOOKUP(I133,$A$10:$G$10000,2,FALSE)</f>
        <v>154.55712943</v>
      </c>
      <c r="K133" s="1">
        <f t="shared" ref="K133:K196" ca="1" si="19">VLOOKUP(I133,$A$10:$G$10000,6,FALSE)</f>
        <v>180.83983117</v>
      </c>
      <c r="L133" s="1">
        <f t="shared" ref="L133:L196" ca="1" si="20">VLOOKUP(I133,$A$10:$G$10000,7,FALSE)</f>
        <v>180.18509392999999</v>
      </c>
      <c r="M133" s="1">
        <f t="shared" ca="1" si="13"/>
        <v>175.70153253000001</v>
      </c>
      <c r="O133" s="1">
        <f t="shared" ca="1" si="14"/>
        <v>105.50401458416069</v>
      </c>
      <c r="P133" s="1">
        <f t="shared" ca="1" si="15"/>
        <v>107.18030018700671</v>
      </c>
      <c r="Q133" s="1">
        <f t="shared" ca="1" si="16"/>
        <v>115.77135634234395</v>
      </c>
      <c r="R133" s="1">
        <f t="shared" ca="1" si="16"/>
        <v>105.31392806122898</v>
      </c>
      <c r="AB133" s="93">
        <v>40849</v>
      </c>
    </row>
    <row r="134" spans="1:28" x14ac:dyDescent="0.25">
      <c r="A134" s="206">
        <v>43636</v>
      </c>
      <c r="B134" s="90"/>
      <c r="C134" s="90"/>
      <c r="D134" s="90"/>
      <c r="E134" s="90"/>
      <c r="F134" s="90"/>
      <c r="G134" s="91"/>
      <c r="I134" s="92">
        <f t="shared" ref="I134:I197" ca="1" si="21">WORKDAY(I133,1,$AB$4:$AB$467)</f>
        <v>45989</v>
      </c>
      <c r="J134" s="1">
        <f t="shared" ca="1" si="18"/>
        <v>155.65681092</v>
      </c>
      <c r="K134" s="1">
        <f t="shared" ca="1" si="19"/>
        <v>180.93953016</v>
      </c>
      <c r="L134" s="1">
        <f t="shared" ca="1" si="20"/>
        <v>180.99564362000001</v>
      </c>
      <c r="M134" s="1">
        <f t="shared" ref="M134:M197" ca="1" si="22">VLOOKUP(I134,$A$10:$G$10000,3,FALSE)</f>
        <v>175.55472331000001</v>
      </c>
      <c r="O134" s="1">
        <f t="shared" ca="1" si="14"/>
        <v>106.25468077721673</v>
      </c>
      <c r="P134" s="1">
        <f t="shared" ca="1" si="15"/>
        <v>107.23938986657237</v>
      </c>
      <c r="Q134" s="1">
        <f t="shared" ca="1" si="16"/>
        <v>116.29214546505921</v>
      </c>
      <c r="R134" s="1">
        <f t="shared" ca="1" si="16"/>
        <v>105.22593192703951</v>
      </c>
      <c r="AB134" s="93">
        <v>40862</v>
      </c>
    </row>
    <row r="135" spans="1:28" x14ac:dyDescent="0.25">
      <c r="A135" s="206">
        <v>43637</v>
      </c>
      <c r="B135" s="90">
        <v>110.24668414999999</v>
      </c>
      <c r="C135" s="90">
        <v>114.37818675</v>
      </c>
      <c r="D135" s="90"/>
      <c r="E135" s="90"/>
      <c r="F135" s="90">
        <v>102.97277984</v>
      </c>
      <c r="G135" s="91">
        <v>116.0721456</v>
      </c>
      <c r="I135" s="92">
        <f t="shared" ca="1" si="21"/>
        <v>45992</v>
      </c>
      <c r="J135" s="1">
        <f t="shared" ca="1" si="18"/>
        <v>155.64915653</v>
      </c>
      <c r="K135" s="1">
        <f t="shared" ca="1" si="19"/>
        <v>181.03928411999999</v>
      </c>
      <c r="L135" s="1">
        <f t="shared" ca="1" si="20"/>
        <v>180.47097151</v>
      </c>
      <c r="M135" s="1">
        <f t="shared" ca="1" si="22"/>
        <v>175.38475761000001</v>
      </c>
      <c r="O135" s="1">
        <f t="shared" ref="O135:O198" ca="1" si="23">J135/J134*O134</f>
        <v>106.24945572627816</v>
      </c>
      <c r="P135" s="1">
        <f t="shared" ref="P135:P198" ca="1" si="24">K135/K134*P134</f>
        <v>107.29851212580292</v>
      </c>
      <c r="Q135" s="1">
        <f t="shared" ref="Q135:R198" ca="1" si="25">L135/L134*Q134</f>
        <v>115.95503654841765</v>
      </c>
      <c r="R135" s="1">
        <f t="shared" ca="1" si="25"/>
        <v>105.12405600572608</v>
      </c>
      <c r="AB135" s="93">
        <v>43655</v>
      </c>
    </row>
    <row r="136" spans="1:28" x14ac:dyDescent="0.25">
      <c r="A136" s="206">
        <v>43640</v>
      </c>
      <c r="B136" s="90">
        <v>110.48269467999999</v>
      </c>
      <c r="C136" s="90">
        <v>114.60225844999999</v>
      </c>
      <c r="D136" s="90"/>
      <c r="E136" s="90"/>
      <c r="F136" s="90">
        <v>102.99813204</v>
      </c>
      <c r="G136" s="91">
        <v>116.12868392999999</v>
      </c>
      <c r="I136" s="92">
        <f t="shared" ca="1" si="21"/>
        <v>45993</v>
      </c>
      <c r="J136" s="1">
        <f t="shared" ca="1" si="18"/>
        <v>155.99147811</v>
      </c>
      <c r="K136" s="1">
        <f t="shared" ca="1" si="19"/>
        <v>181.13909303</v>
      </c>
      <c r="L136" s="1">
        <f t="shared" ca="1" si="20"/>
        <v>183.29417900999999</v>
      </c>
      <c r="M136" s="1">
        <f t="shared" ca="1" si="22"/>
        <v>176.12018272</v>
      </c>
      <c r="O136" s="1">
        <f t="shared" ca="1" si="23"/>
        <v>106.48313178575201</v>
      </c>
      <c r="P136" s="1">
        <f t="shared" ca="1" si="24"/>
        <v>107.35766695284475</v>
      </c>
      <c r="Q136" s="1">
        <f t="shared" ca="1" si="25"/>
        <v>117.76898549603624</v>
      </c>
      <c r="R136" s="1">
        <f t="shared" ca="1" si="25"/>
        <v>105.5648632429409</v>
      </c>
      <c r="AB136" s="93">
        <v>40909</v>
      </c>
    </row>
    <row r="137" spans="1:28" x14ac:dyDescent="0.25">
      <c r="A137" s="206">
        <v>43641</v>
      </c>
      <c r="B137" s="90">
        <v>110.48439566</v>
      </c>
      <c r="C137" s="90">
        <v>114.3035041</v>
      </c>
      <c r="D137" s="90"/>
      <c r="E137" s="90"/>
      <c r="F137" s="90">
        <v>103.02349048000001</v>
      </c>
      <c r="G137" s="91">
        <v>113.8878816</v>
      </c>
      <c r="I137" s="92">
        <f t="shared" ca="1" si="21"/>
        <v>45994</v>
      </c>
      <c r="J137" s="1">
        <f t="shared" ca="1" si="18"/>
        <v>155.94512649000001</v>
      </c>
      <c r="K137" s="1">
        <f t="shared" ca="1" si="19"/>
        <v>181.23895690000001</v>
      </c>
      <c r="L137" s="1">
        <f t="shared" ca="1" si="20"/>
        <v>184.04847482</v>
      </c>
      <c r="M137" s="1">
        <f t="shared" ca="1" si="22"/>
        <v>176.63618982</v>
      </c>
      <c r="O137" s="1">
        <f t="shared" ca="1" si="23"/>
        <v>106.4514911748626</v>
      </c>
      <c r="P137" s="1">
        <f t="shared" ca="1" si="24"/>
        <v>107.41685435362469</v>
      </c>
      <c r="Q137" s="1">
        <f t="shared" ca="1" si="25"/>
        <v>118.25363074111389</v>
      </c>
      <c r="R137" s="1">
        <f t="shared" ca="1" si="25"/>
        <v>105.87415328626597</v>
      </c>
      <c r="AB137" s="93">
        <v>40959</v>
      </c>
    </row>
    <row r="138" spans="1:28" x14ac:dyDescent="0.25">
      <c r="A138" s="206">
        <v>43642</v>
      </c>
      <c r="B138" s="90">
        <v>110.76420634</v>
      </c>
      <c r="C138" s="90">
        <v>114.52603055</v>
      </c>
      <c r="D138" s="90"/>
      <c r="E138" s="90"/>
      <c r="F138" s="90">
        <v>103.04885517</v>
      </c>
      <c r="G138" s="91">
        <v>114.56565894000001</v>
      </c>
      <c r="I138" s="92">
        <f t="shared" ca="1" si="21"/>
        <v>45995</v>
      </c>
      <c r="J138" s="1">
        <f t="shared" ca="1" si="18"/>
        <v>156.31678991999999</v>
      </c>
      <c r="K138" s="1">
        <f t="shared" ca="1" si="19"/>
        <v>181.33887591000001</v>
      </c>
      <c r="L138" s="1">
        <f t="shared" ca="1" si="20"/>
        <v>187.12108136000001</v>
      </c>
      <c r="M138" s="1">
        <f t="shared" ca="1" si="22"/>
        <v>177.04970041000001</v>
      </c>
      <c r="O138" s="1">
        <f t="shared" ca="1" si="23"/>
        <v>106.7051966110578</v>
      </c>
      <c r="P138" s="1">
        <f t="shared" ca="1" si="24"/>
        <v>107.47607443482529</v>
      </c>
      <c r="Q138" s="1">
        <f t="shared" ca="1" si="25"/>
        <v>120.22782194019473</v>
      </c>
      <c r="R138" s="1">
        <f t="shared" ca="1" si="25"/>
        <v>106.12200783767906</v>
      </c>
      <c r="AB138" s="93">
        <v>40960</v>
      </c>
    </row>
    <row r="139" spans="1:28" x14ac:dyDescent="0.25">
      <c r="A139" s="206">
        <v>43643</v>
      </c>
      <c r="B139" s="90">
        <v>110.96237014</v>
      </c>
      <c r="C139" s="90">
        <v>114.73304267</v>
      </c>
      <c r="D139" s="90"/>
      <c r="E139" s="90"/>
      <c r="F139" s="90">
        <v>103.07422611</v>
      </c>
      <c r="G139" s="91">
        <v>114.60586954</v>
      </c>
      <c r="I139" s="92">
        <f t="shared" ca="1" si="21"/>
        <v>45996</v>
      </c>
      <c r="J139" s="1">
        <f t="shared" ca="1" si="18"/>
        <v>156.07907840999999</v>
      </c>
      <c r="K139" s="1">
        <f t="shared" ca="1" si="19"/>
        <v>181.43884987999999</v>
      </c>
      <c r="L139" s="1">
        <f t="shared" ca="1" si="20"/>
        <v>179.05819579999999</v>
      </c>
      <c r="M139" s="1">
        <f t="shared" ca="1" si="22"/>
        <v>175.14660193</v>
      </c>
      <c r="O139" s="1">
        <f t="shared" ca="1" si="23"/>
        <v>106.54292963113683</v>
      </c>
      <c r="P139" s="1">
        <f t="shared" ca="1" si="24"/>
        <v>107.53532708976398</v>
      </c>
      <c r="Q139" s="1">
        <f t="shared" ca="1" si="25"/>
        <v>115.04730907448044</v>
      </c>
      <c r="R139" s="1">
        <f t="shared" ca="1" si="25"/>
        <v>104.98130761992807</v>
      </c>
      <c r="AB139" s="93">
        <v>41005</v>
      </c>
    </row>
    <row r="140" spans="1:28" x14ac:dyDescent="0.25">
      <c r="A140" s="206">
        <v>43644</v>
      </c>
      <c r="B140" s="90">
        <v>111.67337843</v>
      </c>
      <c r="C140" s="90">
        <v>115.23195930999999</v>
      </c>
      <c r="D140" s="90"/>
      <c r="E140" s="90"/>
      <c r="F140" s="90">
        <v>103.09960329</v>
      </c>
      <c r="G140" s="91">
        <v>114.88262179</v>
      </c>
      <c r="I140" s="92">
        <f t="shared" ca="1" si="21"/>
        <v>45999</v>
      </c>
      <c r="J140" s="1">
        <f t="shared" ca="1" si="18"/>
        <v>156.38993192000001</v>
      </c>
      <c r="K140" s="1">
        <f t="shared" ca="1" si="19"/>
        <v>181.53887899</v>
      </c>
      <c r="L140" s="1">
        <f t="shared" ca="1" si="20"/>
        <v>179.98901319999999</v>
      </c>
      <c r="M140" s="1">
        <f t="shared" ca="1" si="22"/>
        <v>175.26570186999999</v>
      </c>
      <c r="O140" s="1">
        <f t="shared" ca="1" si="23"/>
        <v>106.75512491047159</v>
      </c>
      <c r="P140" s="1">
        <f t="shared" ca="1" si="24"/>
        <v>107.59461242512333</v>
      </c>
      <c r="Q140" s="1">
        <f t="shared" ca="1" si="25"/>
        <v>115.64537182514792</v>
      </c>
      <c r="R140" s="1">
        <f t="shared" ca="1" si="25"/>
        <v>105.05269505936953</v>
      </c>
      <c r="AB140" s="93">
        <v>41020</v>
      </c>
    </row>
    <row r="141" spans="1:28" x14ac:dyDescent="0.25">
      <c r="A141" s="206">
        <v>43647</v>
      </c>
      <c r="B141" s="90">
        <v>111.77926424</v>
      </c>
      <c r="C141" s="90">
        <v>115.46774533999999</v>
      </c>
      <c r="D141" s="90"/>
      <c r="E141" s="90"/>
      <c r="F141" s="90">
        <v>103.12498671</v>
      </c>
      <c r="G141" s="91">
        <v>115.30643744</v>
      </c>
      <c r="I141" s="92">
        <f t="shared" ca="1" si="21"/>
        <v>46000</v>
      </c>
      <c r="J141" s="1">
        <f t="shared" ca="1" si="18"/>
        <v>156.30190637000001</v>
      </c>
      <c r="K141" s="1">
        <f t="shared" ca="1" si="19"/>
        <v>181.63896324000001</v>
      </c>
      <c r="L141" s="1">
        <f t="shared" ca="1" si="20"/>
        <v>179.75428067999999</v>
      </c>
      <c r="M141" s="1">
        <f t="shared" ca="1" si="22"/>
        <v>174.71476881999999</v>
      </c>
      <c r="O141" s="1">
        <f t="shared" ca="1" si="23"/>
        <v>106.6950367803075</v>
      </c>
      <c r="P141" s="1">
        <f t="shared" ca="1" si="24"/>
        <v>107.65393044090332</v>
      </c>
      <c r="Q141" s="1">
        <f t="shared" ca="1" si="25"/>
        <v>115.49455301086458</v>
      </c>
      <c r="R141" s="1">
        <f t="shared" ca="1" si="25"/>
        <v>104.72247071380586</v>
      </c>
      <c r="AB141" s="93">
        <v>41030</v>
      </c>
    </row>
    <row r="142" spans="1:28" x14ac:dyDescent="0.25">
      <c r="A142" s="206">
        <v>43648</v>
      </c>
      <c r="B142" s="90">
        <v>111.87707039999999</v>
      </c>
      <c r="C142" s="90">
        <v>115.17922652999999</v>
      </c>
      <c r="D142" s="90"/>
      <c r="E142" s="90"/>
      <c r="F142" s="90">
        <v>103.15037638</v>
      </c>
      <c r="G142" s="91">
        <v>114.47069638000001</v>
      </c>
      <c r="I142" s="92">
        <f t="shared" ca="1" si="21"/>
        <v>46001</v>
      </c>
      <c r="J142" s="1">
        <f t="shared" ca="1" si="18"/>
        <v>156.33635115000001</v>
      </c>
      <c r="K142" s="1">
        <f t="shared" ca="1" si="19"/>
        <v>181.73910280000001</v>
      </c>
      <c r="L142" s="1">
        <f t="shared" ca="1" si="20"/>
        <v>180.99887504</v>
      </c>
      <c r="M142" s="1">
        <f t="shared" ca="1" si="22"/>
        <v>174.61436673</v>
      </c>
      <c r="O142" s="1">
        <f t="shared" ca="1" si="23"/>
        <v>106.71854952659666</v>
      </c>
      <c r="P142" s="1">
        <f t="shared" ca="1" si="24"/>
        <v>107.7132812378597</v>
      </c>
      <c r="Q142" s="1">
        <f t="shared" ca="1" si="25"/>
        <v>116.29422169605121</v>
      </c>
      <c r="R142" s="1">
        <f t="shared" ca="1" si="25"/>
        <v>104.66229059852058</v>
      </c>
      <c r="AB142" s="93">
        <v>41067</v>
      </c>
    </row>
    <row r="143" spans="1:28" x14ac:dyDescent="0.25">
      <c r="A143" s="206">
        <v>43649</v>
      </c>
      <c r="B143" s="90">
        <v>112.22279392999999</v>
      </c>
      <c r="C143" s="90">
        <v>115.43596279</v>
      </c>
      <c r="D143" s="90"/>
      <c r="E143" s="90"/>
      <c r="F143" s="90">
        <v>103.17577230000001</v>
      </c>
      <c r="G143" s="91">
        <v>116.10681501000001</v>
      </c>
      <c r="I143" s="92">
        <f t="shared" ca="1" si="21"/>
        <v>46002</v>
      </c>
      <c r="J143" s="1">
        <f t="shared" ca="1" si="18"/>
        <v>156.40949315</v>
      </c>
      <c r="K143" s="1">
        <f t="shared" ca="1" si="19"/>
        <v>181.83929749999999</v>
      </c>
      <c r="L143" s="1">
        <f t="shared" ca="1" si="20"/>
        <v>181.12873457000001</v>
      </c>
      <c r="M143" s="1">
        <f t="shared" ca="1" si="22"/>
        <v>175.44768142000001</v>
      </c>
      <c r="O143" s="1">
        <f t="shared" ca="1" si="23"/>
        <v>106.76847782601043</v>
      </c>
      <c r="P143" s="1">
        <f t="shared" ca="1" si="24"/>
        <v>107.7726647152367</v>
      </c>
      <c r="Q143" s="1">
        <f t="shared" ca="1" si="25"/>
        <v>116.37765819789593</v>
      </c>
      <c r="R143" s="1">
        <f t="shared" ca="1" si="25"/>
        <v>105.1617719749852</v>
      </c>
      <c r="AB143" s="93">
        <v>41159</v>
      </c>
    </row>
    <row r="144" spans="1:28" x14ac:dyDescent="0.25">
      <c r="A144" s="206">
        <v>43650</v>
      </c>
      <c r="B144" s="90">
        <v>112.04631759</v>
      </c>
      <c r="C144" s="90">
        <v>115.63874465000001</v>
      </c>
      <c r="D144" s="90"/>
      <c r="E144" s="90"/>
      <c r="F144" s="90">
        <v>103.20117446</v>
      </c>
      <c r="G144" s="91">
        <v>117.91943247</v>
      </c>
      <c r="I144" s="92">
        <f t="shared" ca="1" si="21"/>
        <v>46003</v>
      </c>
      <c r="J144" s="1">
        <f t="shared" ca="1" si="18"/>
        <v>156.74330985</v>
      </c>
      <c r="K144" s="1">
        <f t="shared" ca="1" si="19"/>
        <v>181.93954751000001</v>
      </c>
      <c r="L144" s="1">
        <f t="shared" ca="1" si="20"/>
        <v>182.92338583</v>
      </c>
      <c r="M144" s="1">
        <f t="shared" ca="1" si="22"/>
        <v>175.84304123999999</v>
      </c>
      <c r="O144" s="1">
        <f t="shared" ca="1" si="23"/>
        <v>106.99634827181336</v>
      </c>
      <c r="P144" s="1">
        <f t="shared" ca="1" si="24"/>
        <v>107.83208097379013</v>
      </c>
      <c r="Q144" s="1">
        <f t="shared" ca="1" si="25"/>
        <v>117.53074587013376</v>
      </c>
      <c r="R144" s="1">
        <f t="shared" ca="1" si="25"/>
        <v>105.39874711710394</v>
      </c>
      <c r="AB144" s="93">
        <v>41194</v>
      </c>
    </row>
    <row r="145" spans="1:28" x14ac:dyDescent="0.25">
      <c r="A145" s="206">
        <v>43651</v>
      </c>
      <c r="B145" s="90">
        <v>112.31634766000001</v>
      </c>
      <c r="C145" s="90">
        <v>115.52633839000001</v>
      </c>
      <c r="D145" s="90"/>
      <c r="E145" s="90"/>
      <c r="F145" s="90">
        <v>103.22658287</v>
      </c>
      <c r="G145" s="91">
        <v>118.43520682</v>
      </c>
      <c r="I145" s="92">
        <f t="shared" ca="1" si="21"/>
        <v>46006</v>
      </c>
      <c r="J145" s="1">
        <f t="shared" ca="1" si="18"/>
        <v>156.92659008999999</v>
      </c>
      <c r="K145" s="1">
        <f t="shared" ca="1" si="19"/>
        <v>182.03985266000001</v>
      </c>
      <c r="L145" s="1">
        <f t="shared" ca="1" si="20"/>
        <v>184.87517020000001</v>
      </c>
      <c r="M145" s="1">
        <f t="shared" ca="1" si="22"/>
        <v>176.08439641000001</v>
      </c>
      <c r="O145" s="1">
        <f t="shared" ca="1" si="23"/>
        <v>107.12145929830083</v>
      </c>
      <c r="P145" s="1">
        <f t="shared" ca="1" si="24"/>
        <v>107.89152991276418</v>
      </c>
      <c r="Q145" s="1">
        <f t="shared" ca="1" si="25"/>
        <v>118.78479368771002</v>
      </c>
      <c r="R145" s="1">
        <f t="shared" ca="1" si="25"/>
        <v>105.54341324860877</v>
      </c>
      <c r="AB145" s="93">
        <v>41215</v>
      </c>
    </row>
    <row r="146" spans="1:28" x14ac:dyDescent="0.25">
      <c r="A146" s="206">
        <v>43654</v>
      </c>
      <c r="B146" s="90">
        <v>112.1743161</v>
      </c>
      <c r="C146" s="90">
        <v>115.88550698</v>
      </c>
      <c r="D146" s="90"/>
      <c r="E146" s="90"/>
      <c r="F146" s="90">
        <v>103.25199752</v>
      </c>
      <c r="G146" s="91">
        <v>118.93670152</v>
      </c>
      <c r="I146" s="92">
        <f t="shared" ca="1" si="21"/>
        <v>46007</v>
      </c>
      <c r="J146" s="1">
        <f t="shared" ca="1" si="18"/>
        <v>156.98102134999999</v>
      </c>
      <c r="K146" s="1">
        <f t="shared" ca="1" si="19"/>
        <v>182.14021313000001</v>
      </c>
      <c r="L146" s="1">
        <f t="shared" ca="1" si="20"/>
        <v>180.43327549</v>
      </c>
      <c r="M146" s="1">
        <f t="shared" ca="1" si="22"/>
        <v>175.55377204000001</v>
      </c>
      <c r="O146" s="1">
        <f t="shared" ca="1" si="23"/>
        <v>107.15861524490812</v>
      </c>
      <c r="P146" s="1">
        <f t="shared" ca="1" si="24"/>
        <v>107.95101163884142</v>
      </c>
      <c r="Q146" s="1">
        <f t="shared" ca="1" si="25"/>
        <v>115.93081634646356</v>
      </c>
      <c r="R146" s="1">
        <f t="shared" ca="1" si="25"/>
        <v>105.22536174430461</v>
      </c>
      <c r="AB146" s="93">
        <v>41228</v>
      </c>
    </row>
    <row r="147" spans="1:28" x14ac:dyDescent="0.25">
      <c r="A147" s="206">
        <v>43655</v>
      </c>
      <c r="B147" s="90"/>
      <c r="C147" s="90">
        <v>115.89785716999999</v>
      </c>
      <c r="D147" s="90"/>
      <c r="E147" s="90"/>
      <c r="F147" s="90">
        <v>103.27741842</v>
      </c>
      <c r="G147" s="91"/>
      <c r="I147" s="92">
        <f t="shared" ca="1" si="21"/>
        <v>46008</v>
      </c>
      <c r="J147" s="1">
        <f t="shared" ca="1" si="18"/>
        <v>156.78625951000001</v>
      </c>
      <c r="K147" s="1">
        <f t="shared" ca="1" si="19"/>
        <v>182.24062891</v>
      </c>
      <c r="L147" s="1">
        <f t="shared" ca="1" si="20"/>
        <v>179.01029353000001</v>
      </c>
      <c r="M147" s="1">
        <f t="shared" ca="1" si="22"/>
        <v>174.13452050000001</v>
      </c>
      <c r="O147" s="1">
        <f t="shared" ca="1" si="23"/>
        <v>107.02566663177345</v>
      </c>
      <c r="P147" s="1">
        <f t="shared" ca="1" si="24"/>
        <v>108.01052614609505</v>
      </c>
      <c r="Q147" s="1">
        <f t="shared" ca="1" si="25"/>
        <v>115.0165312190607</v>
      </c>
      <c r="R147" s="1">
        <f t="shared" ca="1" si="25"/>
        <v>104.37467505744358</v>
      </c>
      <c r="AB147" s="93">
        <v>41268</v>
      </c>
    </row>
    <row r="148" spans="1:28" x14ac:dyDescent="0.25">
      <c r="A148" s="206">
        <v>43656</v>
      </c>
      <c r="B148" s="90">
        <v>111.78224095</v>
      </c>
      <c r="C148" s="90">
        <v>116.38823920999999</v>
      </c>
      <c r="D148" s="90"/>
      <c r="E148" s="90"/>
      <c r="F148" s="90">
        <v>103.30284555999999</v>
      </c>
      <c r="G148" s="91">
        <v>120.40089537</v>
      </c>
      <c r="I148" s="92">
        <f t="shared" ca="1" si="21"/>
        <v>46009</v>
      </c>
      <c r="J148" s="1">
        <f t="shared" ca="1" si="18"/>
        <v>157.21745712000001</v>
      </c>
      <c r="K148" s="1">
        <f t="shared" ca="1" si="19"/>
        <v>182.34110018999999</v>
      </c>
      <c r="L148" s="1">
        <f t="shared" ca="1" si="20"/>
        <v>179.68852598999999</v>
      </c>
      <c r="M148" s="1">
        <f t="shared" ca="1" si="22"/>
        <v>174.3164554</v>
      </c>
      <c r="O148" s="1">
        <f t="shared" ca="1" si="23"/>
        <v>107.32001137731751</v>
      </c>
      <c r="P148" s="1">
        <f t="shared" ca="1" si="24"/>
        <v>108.07007354713443</v>
      </c>
      <c r="Q148" s="1">
        <f t="shared" ca="1" si="25"/>
        <v>115.45230473448871</v>
      </c>
      <c r="R148" s="1">
        <f t="shared" ca="1" si="25"/>
        <v>104.48372521024832</v>
      </c>
      <c r="AB148" s="93">
        <v>41275</v>
      </c>
    </row>
    <row r="149" spans="1:28" x14ac:dyDescent="0.25">
      <c r="A149" s="206">
        <v>43657</v>
      </c>
      <c r="B149" s="90">
        <v>111.64361134000001</v>
      </c>
      <c r="C149" s="90">
        <v>116.44405858</v>
      </c>
      <c r="D149" s="90"/>
      <c r="E149" s="90"/>
      <c r="F149" s="90">
        <v>103.32827895</v>
      </c>
      <c r="G149" s="91">
        <v>119.63784971</v>
      </c>
      <c r="I149" s="92">
        <f t="shared" ca="1" si="21"/>
        <v>46010</v>
      </c>
      <c r="J149" s="1">
        <f t="shared" ca="1" si="18"/>
        <v>157.65248194</v>
      </c>
      <c r="K149" s="1">
        <f t="shared" ca="1" si="19"/>
        <v>182.44162678000001</v>
      </c>
      <c r="L149" s="1">
        <f t="shared" ca="1" si="20"/>
        <v>180.31396355999999</v>
      </c>
      <c r="M149" s="1">
        <f t="shared" ca="1" si="22"/>
        <v>175.04356849000001</v>
      </c>
      <c r="O149" s="1">
        <f t="shared" ca="1" si="23"/>
        <v>107.6169686585702</v>
      </c>
      <c r="P149" s="1">
        <f t="shared" ca="1" si="24"/>
        <v>108.1296537293502</v>
      </c>
      <c r="Q149" s="1">
        <f t="shared" ca="1" si="25"/>
        <v>115.85415682006959</v>
      </c>
      <c r="R149" s="1">
        <f t="shared" ca="1" si="25"/>
        <v>104.91955029697354</v>
      </c>
      <c r="AB149" s="93">
        <v>41316</v>
      </c>
    </row>
    <row r="150" spans="1:28" x14ac:dyDescent="0.25">
      <c r="A150" s="206">
        <v>43658</v>
      </c>
      <c r="B150" s="90">
        <v>111.59173155000001</v>
      </c>
      <c r="C150" s="90">
        <v>116.3006132</v>
      </c>
      <c r="D150" s="90"/>
      <c r="E150" s="90"/>
      <c r="F150" s="90">
        <v>103.35371858000001</v>
      </c>
      <c r="G150" s="91">
        <v>118.22643939</v>
      </c>
      <c r="I150" s="92">
        <f t="shared" ca="1" si="21"/>
        <v>46013</v>
      </c>
      <c r="J150" s="1">
        <f t="shared" ca="1" si="18"/>
        <v>158.83253457999999</v>
      </c>
      <c r="K150" s="1">
        <f t="shared" ca="1" si="19"/>
        <v>182.54220887</v>
      </c>
      <c r="L150" s="1">
        <f t="shared" ca="1" si="20"/>
        <v>179.93692374</v>
      </c>
      <c r="M150" s="1">
        <f t="shared" ca="1" si="22"/>
        <v>174.56982593999999</v>
      </c>
      <c r="O150" s="1">
        <f t="shared" ca="1" si="23"/>
        <v>108.42249792402555</v>
      </c>
      <c r="P150" s="1">
        <f t="shared" ca="1" si="24"/>
        <v>108.18926680535171</v>
      </c>
      <c r="Q150" s="1">
        <f t="shared" ca="1" si="25"/>
        <v>115.611903643603</v>
      </c>
      <c r="R150" s="1">
        <f t="shared" ca="1" si="25"/>
        <v>104.63559324712978</v>
      </c>
      <c r="AB150" s="93">
        <v>41317</v>
      </c>
    </row>
    <row r="151" spans="1:28" x14ac:dyDescent="0.25">
      <c r="A151" s="206">
        <v>43661</v>
      </c>
      <c r="B151" s="90">
        <v>111.41780667</v>
      </c>
      <c r="C151" s="90">
        <v>116.3506034</v>
      </c>
      <c r="D151" s="90"/>
      <c r="E151" s="90"/>
      <c r="F151" s="90">
        <v>103.37916446</v>
      </c>
      <c r="G151" s="91">
        <v>118.10890246</v>
      </c>
      <c r="I151" s="92">
        <f t="shared" ca="1" si="21"/>
        <v>46014</v>
      </c>
      <c r="J151" s="1">
        <f t="shared" ca="1" si="18"/>
        <v>159.68557444000001</v>
      </c>
      <c r="K151" s="1">
        <f t="shared" ca="1" si="19"/>
        <v>182.64284627999999</v>
      </c>
      <c r="L151" s="1">
        <f t="shared" ca="1" si="20"/>
        <v>182.57004683</v>
      </c>
      <c r="M151" s="1">
        <f t="shared" ca="1" si="22"/>
        <v>174.85822769999999</v>
      </c>
      <c r="O151" s="1">
        <f t="shared" ca="1" si="23"/>
        <v>109.00480124553667</v>
      </c>
      <c r="P151" s="1">
        <f t="shared" ca="1" si="24"/>
        <v>108.24891266845641</v>
      </c>
      <c r="Q151" s="1">
        <f t="shared" ca="1" si="25"/>
        <v>117.30372079060892</v>
      </c>
      <c r="R151" s="1">
        <f t="shared" ca="1" si="25"/>
        <v>104.80845868414686</v>
      </c>
      <c r="AB151" s="93">
        <v>41362</v>
      </c>
    </row>
    <row r="152" spans="1:28" x14ac:dyDescent="0.25">
      <c r="A152" s="206">
        <v>43662</v>
      </c>
      <c r="B152" s="90">
        <v>111.56409067</v>
      </c>
      <c r="C152" s="90">
        <v>116.14961535</v>
      </c>
      <c r="D152" s="90"/>
      <c r="E152" s="90"/>
      <c r="F152" s="90">
        <v>103.40461659</v>
      </c>
      <c r="G152" s="91">
        <v>118.07786269</v>
      </c>
      <c r="I152" s="92">
        <f t="shared" ca="1" si="21"/>
        <v>46015</v>
      </c>
      <c r="J152" s="1">
        <f ca="1">J151</f>
        <v>159.68557444000001</v>
      </c>
      <c r="K152" s="1">
        <f t="shared" ca="1" si="19"/>
        <v>182.74353918</v>
      </c>
      <c r="L152" s="1">
        <f ca="1">L151</f>
        <v>182.57004683</v>
      </c>
      <c r="M152" s="1">
        <f t="shared" ca="1" si="22"/>
        <v>174.89494712999999</v>
      </c>
      <c r="O152" s="1">
        <f t="shared" ca="1" si="23"/>
        <v>109.00480124553667</v>
      </c>
      <c r="P152" s="1">
        <f t="shared" ca="1" si="24"/>
        <v>108.30859141942004</v>
      </c>
      <c r="Q152" s="1">
        <f t="shared" ca="1" si="25"/>
        <v>117.30372079060892</v>
      </c>
      <c r="R152" s="1">
        <f t="shared" ca="1" si="25"/>
        <v>104.83046798226614</v>
      </c>
      <c r="AB152" s="93">
        <v>41385</v>
      </c>
    </row>
    <row r="153" spans="1:28" x14ac:dyDescent="0.25">
      <c r="A153" s="206">
        <v>43663</v>
      </c>
      <c r="B153" s="90">
        <v>111.77543704</v>
      </c>
      <c r="C153" s="90">
        <v>116.16797463</v>
      </c>
      <c r="D153" s="90"/>
      <c r="E153" s="90"/>
      <c r="F153" s="90">
        <v>103.43007513000001</v>
      </c>
      <c r="G153" s="91">
        <v>118.16902493000001</v>
      </c>
      <c r="I153" s="92">
        <f t="shared" ca="1" si="21"/>
        <v>46017</v>
      </c>
      <c r="J153" s="1">
        <f t="shared" ca="1" si="18"/>
        <v>160.55349785000001</v>
      </c>
      <c r="K153" s="1">
        <f t="shared" ca="1" si="19"/>
        <v>182.84428757000001</v>
      </c>
      <c r="L153" s="1">
        <f t="shared" ca="1" si="20"/>
        <v>183.0716098</v>
      </c>
      <c r="M153" s="1">
        <f t="shared" ca="1" si="22"/>
        <v>175.45740294000001</v>
      </c>
      <c r="O153" s="1">
        <f t="shared" ca="1" si="23"/>
        <v>109.5972643977981</v>
      </c>
      <c r="P153" s="1">
        <f t="shared" ca="1" si="24"/>
        <v>108.3683030582426</v>
      </c>
      <c r="Q153" s="1">
        <f t="shared" ca="1" si="25"/>
        <v>117.62598177269966</v>
      </c>
      <c r="R153" s="1">
        <f t="shared" ca="1" si="25"/>
        <v>105.16759896717572</v>
      </c>
      <c r="AB153" s="93">
        <v>41395</v>
      </c>
    </row>
    <row r="154" spans="1:28" x14ac:dyDescent="0.25">
      <c r="A154" s="206">
        <v>43664</v>
      </c>
      <c r="B154" s="90">
        <v>111.79329730000001</v>
      </c>
      <c r="C154" s="90">
        <v>116.23212669999999</v>
      </c>
      <c r="D154" s="90"/>
      <c r="E154" s="90"/>
      <c r="F154" s="90">
        <v>103.45553993</v>
      </c>
      <c r="G154" s="91">
        <v>119.14875726</v>
      </c>
      <c r="I154" s="92">
        <f t="shared" ca="1" si="21"/>
        <v>46020</v>
      </c>
      <c r="J154" s="1">
        <f t="shared" ca="1" si="18"/>
        <v>160.41486824</v>
      </c>
      <c r="K154" s="1">
        <f t="shared" ca="1" si="19"/>
        <v>182.94509163999999</v>
      </c>
      <c r="L154" s="1">
        <f t="shared" ca="1" si="20"/>
        <v>182.60926753000001</v>
      </c>
      <c r="M154" s="1">
        <f t="shared" ca="1" si="22"/>
        <v>175.83471716</v>
      </c>
      <c r="O154" s="1">
        <f t="shared" ca="1" si="23"/>
        <v>109.50263284990913</v>
      </c>
      <c r="P154" s="1">
        <f t="shared" ca="1" si="24"/>
        <v>108.42804769753346</v>
      </c>
      <c r="Q154" s="1">
        <f t="shared" ca="1" si="25"/>
        <v>117.32892062005465</v>
      </c>
      <c r="R154" s="1">
        <f t="shared" ca="1" si="25"/>
        <v>105.39375773795805</v>
      </c>
      <c r="AB154" s="93">
        <v>41424</v>
      </c>
    </row>
    <row r="155" spans="1:28" x14ac:dyDescent="0.25">
      <c r="A155" s="206">
        <v>43665</v>
      </c>
      <c r="B155" s="90">
        <v>111.61426949</v>
      </c>
      <c r="C155" s="90">
        <v>116.26556871</v>
      </c>
      <c r="D155" s="90"/>
      <c r="E155" s="90"/>
      <c r="F155" s="90">
        <v>103.48101097</v>
      </c>
      <c r="G155" s="91">
        <v>117.70980029</v>
      </c>
      <c r="I155" s="92">
        <f t="shared" ca="1" si="21"/>
        <v>46021</v>
      </c>
      <c r="J155" s="1">
        <f t="shared" ca="1" si="18"/>
        <v>160.54286673999999</v>
      </c>
      <c r="K155" s="1">
        <f t="shared" ca="1" si="19"/>
        <v>183.04595119999999</v>
      </c>
      <c r="L155" s="1">
        <f t="shared" ca="1" si="20"/>
        <v>183.33186365</v>
      </c>
      <c r="M155" s="1">
        <f t="shared" ca="1" si="22"/>
        <v>176.01070797</v>
      </c>
      <c r="O155" s="1">
        <f t="shared" ca="1" si="23"/>
        <v>109.59000737388324</v>
      </c>
      <c r="P155" s="1">
        <f t="shared" ca="1" si="24"/>
        <v>108.48782522468326</v>
      </c>
      <c r="Q155" s="1">
        <f t="shared" ca="1" si="25"/>
        <v>117.7931983861867</v>
      </c>
      <c r="R155" s="1">
        <f t="shared" ca="1" si="25"/>
        <v>105.49924505634904</v>
      </c>
      <c r="AB155" s="93">
        <v>41524</v>
      </c>
    </row>
    <row r="156" spans="1:28" x14ac:dyDescent="0.25">
      <c r="A156" s="206">
        <v>43668</v>
      </c>
      <c r="B156" s="90">
        <v>111.49307489</v>
      </c>
      <c r="C156" s="90">
        <v>116.39856119</v>
      </c>
      <c r="D156" s="90"/>
      <c r="E156" s="90"/>
      <c r="F156" s="90">
        <v>103.50648825</v>
      </c>
      <c r="G156" s="91">
        <v>118.27590048</v>
      </c>
      <c r="I156" s="92">
        <f t="shared" ca="1" si="21"/>
        <v>46022</v>
      </c>
      <c r="J156" s="1">
        <f ca="1">J155</f>
        <v>160.54286673999999</v>
      </c>
      <c r="K156" s="1">
        <f t="shared" ca="1" si="19"/>
        <v>183.14686642999999</v>
      </c>
      <c r="L156" s="1">
        <f ca="1">L155</f>
        <v>183.33186365</v>
      </c>
      <c r="M156" s="1">
        <f t="shared" ca="1" si="22"/>
        <v>176.09221316</v>
      </c>
      <c r="O156" s="1">
        <f t="shared" ca="1" si="23"/>
        <v>109.59000737388324</v>
      </c>
      <c r="P156" s="1">
        <f t="shared" ca="1" si="24"/>
        <v>108.54763574637452</v>
      </c>
      <c r="Q156" s="1">
        <f t="shared" ca="1" si="25"/>
        <v>117.7931983861867</v>
      </c>
      <c r="R156" s="1">
        <f t="shared" ca="1" si="25"/>
        <v>105.5480985386874</v>
      </c>
      <c r="AB156" s="93">
        <v>41559</v>
      </c>
    </row>
    <row r="157" spans="1:28" x14ac:dyDescent="0.25">
      <c r="A157" s="206">
        <v>43669</v>
      </c>
      <c r="B157" s="90">
        <v>111.70527174999999</v>
      </c>
      <c r="C157" s="90">
        <v>116.77584673</v>
      </c>
      <c r="D157" s="90"/>
      <c r="E157" s="90"/>
      <c r="F157" s="90">
        <v>103.53197178000001</v>
      </c>
      <c r="G157" s="91">
        <v>117.99692947</v>
      </c>
      <c r="I157" s="92">
        <f t="shared" ca="1" si="21"/>
        <v>46024</v>
      </c>
      <c r="J157" s="1">
        <f t="shared" ca="1" si="18"/>
        <v>160.69510416</v>
      </c>
      <c r="K157" s="1">
        <f t="shared" ca="1" si="19"/>
        <v>183.24783715999999</v>
      </c>
      <c r="L157" s="1">
        <f t="shared" ca="1" si="20"/>
        <v>182.6643267</v>
      </c>
      <c r="M157" s="1">
        <f t="shared" ca="1" si="22"/>
        <v>176.43021071000001</v>
      </c>
      <c r="O157" s="1">
        <f t="shared" ca="1" si="23"/>
        <v>109.69392790501091</v>
      </c>
      <c r="P157" s="1">
        <f t="shared" ca="1" si="24"/>
        <v>108.60747916185156</v>
      </c>
      <c r="Q157" s="1">
        <f t="shared" ca="1" si="25"/>
        <v>117.36429688038204</v>
      </c>
      <c r="R157" s="1">
        <f t="shared" ca="1" si="25"/>
        <v>105.7506912489103</v>
      </c>
      <c r="AB157" s="93">
        <v>41580</v>
      </c>
    </row>
    <row r="158" spans="1:28" x14ac:dyDescent="0.25">
      <c r="A158" s="206">
        <v>43670</v>
      </c>
      <c r="B158" s="90">
        <v>111.77883899</v>
      </c>
      <c r="C158" s="90">
        <v>116.96751944</v>
      </c>
      <c r="D158" s="90"/>
      <c r="E158" s="90"/>
      <c r="F158" s="90">
        <v>103.55746155</v>
      </c>
      <c r="G158" s="91">
        <v>118.46942111</v>
      </c>
      <c r="I158" s="92">
        <f t="shared" ca="1" si="21"/>
        <v>46027</v>
      </c>
      <c r="J158" s="1">
        <f t="shared" ca="1" si="18"/>
        <v>160.86690282000001</v>
      </c>
      <c r="K158" s="1">
        <f t="shared" ca="1" si="19"/>
        <v>183.34886356000001</v>
      </c>
      <c r="L158" s="1">
        <f t="shared" ca="1" si="20"/>
        <v>184.17884638000001</v>
      </c>
      <c r="M158" s="1">
        <f t="shared" ca="1" si="22"/>
        <v>176.03744085</v>
      </c>
      <c r="O158" s="1">
        <f t="shared" ca="1" si="23"/>
        <v>109.81120135850364</v>
      </c>
      <c r="P158" s="1">
        <f t="shared" ca="1" si="24"/>
        <v>108.66735557187009</v>
      </c>
      <c r="Q158" s="1">
        <f t="shared" ca="1" si="25"/>
        <v>118.33739622914888</v>
      </c>
      <c r="R158" s="1">
        <f t="shared" ca="1" si="25"/>
        <v>105.51526850566475</v>
      </c>
      <c r="AB158" s="93">
        <v>41593</v>
      </c>
    </row>
    <row r="159" spans="1:28" x14ac:dyDescent="0.25">
      <c r="A159" s="206">
        <v>43671</v>
      </c>
      <c r="B159" s="90">
        <v>111.65977062</v>
      </c>
      <c r="C159" s="90">
        <v>116.76577296000001</v>
      </c>
      <c r="D159" s="90"/>
      <c r="E159" s="90"/>
      <c r="F159" s="90">
        <v>103.58295757</v>
      </c>
      <c r="G159" s="91">
        <v>116.80255855</v>
      </c>
      <c r="I159" s="92">
        <f t="shared" ca="1" si="21"/>
        <v>46028</v>
      </c>
      <c r="J159" s="1">
        <f t="shared" ca="1" si="18"/>
        <v>161.10163761999999</v>
      </c>
      <c r="K159" s="1">
        <f t="shared" ca="1" si="19"/>
        <v>183.44994581</v>
      </c>
      <c r="L159" s="1">
        <f t="shared" ca="1" si="20"/>
        <v>186.22023417</v>
      </c>
      <c r="M159" s="1">
        <f t="shared" ca="1" si="22"/>
        <v>175.59566798</v>
      </c>
      <c r="O159" s="1">
        <f t="shared" ca="1" si="23"/>
        <v>109.97143637227454</v>
      </c>
      <c r="P159" s="1">
        <f t="shared" ca="1" si="24"/>
        <v>108.72726508311263</v>
      </c>
      <c r="Q159" s="1">
        <f t="shared" ca="1" si="25"/>
        <v>119.64901545421536</v>
      </c>
      <c r="R159" s="1">
        <f t="shared" ca="1" si="25"/>
        <v>105.25047379624674</v>
      </c>
      <c r="AB159" s="93">
        <v>41633</v>
      </c>
    </row>
    <row r="160" spans="1:28" x14ac:dyDescent="0.25">
      <c r="A160" s="206">
        <v>43672</v>
      </c>
      <c r="B160" s="90">
        <v>111.99869024</v>
      </c>
      <c r="C160" s="90">
        <v>116.94892784</v>
      </c>
      <c r="D160" s="90"/>
      <c r="E160" s="90"/>
      <c r="F160" s="90">
        <v>103.60846002</v>
      </c>
      <c r="G160" s="91">
        <v>116.98955946</v>
      </c>
      <c r="I160" s="92">
        <f t="shared" ca="1" si="21"/>
        <v>46029</v>
      </c>
      <c r="J160" s="1">
        <f t="shared" ca="1" si="18"/>
        <v>160.78780739999999</v>
      </c>
      <c r="K160" s="1">
        <f t="shared" ca="1" si="19"/>
        <v>183.55108372999999</v>
      </c>
      <c r="L160" s="1">
        <f t="shared" ca="1" si="20"/>
        <v>184.29886375999999</v>
      </c>
      <c r="M160" s="1">
        <f t="shared" ca="1" si="22"/>
        <v>175.5845885</v>
      </c>
      <c r="O160" s="1">
        <f t="shared" ca="1" si="23"/>
        <v>109.75720912678972</v>
      </c>
      <c r="P160" s="1">
        <f t="shared" ca="1" si="24"/>
        <v>108.78720758889665</v>
      </c>
      <c r="Q160" s="1">
        <f t="shared" ca="1" si="25"/>
        <v>118.41450901669528</v>
      </c>
      <c r="R160" s="1">
        <f t="shared" ca="1" si="25"/>
        <v>105.24383285497051</v>
      </c>
      <c r="AB160" s="93">
        <v>41640</v>
      </c>
    </row>
    <row r="161" spans="1:28" x14ac:dyDescent="0.25">
      <c r="A161" s="206">
        <v>43675</v>
      </c>
      <c r="B161" s="90">
        <v>112.4417947</v>
      </c>
      <c r="C161" s="90">
        <v>116.96837798999999</v>
      </c>
      <c r="D161" s="90"/>
      <c r="E161" s="90"/>
      <c r="F161" s="90">
        <v>103.63396871</v>
      </c>
      <c r="G161" s="91">
        <v>117.74473140000001</v>
      </c>
      <c r="I161" s="92">
        <f t="shared" ca="1" si="21"/>
        <v>46030</v>
      </c>
      <c r="J161" s="1">
        <f t="shared" ca="1" si="18"/>
        <v>160.85074354</v>
      </c>
      <c r="K161" s="1">
        <f t="shared" ca="1" si="19"/>
        <v>183.65227733</v>
      </c>
      <c r="L161" s="1">
        <f t="shared" ca="1" si="20"/>
        <v>185.39258301999999</v>
      </c>
      <c r="M161" s="1">
        <f t="shared" ca="1" si="22"/>
        <v>175.76633683</v>
      </c>
      <c r="O161" s="1">
        <f t="shared" ca="1" si="23"/>
        <v>109.80017068706792</v>
      </c>
      <c r="P161" s="1">
        <f t="shared" ca="1" si="24"/>
        <v>108.84718309514896</v>
      </c>
      <c r="Q161" s="1">
        <f t="shared" ca="1" si="25"/>
        <v>119.11723841248613</v>
      </c>
      <c r="R161" s="1">
        <f t="shared" ca="1" si="25"/>
        <v>105.35277117938496</v>
      </c>
      <c r="AB161" s="93">
        <v>41701</v>
      </c>
    </row>
    <row r="162" spans="1:28" x14ac:dyDescent="0.25">
      <c r="A162" s="206">
        <v>43676</v>
      </c>
      <c r="B162" s="90">
        <v>112.69609072999999</v>
      </c>
      <c r="C162" s="90">
        <v>116.96540872999999</v>
      </c>
      <c r="D162" s="90"/>
      <c r="E162" s="90"/>
      <c r="F162" s="90">
        <v>103.65948364</v>
      </c>
      <c r="G162" s="91">
        <v>117.11907764999999</v>
      </c>
      <c r="I162" s="92">
        <f t="shared" ca="1" si="21"/>
        <v>46031</v>
      </c>
      <c r="J162" s="1">
        <f t="shared" ca="1" si="18"/>
        <v>161.14458728</v>
      </c>
      <c r="K162" s="1">
        <f t="shared" ca="1" si="19"/>
        <v>183.75352677999999</v>
      </c>
      <c r="L162" s="1">
        <f t="shared" ca="1" si="20"/>
        <v>185.88620399999999</v>
      </c>
      <c r="M162" s="1">
        <f t="shared" ca="1" si="22"/>
        <v>175.48137173000001</v>
      </c>
      <c r="O162" s="1">
        <f t="shared" ca="1" si="23"/>
        <v>110.00075473223463</v>
      </c>
      <c r="P162" s="1">
        <f t="shared" ca="1" si="24"/>
        <v>108.90719170262531</v>
      </c>
      <c r="Q162" s="1">
        <f t="shared" ca="1" si="25"/>
        <v>119.43439655874121</v>
      </c>
      <c r="R162" s="1">
        <f t="shared" ca="1" si="25"/>
        <v>105.18196564565271</v>
      </c>
      <c r="AB162" s="93">
        <v>41702</v>
      </c>
    </row>
    <row r="163" spans="1:28" x14ac:dyDescent="0.25">
      <c r="A163" s="206">
        <v>43677</v>
      </c>
      <c r="B163" s="90">
        <v>113.09582027</v>
      </c>
      <c r="C163" s="90">
        <v>116.71528033</v>
      </c>
      <c r="D163" s="90"/>
      <c r="E163" s="90"/>
      <c r="F163" s="90">
        <v>103.68500482</v>
      </c>
      <c r="G163" s="91">
        <v>115.84400107</v>
      </c>
      <c r="I163" s="92">
        <f t="shared" ca="1" si="21"/>
        <v>46034</v>
      </c>
      <c r="J163" s="1">
        <f t="shared" ca="1" si="18"/>
        <v>161.08632882000001</v>
      </c>
      <c r="K163" s="1">
        <f t="shared" ca="1" si="19"/>
        <v>183.85483207999999</v>
      </c>
      <c r="L163" s="1">
        <f t="shared" ca="1" si="20"/>
        <v>185.63592883999999</v>
      </c>
      <c r="M163" s="1">
        <f t="shared" ca="1" si="22"/>
        <v>175.5044115</v>
      </c>
      <c r="O163" s="1">
        <f t="shared" ca="1" si="23"/>
        <v>109.96098625674496</v>
      </c>
      <c r="P163" s="1">
        <f t="shared" ca="1" si="24"/>
        <v>108.96723341132571</v>
      </c>
      <c r="Q163" s="1">
        <f t="shared" ca="1" si="25"/>
        <v>119.27359138834652</v>
      </c>
      <c r="R163" s="1">
        <f t="shared" ca="1" si="25"/>
        <v>105.19577547784591</v>
      </c>
      <c r="AB163" s="93">
        <v>41747</v>
      </c>
    </row>
    <row r="164" spans="1:28" x14ac:dyDescent="0.25">
      <c r="A164" s="206">
        <v>43678</v>
      </c>
      <c r="B164" s="90">
        <v>112.82493972</v>
      </c>
      <c r="C164" s="90">
        <v>116.77270799999999</v>
      </c>
      <c r="D164" s="90"/>
      <c r="E164" s="90"/>
      <c r="F164" s="90">
        <v>103.70859387</v>
      </c>
      <c r="G164" s="91">
        <v>116.20106074</v>
      </c>
      <c r="I164" s="92">
        <f t="shared" ca="1" si="21"/>
        <v>46035</v>
      </c>
      <c r="J164" s="1">
        <f t="shared" ca="1" si="18"/>
        <v>161.41674355999999</v>
      </c>
      <c r="K164" s="1">
        <f t="shared" ca="1" si="19"/>
        <v>183.95619323</v>
      </c>
      <c r="L164" s="1">
        <f t="shared" ca="1" si="20"/>
        <v>184.29637192999999</v>
      </c>
      <c r="M164" s="1">
        <f t="shared" ca="1" si="22"/>
        <v>175.48728546000001</v>
      </c>
      <c r="O164" s="1">
        <f t="shared" ca="1" si="23"/>
        <v>110.18653445161854</v>
      </c>
      <c r="P164" s="1">
        <f t="shared" ca="1" si="24"/>
        <v>109.02730822125012</v>
      </c>
      <c r="Q164" s="1">
        <f t="shared" ca="1" si="25"/>
        <v>118.41290798226684</v>
      </c>
      <c r="R164" s="1">
        <f t="shared" ca="1" si="25"/>
        <v>105.18551028255386</v>
      </c>
      <c r="AB164" s="93">
        <v>41750</v>
      </c>
    </row>
    <row r="165" spans="1:28" x14ac:dyDescent="0.25">
      <c r="A165" s="206">
        <v>43679</v>
      </c>
      <c r="B165" s="90">
        <v>113.17874289</v>
      </c>
      <c r="C165" s="90">
        <v>116.79215718</v>
      </c>
      <c r="D165" s="90"/>
      <c r="E165" s="90"/>
      <c r="F165" s="90">
        <v>103.73218826999999</v>
      </c>
      <c r="G165" s="91">
        <v>116.82429093</v>
      </c>
      <c r="I165" s="92">
        <f t="shared" ca="1" si="21"/>
        <v>46036</v>
      </c>
      <c r="J165" s="1">
        <f t="shared" ca="1" si="18"/>
        <v>161.50264289</v>
      </c>
      <c r="K165" s="1">
        <f t="shared" ca="1" si="19"/>
        <v>184.05761022999999</v>
      </c>
      <c r="L165" s="1">
        <f t="shared" ca="1" si="20"/>
        <v>187.90659898999999</v>
      </c>
      <c r="M165" s="1">
        <f t="shared" ca="1" si="22"/>
        <v>174.74405956999999</v>
      </c>
      <c r="O165" s="1">
        <f t="shared" ca="1" si="23"/>
        <v>110.24517117836493</v>
      </c>
      <c r="P165" s="1">
        <f t="shared" ca="1" si="24"/>
        <v>109.08741613239856</v>
      </c>
      <c r="Q165" s="1">
        <f t="shared" ca="1" si="25"/>
        <v>120.73252762628914</v>
      </c>
      <c r="R165" s="1">
        <f t="shared" ca="1" si="25"/>
        <v>104.74002732753559</v>
      </c>
      <c r="AB165" s="93">
        <v>41760</v>
      </c>
    </row>
    <row r="166" spans="1:28" x14ac:dyDescent="0.25">
      <c r="A166" s="206">
        <v>43682</v>
      </c>
      <c r="B166" s="90">
        <v>112.5736204</v>
      </c>
      <c r="C166" s="90">
        <v>116.28827436</v>
      </c>
      <c r="D166" s="90"/>
      <c r="E166" s="90"/>
      <c r="F166" s="90">
        <v>103.75578802</v>
      </c>
      <c r="G166" s="91">
        <v>113.89334314</v>
      </c>
      <c r="I166" s="92">
        <f t="shared" ca="1" si="21"/>
        <v>46037</v>
      </c>
      <c r="J166" s="1">
        <f t="shared" ca="1" si="18"/>
        <v>161.78330406000001</v>
      </c>
      <c r="K166" s="1">
        <f t="shared" ca="1" si="19"/>
        <v>184.15908309</v>
      </c>
      <c r="L166" s="1">
        <f t="shared" ca="1" si="20"/>
        <v>188.38714640000001</v>
      </c>
      <c r="M166" s="1">
        <f t="shared" ca="1" si="22"/>
        <v>174.91180918000001</v>
      </c>
      <c r="O166" s="1">
        <f t="shared" ca="1" si="23"/>
        <v>110.43675651824597</v>
      </c>
      <c r="P166" s="1">
        <f t="shared" ca="1" si="24"/>
        <v>109.14755715069784</v>
      </c>
      <c r="Q166" s="1">
        <f t="shared" ca="1" si="25"/>
        <v>121.04128582725396</v>
      </c>
      <c r="R166" s="1">
        <f t="shared" ca="1" si="25"/>
        <v>104.84057494431192</v>
      </c>
      <c r="AB166" s="93">
        <v>41809</v>
      </c>
    </row>
    <row r="167" spans="1:28" x14ac:dyDescent="0.25">
      <c r="A167" s="206">
        <v>43683</v>
      </c>
      <c r="B167" s="90">
        <v>112.67057607</v>
      </c>
      <c r="C167" s="90">
        <v>116.97185382000001</v>
      </c>
      <c r="D167" s="90"/>
      <c r="E167" s="90"/>
      <c r="F167" s="90">
        <v>103.77939313</v>
      </c>
      <c r="G167" s="91">
        <v>116.24401349</v>
      </c>
      <c r="I167" s="92">
        <f t="shared" ca="1" si="21"/>
        <v>46038</v>
      </c>
      <c r="J167" s="1">
        <f t="shared" ca="1" si="18"/>
        <v>161.98827177000001</v>
      </c>
      <c r="K167" s="1">
        <f t="shared" ca="1" si="19"/>
        <v>184.26061197000001</v>
      </c>
      <c r="L167" s="1">
        <f t="shared" ca="1" si="20"/>
        <v>187.51291284999999</v>
      </c>
      <c r="M167" s="1">
        <f t="shared" ca="1" si="22"/>
        <v>174.79935681000001</v>
      </c>
      <c r="O167" s="1">
        <f t="shared" ca="1" si="23"/>
        <v>110.57667187734246</v>
      </c>
      <c r="P167" s="1">
        <f t="shared" ca="1" si="24"/>
        <v>109.2077313709769</v>
      </c>
      <c r="Q167" s="1">
        <f t="shared" ca="1" si="25"/>
        <v>120.47957896440545</v>
      </c>
      <c r="R167" s="1">
        <f t="shared" ca="1" si="25"/>
        <v>104.77317199890807</v>
      </c>
      <c r="AB167" s="93">
        <v>41889</v>
      </c>
    </row>
    <row r="168" spans="1:28" x14ac:dyDescent="0.25">
      <c r="A168" s="206">
        <v>43684</v>
      </c>
      <c r="B168" s="90">
        <v>112.83216887</v>
      </c>
      <c r="C168" s="90">
        <v>117.42206939</v>
      </c>
      <c r="D168" s="90"/>
      <c r="E168" s="90"/>
      <c r="F168" s="90">
        <v>103.80300359</v>
      </c>
      <c r="G168" s="91">
        <v>116.94796072</v>
      </c>
      <c r="I168" s="92">
        <f t="shared" ca="1" si="21"/>
        <v>46041</v>
      </c>
      <c r="J168" s="1">
        <f t="shared" ca="1" si="18"/>
        <v>162.16177139999999</v>
      </c>
      <c r="K168" s="1">
        <f t="shared" ca="1" si="19"/>
        <v>184.36219689000001</v>
      </c>
      <c r="L168" s="1">
        <f t="shared" ca="1" si="20"/>
        <v>187.56899605999999</v>
      </c>
      <c r="M168" s="1">
        <f t="shared" ca="1" si="22"/>
        <v>174.78797559</v>
      </c>
      <c r="O168" s="1">
        <f t="shared" ca="1" si="23"/>
        <v>110.69510644947363</v>
      </c>
      <c r="P168" s="1">
        <f t="shared" ca="1" si="24"/>
        <v>109.26793880508934</v>
      </c>
      <c r="Q168" s="1">
        <f t="shared" ca="1" si="25"/>
        <v>120.51561318426302</v>
      </c>
      <c r="R168" s="1">
        <f t="shared" ca="1" si="25"/>
        <v>104.76635019737299</v>
      </c>
      <c r="AB168" s="93">
        <v>41924</v>
      </c>
    </row>
    <row r="169" spans="1:28" x14ac:dyDescent="0.25">
      <c r="A169" s="206">
        <v>43685</v>
      </c>
      <c r="B169" s="90">
        <v>112.72585782</v>
      </c>
      <c r="C169" s="90">
        <v>117.82009262</v>
      </c>
      <c r="D169" s="90"/>
      <c r="E169" s="90"/>
      <c r="F169" s="90">
        <v>103.8266194</v>
      </c>
      <c r="G169" s="91">
        <v>118.46451709999999</v>
      </c>
      <c r="I169" s="92">
        <f t="shared" ca="1" si="21"/>
        <v>46042</v>
      </c>
      <c r="J169" s="1">
        <f t="shared" ca="1" si="18"/>
        <v>162.05205839000001</v>
      </c>
      <c r="K169" s="1">
        <f t="shared" ca="1" si="19"/>
        <v>184.46383764999999</v>
      </c>
      <c r="L169" s="1">
        <f t="shared" ca="1" si="20"/>
        <v>189.19338375000001</v>
      </c>
      <c r="M169" s="1">
        <f t="shared" ca="1" si="22"/>
        <v>174.68444074000001</v>
      </c>
      <c r="O169" s="1">
        <f t="shared" ca="1" si="23"/>
        <v>110.62021399352676</v>
      </c>
      <c r="P169" s="1">
        <f t="shared" ca="1" si="24"/>
        <v>109.32817933449898</v>
      </c>
      <c r="Q169" s="1">
        <f t="shared" ca="1" si="25"/>
        <v>121.55930421327882</v>
      </c>
      <c r="R169" s="1">
        <f t="shared" ca="1" si="25"/>
        <v>104.70429233374639</v>
      </c>
      <c r="AB169" s="93">
        <v>41945</v>
      </c>
    </row>
    <row r="170" spans="1:28" x14ac:dyDescent="0.25">
      <c r="A170" s="206">
        <v>43686</v>
      </c>
      <c r="B170" s="90">
        <v>112.21726576</v>
      </c>
      <c r="C170" s="90">
        <v>117.84054761</v>
      </c>
      <c r="D170" s="90"/>
      <c r="E170" s="90"/>
      <c r="F170" s="90">
        <v>103.85024057</v>
      </c>
      <c r="G170" s="91">
        <v>118.32903673</v>
      </c>
      <c r="I170" s="92">
        <f t="shared" ca="1" si="21"/>
        <v>46043</v>
      </c>
      <c r="J170" s="1">
        <f t="shared" ca="1" si="18"/>
        <v>162.11627027</v>
      </c>
      <c r="K170" s="1">
        <f t="shared" ca="1" si="19"/>
        <v>184.56553443999999</v>
      </c>
      <c r="L170" s="1">
        <f t="shared" ca="1" si="20"/>
        <v>195.49665156</v>
      </c>
      <c r="M170" s="1">
        <f t="shared" ca="1" si="22"/>
        <v>175.01462649000001</v>
      </c>
      <c r="O170" s="1">
        <f t="shared" ca="1" si="23"/>
        <v>110.66404640131655</v>
      </c>
      <c r="P170" s="1">
        <f t="shared" ca="1" si="24"/>
        <v>109.38845307181525</v>
      </c>
      <c r="Q170" s="1">
        <f t="shared" ca="1" si="25"/>
        <v>125.60923891007583</v>
      </c>
      <c r="R170" s="1">
        <f t="shared" ca="1" si="25"/>
        <v>104.90220272087637</v>
      </c>
      <c r="AB170" s="93">
        <v>41958</v>
      </c>
    </row>
    <row r="171" spans="1:28" x14ac:dyDescent="0.25">
      <c r="A171" s="206">
        <v>43689</v>
      </c>
      <c r="B171" s="90">
        <v>111.80477888999999</v>
      </c>
      <c r="C171" s="90">
        <v>117.53749309</v>
      </c>
      <c r="D171" s="90"/>
      <c r="E171" s="90"/>
      <c r="F171" s="90">
        <v>103.87386708</v>
      </c>
      <c r="G171" s="91">
        <v>115.96129906</v>
      </c>
      <c r="I171" s="92">
        <f t="shared" ca="1" si="21"/>
        <v>46044</v>
      </c>
      <c r="J171" s="1">
        <f t="shared" ca="1" si="18"/>
        <v>162.45178794</v>
      </c>
      <c r="K171" s="1">
        <f t="shared" ca="1" si="19"/>
        <v>184.66728745</v>
      </c>
      <c r="L171" s="1">
        <f t="shared" ca="1" si="20"/>
        <v>199.78928689</v>
      </c>
      <c r="M171" s="1">
        <f t="shared" ca="1" si="22"/>
        <v>175.591656</v>
      </c>
      <c r="O171" s="1">
        <f t="shared" ca="1" si="23"/>
        <v>110.89307796575794</v>
      </c>
      <c r="P171" s="1">
        <f t="shared" ca="1" si="24"/>
        <v>109.44876012964745</v>
      </c>
      <c r="Q171" s="1">
        <f t="shared" ca="1" si="25"/>
        <v>128.36731508384764</v>
      </c>
      <c r="R171" s="1">
        <f t="shared" ca="1" si="25"/>
        <v>105.24806905129651</v>
      </c>
      <c r="AB171" s="93">
        <v>41998</v>
      </c>
    </row>
    <row r="172" spans="1:28" x14ac:dyDescent="0.25">
      <c r="A172" s="206">
        <v>43690</v>
      </c>
      <c r="B172" s="90">
        <v>112.08926726</v>
      </c>
      <c r="C172" s="90">
        <v>117.53533671</v>
      </c>
      <c r="D172" s="90"/>
      <c r="E172" s="90"/>
      <c r="F172" s="90">
        <v>103.89749895999999</v>
      </c>
      <c r="G172" s="91">
        <v>117.53632807</v>
      </c>
      <c r="I172" s="92">
        <f t="shared" ca="1" si="21"/>
        <v>46045</v>
      </c>
      <c r="J172" s="1">
        <f t="shared" ca="1" si="18"/>
        <v>163.35883380999999</v>
      </c>
      <c r="K172" s="1">
        <f t="shared" ca="1" si="19"/>
        <v>184.76909648</v>
      </c>
      <c r="L172" s="1">
        <f t="shared" ca="1" si="20"/>
        <v>203.50904062000001</v>
      </c>
      <c r="M172" s="1">
        <f t="shared" ca="1" si="22"/>
        <v>176.21390224000001</v>
      </c>
      <c r="O172" s="1">
        <f t="shared" ca="1" si="23"/>
        <v>111.51224694909702</v>
      </c>
      <c r="P172" s="1">
        <f t="shared" ca="1" si="24"/>
        <v>109.50910038945941</v>
      </c>
      <c r="Q172" s="1">
        <f t="shared" ca="1" si="25"/>
        <v>130.75730709255896</v>
      </c>
      <c r="R172" s="1">
        <f t="shared" ca="1" si="25"/>
        <v>105.62103788550144</v>
      </c>
      <c r="AB172" s="93">
        <v>42005</v>
      </c>
    </row>
    <row r="173" spans="1:28" x14ac:dyDescent="0.25">
      <c r="A173" s="206">
        <v>43691</v>
      </c>
      <c r="B173" s="90">
        <v>111.81030706</v>
      </c>
      <c r="C173" s="90">
        <v>117.26507653</v>
      </c>
      <c r="D173" s="90"/>
      <c r="E173" s="90"/>
      <c r="F173" s="90">
        <v>103.92113636000001</v>
      </c>
      <c r="G173" s="91">
        <v>114.07569037</v>
      </c>
      <c r="I173" s="92">
        <f t="shared" ca="1" si="21"/>
        <v>46048</v>
      </c>
      <c r="J173" s="1">
        <f t="shared" ca="1" si="18"/>
        <v>163.54509077</v>
      </c>
      <c r="K173" s="1">
        <f t="shared" ca="1" si="19"/>
        <v>184.87096172</v>
      </c>
      <c r="L173" s="1">
        <f t="shared" ca="1" si="20"/>
        <v>203.35218058000001</v>
      </c>
      <c r="M173" s="1">
        <f t="shared" ca="1" si="22"/>
        <v>176.54400755</v>
      </c>
      <c r="O173" s="1">
        <f t="shared" ca="1" si="23"/>
        <v>111.6393899485608</v>
      </c>
      <c r="P173" s="1">
        <f t="shared" ca="1" si="24"/>
        <v>109.56947396386049</v>
      </c>
      <c r="Q173" s="1">
        <f t="shared" ca="1" si="25"/>
        <v>130.65652239838349</v>
      </c>
      <c r="R173" s="1">
        <f t="shared" ca="1" si="25"/>
        <v>105.81890005761444</v>
      </c>
      <c r="AB173" s="93">
        <v>42051</v>
      </c>
    </row>
    <row r="174" spans="1:28" x14ac:dyDescent="0.25">
      <c r="A174" s="206">
        <v>43692</v>
      </c>
      <c r="B174" s="90">
        <v>111.71377663</v>
      </c>
      <c r="C174" s="90">
        <v>117.34511614</v>
      </c>
      <c r="D174" s="90"/>
      <c r="E174" s="90"/>
      <c r="F174" s="90">
        <v>103.94477912000001</v>
      </c>
      <c r="G174" s="91">
        <v>112.70905331</v>
      </c>
      <c r="I174" s="92">
        <f t="shared" ca="1" si="21"/>
        <v>46049</v>
      </c>
      <c r="J174" s="1">
        <f t="shared" ca="1" si="18"/>
        <v>163.29717339999999</v>
      </c>
      <c r="K174" s="1">
        <f t="shared" ca="1" si="19"/>
        <v>184.97288298999999</v>
      </c>
      <c r="L174" s="1">
        <f t="shared" ca="1" si="20"/>
        <v>206.99144484000001</v>
      </c>
      <c r="M174" s="1">
        <f t="shared" ca="1" si="22"/>
        <v>177.05121803</v>
      </c>
      <c r="O174" s="1">
        <f t="shared" ca="1" si="23"/>
        <v>111.47015622950423</v>
      </c>
      <c r="P174" s="1">
        <f t="shared" ca="1" si="24"/>
        <v>109.62988074616814</v>
      </c>
      <c r="Q174" s="1">
        <f t="shared" ca="1" si="25"/>
        <v>132.9947988355681</v>
      </c>
      <c r="R174" s="1">
        <f t="shared" ca="1" si="25"/>
        <v>106.12291748554155</v>
      </c>
      <c r="AB174" s="93">
        <v>42052</v>
      </c>
    </row>
    <row r="175" spans="1:28" x14ac:dyDescent="0.25">
      <c r="A175" s="206">
        <v>43693</v>
      </c>
      <c r="B175" s="90">
        <v>112.14242278</v>
      </c>
      <c r="C175" s="90">
        <v>117.66681368</v>
      </c>
      <c r="D175" s="90"/>
      <c r="E175" s="90"/>
      <c r="F175" s="90">
        <v>103.96842723</v>
      </c>
      <c r="G175" s="91">
        <v>113.56113348</v>
      </c>
      <c r="I175" s="92">
        <f t="shared" ca="1" si="21"/>
        <v>46050</v>
      </c>
      <c r="J175" s="1">
        <f t="shared" ca="1" si="18"/>
        <v>163.65778048000001</v>
      </c>
      <c r="K175" s="1">
        <f t="shared" ca="1" si="19"/>
        <v>185.07486047</v>
      </c>
      <c r="L175" s="1">
        <f t="shared" ca="1" si="20"/>
        <v>210.14539421000001</v>
      </c>
      <c r="M175" s="1">
        <f t="shared" ca="1" si="22"/>
        <v>177.38593642000001</v>
      </c>
      <c r="O175" s="1">
        <f t="shared" ca="1" si="23"/>
        <v>111.71631436383153</v>
      </c>
      <c r="P175" s="1">
        <f t="shared" ca="1" si="24"/>
        <v>109.69032084306495</v>
      </c>
      <c r="Q175" s="1">
        <f t="shared" ca="1" si="25"/>
        <v>135.02125390150064</v>
      </c>
      <c r="R175" s="1">
        <f t="shared" ca="1" si="25"/>
        <v>106.32354469657179</v>
      </c>
      <c r="AB175" s="93">
        <v>42097</v>
      </c>
    </row>
    <row r="176" spans="1:28" x14ac:dyDescent="0.25">
      <c r="A176" s="206">
        <v>43696</v>
      </c>
      <c r="B176" s="90">
        <v>111.98253096000001</v>
      </c>
      <c r="C176" s="90">
        <v>117.48839598000001</v>
      </c>
      <c r="D176" s="90"/>
      <c r="E176" s="90"/>
      <c r="F176" s="90">
        <v>103.99208068999999</v>
      </c>
      <c r="G176" s="91">
        <v>113.17756257000001</v>
      </c>
      <c r="I176" s="92">
        <f t="shared" ca="1" si="21"/>
        <v>46051</v>
      </c>
      <c r="J176" s="1">
        <f t="shared" ca="1" si="18"/>
        <v>163.4221952</v>
      </c>
      <c r="K176" s="1">
        <f t="shared" ca="1" si="19"/>
        <v>185.17689415000001</v>
      </c>
      <c r="L176" s="1">
        <f t="shared" ca="1" si="20"/>
        <v>208.37346524</v>
      </c>
      <c r="M176" s="1">
        <f t="shared" ca="1" si="22"/>
        <v>177.85073704999999</v>
      </c>
      <c r="O176" s="1">
        <f t="shared" ca="1" si="23"/>
        <v>111.55549879415449</v>
      </c>
      <c r="P176" s="1">
        <f t="shared" ca="1" si="24"/>
        <v>109.75079424862408</v>
      </c>
      <c r="Q176" s="1">
        <f t="shared" ca="1" si="25"/>
        <v>133.88276560746402</v>
      </c>
      <c r="R176" s="1">
        <f t="shared" ca="1" si="25"/>
        <v>106.60214203949634</v>
      </c>
      <c r="AB176" s="93">
        <v>42115</v>
      </c>
    </row>
    <row r="177" spans="1:28" x14ac:dyDescent="0.25">
      <c r="A177" s="206">
        <v>43697</v>
      </c>
      <c r="B177" s="90">
        <v>111.58322665999999</v>
      </c>
      <c r="C177" s="90">
        <v>117.37227138999999</v>
      </c>
      <c r="D177" s="90"/>
      <c r="E177" s="90"/>
      <c r="F177" s="90">
        <v>104.01573951</v>
      </c>
      <c r="G177" s="91">
        <v>112.89718067</v>
      </c>
      <c r="I177" s="92">
        <f t="shared" ca="1" si="21"/>
        <v>46052</v>
      </c>
      <c r="J177" s="1">
        <f t="shared" ca="1" si="18"/>
        <v>164.18635902</v>
      </c>
      <c r="K177" s="1">
        <f t="shared" ca="1" si="19"/>
        <v>185.27898422999999</v>
      </c>
      <c r="L177" s="1">
        <f t="shared" ca="1" si="20"/>
        <v>206.35969237</v>
      </c>
      <c r="M177" s="1">
        <f t="shared" ca="1" si="22"/>
        <v>177.85058491999999</v>
      </c>
      <c r="O177" s="1">
        <f t="shared" ca="1" si="23"/>
        <v>112.07713342276915</v>
      </c>
      <c r="P177" s="1">
        <f t="shared" ca="1" si="24"/>
        <v>109.81130108138166</v>
      </c>
      <c r="Q177" s="1">
        <f t="shared" ca="1" si="25"/>
        <v>132.58888934145122</v>
      </c>
      <c r="R177" s="1">
        <f t="shared" ca="1" si="25"/>
        <v>106.60205085413419</v>
      </c>
      <c r="AB177" s="93">
        <v>42125</v>
      </c>
    </row>
    <row r="178" spans="1:28" x14ac:dyDescent="0.25">
      <c r="A178" s="206">
        <v>43698</v>
      </c>
      <c r="B178" s="90">
        <v>111.64786377999999</v>
      </c>
      <c r="C178" s="90">
        <v>117.65054068000001</v>
      </c>
      <c r="D178" s="90"/>
      <c r="E178" s="90"/>
      <c r="F178" s="90">
        <v>104.03940368000001</v>
      </c>
      <c r="G178" s="91">
        <v>115.14966843000001</v>
      </c>
      <c r="I178" s="92">
        <f t="shared" ca="1" si="21"/>
        <v>46055</v>
      </c>
      <c r="J178" s="1">
        <f t="shared" ca="1" si="18"/>
        <v>163.85084135</v>
      </c>
      <c r="K178" s="1">
        <f t="shared" ca="1" si="19"/>
        <v>185.38113050999999</v>
      </c>
      <c r="L178" s="1">
        <f t="shared" ca="1" si="20"/>
        <v>207.98620779000001</v>
      </c>
      <c r="M178" s="1">
        <f t="shared" ca="1" si="22"/>
        <v>177.61380821</v>
      </c>
      <c r="O178" s="1">
        <f t="shared" ca="1" si="23"/>
        <v>111.84810185832775</v>
      </c>
      <c r="P178" s="1">
        <f t="shared" ca="1" si="24"/>
        <v>109.87184122280158</v>
      </c>
      <c r="Q178" s="1">
        <f t="shared" ca="1" si="25"/>
        <v>133.63394746572808</v>
      </c>
      <c r="R178" s="1">
        <f t="shared" ca="1" si="25"/>
        <v>106.46012901062804</v>
      </c>
      <c r="AB178" s="93">
        <v>42159</v>
      </c>
    </row>
    <row r="179" spans="1:28" x14ac:dyDescent="0.25">
      <c r="A179" s="206">
        <v>43699</v>
      </c>
      <c r="B179" s="90">
        <v>111.68358429</v>
      </c>
      <c r="C179" s="90">
        <v>117.55494330000001</v>
      </c>
      <c r="D179" s="90"/>
      <c r="E179" s="90"/>
      <c r="F179" s="90">
        <v>104.06307338000001</v>
      </c>
      <c r="G179" s="91">
        <v>113.79495574000001</v>
      </c>
      <c r="I179" s="92">
        <f t="shared" ca="1" si="21"/>
        <v>46056</v>
      </c>
      <c r="J179" s="1">
        <f t="shared" ca="1" si="18"/>
        <v>164.01413511999999</v>
      </c>
      <c r="K179" s="1">
        <f t="shared" ca="1" si="19"/>
        <v>185.48333317999999</v>
      </c>
      <c r="L179" s="1">
        <f t="shared" ca="1" si="20"/>
        <v>211.26430482999999</v>
      </c>
      <c r="M179" s="1">
        <f t="shared" ca="1" si="22"/>
        <v>177.66625354999999</v>
      </c>
      <c r="O179" s="1">
        <f t="shared" ca="1" si="23"/>
        <v>111.95956969132335</v>
      </c>
      <c r="P179" s="1">
        <f t="shared" ca="1" si="24"/>
        <v>109.93241478549317</v>
      </c>
      <c r="Q179" s="1">
        <f t="shared" ca="1" si="25"/>
        <v>135.74016908631373</v>
      </c>
      <c r="R179" s="1">
        <f t="shared" ca="1" si="25"/>
        <v>106.49156427863267</v>
      </c>
      <c r="AB179" s="93">
        <v>42254</v>
      </c>
    </row>
    <row r="180" spans="1:28" x14ac:dyDescent="0.25">
      <c r="A180" s="206">
        <v>43700</v>
      </c>
      <c r="B180" s="90">
        <v>111.7307864</v>
      </c>
      <c r="C180" s="90">
        <v>117.34384925000001</v>
      </c>
      <c r="D180" s="90"/>
      <c r="E180" s="90"/>
      <c r="F180" s="90">
        <v>104.08674843</v>
      </c>
      <c r="G180" s="91">
        <v>111.12814176000001</v>
      </c>
      <c r="I180" s="92">
        <f t="shared" ca="1" si="21"/>
        <v>46057</v>
      </c>
      <c r="J180" s="1">
        <f t="shared" ca="1" si="18"/>
        <v>163.63779400000001</v>
      </c>
      <c r="K180" s="1">
        <f t="shared" ca="1" si="19"/>
        <v>185.58559205</v>
      </c>
      <c r="L180" s="1">
        <f t="shared" ca="1" si="20"/>
        <v>206.75147834000001</v>
      </c>
      <c r="M180" s="1">
        <f t="shared" ca="1" si="22"/>
        <v>177.48500122999999</v>
      </c>
      <c r="O180" s="1">
        <f t="shared" ca="1" si="23"/>
        <v>111.70267116351341</v>
      </c>
      <c r="P180" s="1">
        <f t="shared" ca="1" si="24"/>
        <v>109.99302165684709</v>
      </c>
      <c r="Q180" s="1">
        <f t="shared" ca="1" si="25"/>
        <v>132.84061711844714</v>
      </c>
      <c r="R180" s="1">
        <f t="shared" ca="1" si="25"/>
        <v>106.38292325817855</v>
      </c>
      <c r="AB180" s="93">
        <v>42289</v>
      </c>
    </row>
    <row r="181" spans="1:28" x14ac:dyDescent="0.25">
      <c r="A181" s="206">
        <v>43703</v>
      </c>
      <c r="B181" s="90">
        <v>111.47478939</v>
      </c>
      <c r="C181" s="90">
        <v>116.8391586</v>
      </c>
      <c r="D181" s="90"/>
      <c r="E181" s="90"/>
      <c r="F181" s="90">
        <v>104.11042884</v>
      </c>
      <c r="G181" s="91">
        <v>109.71964426</v>
      </c>
      <c r="I181" s="92">
        <f t="shared" ca="1" si="21"/>
        <v>46058</v>
      </c>
      <c r="J181" s="1">
        <f t="shared" ca="1" si="18"/>
        <v>163.62035899</v>
      </c>
      <c r="K181" s="1">
        <f t="shared" ca="1" si="19"/>
        <v>185.68790731999999</v>
      </c>
      <c r="L181" s="1">
        <f t="shared" ca="1" si="20"/>
        <v>207.22824818999999</v>
      </c>
      <c r="M181" s="1">
        <f t="shared" ca="1" si="22"/>
        <v>177.52604940000001</v>
      </c>
      <c r="O181" s="1">
        <f t="shared" ca="1" si="23"/>
        <v>111.6907696513923</v>
      </c>
      <c r="P181" s="1">
        <f t="shared" ca="1" si="24"/>
        <v>110.05366195539949</v>
      </c>
      <c r="Q181" s="1">
        <f t="shared" ca="1" si="25"/>
        <v>133.14694818609405</v>
      </c>
      <c r="R181" s="1">
        <f t="shared" ca="1" si="25"/>
        <v>106.40752716436069</v>
      </c>
      <c r="AB181" s="93">
        <v>42310</v>
      </c>
    </row>
    <row r="182" spans="1:28" x14ac:dyDescent="0.25">
      <c r="A182" s="206">
        <v>43704</v>
      </c>
      <c r="B182" s="90">
        <v>111.59385777</v>
      </c>
      <c r="C182" s="90">
        <v>116.39614627</v>
      </c>
      <c r="D182" s="90"/>
      <c r="E182" s="90"/>
      <c r="F182" s="90">
        <v>104.1341146</v>
      </c>
      <c r="G182" s="91">
        <v>110.68291232</v>
      </c>
      <c r="I182" s="92">
        <f t="shared" ca="1" si="21"/>
        <v>46059</v>
      </c>
      <c r="J182" s="1">
        <f t="shared" ca="1" si="18"/>
        <v>163.59399385</v>
      </c>
      <c r="K182" s="1">
        <f t="shared" ca="1" si="19"/>
        <v>185.79027895999999</v>
      </c>
      <c r="L182" s="1">
        <f t="shared" ca="1" si="20"/>
        <v>208.16414026999999</v>
      </c>
      <c r="M182" s="1">
        <f t="shared" ca="1" si="22"/>
        <v>177.31125939</v>
      </c>
      <c r="O182" s="1">
        <f t="shared" ca="1" si="23"/>
        <v>111.672772240821</v>
      </c>
      <c r="P182" s="1">
        <f t="shared" ca="1" si="24"/>
        <v>110.11433566336996</v>
      </c>
      <c r="Q182" s="1">
        <f t="shared" ca="1" si="25"/>
        <v>133.74827148719768</v>
      </c>
      <c r="R182" s="1">
        <f t="shared" ca="1" si="25"/>
        <v>106.27878395230277</v>
      </c>
      <c r="AB182" s="93">
        <v>42323</v>
      </c>
    </row>
    <row r="183" spans="1:28" x14ac:dyDescent="0.25">
      <c r="A183" s="206">
        <v>43705</v>
      </c>
      <c r="B183" s="90">
        <v>111.93150166</v>
      </c>
      <c r="C183" s="90">
        <v>115.66881823</v>
      </c>
      <c r="D183" s="90"/>
      <c r="E183" s="90"/>
      <c r="F183" s="90">
        <v>104.15780571000001</v>
      </c>
      <c r="G183" s="91">
        <v>111.72668123</v>
      </c>
      <c r="I183" s="92">
        <f t="shared" ca="1" si="21"/>
        <v>46062</v>
      </c>
      <c r="J183" s="1">
        <f t="shared" ca="1" si="18"/>
        <v>163.44090593999999</v>
      </c>
      <c r="K183" s="1">
        <f t="shared" ca="1" si="19"/>
        <v>185.89270718</v>
      </c>
      <c r="L183" s="1">
        <f t="shared" ca="1" si="20"/>
        <v>211.90913087000001</v>
      </c>
      <c r="M183" s="1">
        <f t="shared" ca="1" si="22"/>
        <v>177.41600991999999</v>
      </c>
      <c r="O183" s="1">
        <f t="shared" ca="1" si="23"/>
        <v>111.568271146961</v>
      </c>
      <c r="P183" s="1">
        <f t="shared" ca="1" si="24"/>
        <v>110.17504290522146</v>
      </c>
      <c r="Q183" s="1">
        <f t="shared" ca="1" si="25"/>
        <v>136.15447852572089</v>
      </c>
      <c r="R183" s="1">
        <f t="shared" ca="1" si="25"/>
        <v>106.34157048365479</v>
      </c>
      <c r="AB183" s="93">
        <v>42363</v>
      </c>
    </row>
    <row r="184" spans="1:28" x14ac:dyDescent="0.25">
      <c r="A184" s="206">
        <v>43706</v>
      </c>
      <c r="B184" s="90">
        <v>112.24065419</v>
      </c>
      <c r="C184" s="90">
        <v>115.53101418</v>
      </c>
      <c r="D184" s="90"/>
      <c r="E184" s="90"/>
      <c r="F184" s="90">
        <v>104.18150236</v>
      </c>
      <c r="G184" s="91">
        <v>114.37882869000001</v>
      </c>
      <c r="I184" s="92">
        <f t="shared" ca="1" si="21"/>
        <v>46063</v>
      </c>
      <c r="J184" s="1">
        <f t="shared" ca="1" si="18"/>
        <v>163.03054528999999</v>
      </c>
      <c r="K184" s="1">
        <f t="shared" ca="1" si="19"/>
        <v>185.99519178</v>
      </c>
      <c r="L184" s="1">
        <f t="shared" ca="1" si="20"/>
        <v>211.55433546</v>
      </c>
      <c r="M184" s="1">
        <f t="shared" ca="1" si="22"/>
        <v>177.55439211000001</v>
      </c>
      <c r="O184" s="1">
        <f t="shared" ca="1" si="23"/>
        <v>111.28815015764116</v>
      </c>
      <c r="P184" s="1">
        <f t="shared" ca="1" si="24"/>
        <v>110.23578356241782</v>
      </c>
      <c r="Q184" s="1">
        <f t="shared" ca="1" si="25"/>
        <v>135.92651768310148</v>
      </c>
      <c r="R184" s="1">
        <f t="shared" ca="1" si="25"/>
        <v>106.42451553138866</v>
      </c>
      <c r="AB184" s="93">
        <v>42370</v>
      </c>
    </row>
    <row r="185" spans="1:28" x14ac:dyDescent="0.25">
      <c r="A185" s="206">
        <v>43707</v>
      </c>
      <c r="B185" s="90">
        <v>112.97420043</v>
      </c>
      <c r="C185" s="90">
        <v>116.24622513</v>
      </c>
      <c r="D185" s="90"/>
      <c r="E185" s="90"/>
      <c r="F185" s="90">
        <v>104.20520436</v>
      </c>
      <c r="G185" s="91">
        <v>115.07310443999999</v>
      </c>
      <c r="I185" s="92">
        <f t="shared" ca="1" si="21"/>
        <v>46064</v>
      </c>
      <c r="J185" s="1">
        <f t="shared" ca="1" si="18"/>
        <v>163.15003891000001</v>
      </c>
      <c r="K185" s="1">
        <f t="shared" ca="1" si="19"/>
        <v>186.09773294999999</v>
      </c>
      <c r="L185" s="1">
        <f t="shared" ca="1" si="20"/>
        <v>215.84368248000001</v>
      </c>
      <c r="M185" s="1">
        <f t="shared" ca="1" si="22"/>
        <v>177.79135640999999</v>
      </c>
      <c r="O185" s="1">
        <f t="shared" ca="1" si="23"/>
        <v>111.36971906794436</v>
      </c>
      <c r="P185" s="1">
        <f t="shared" ca="1" si="24"/>
        <v>110.2965577475684</v>
      </c>
      <c r="Q185" s="1">
        <f t="shared" ca="1" si="25"/>
        <v>138.68248107328796</v>
      </c>
      <c r="R185" s="1">
        <f t="shared" ca="1" si="25"/>
        <v>106.56654981466401</v>
      </c>
      <c r="AB185" s="93">
        <v>42408</v>
      </c>
    </row>
    <row r="186" spans="1:28" x14ac:dyDescent="0.25">
      <c r="A186" s="206">
        <v>43710</v>
      </c>
      <c r="B186" s="90">
        <v>112.97547616</v>
      </c>
      <c r="C186" s="90">
        <v>115.9229684</v>
      </c>
      <c r="D186" s="90"/>
      <c r="E186" s="90"/>
      <c r="F186" s="90">
        <v>104.22891171000001</v>
      </c>
      <c r="G186" s="91">
        <v>114.49410136</v>
      </c>
      <c r="I186" s="92">
        <f t="shared" ca="1" si="21"/>
        <v>46065</v>
      </c>
      <c r="J186" s="1">
        <f t="shared" ca="1" si="18"/>
        <v>162.99312380000001</v>
      </c>
      <c r="K186" s="1">
        <f t="shared" ca="1" si="19"/>
        <v>186.20033068000001</v>
      </c>
      <c r="L186" s="1">
        <f t="shared" ca="1" si="20"/>
        <v>213.64461542999999</v>
      </c>
      <c r="M186" s="1">
        <f t="shared" ca="1" si="22"/>
        <v>178.14490889000001</v>
      </c>
      <c r="O186" s="1">
        <f t="shared" ca="1" si="23"/>
        <v>111.26260544520194</v>
      </c>
      <c r="P186" s="1">
        <f t="shared" ca="1" si="24"/>
        <v>110.3573654547464</v>
      </c>
      <c r="Q186" s="1">
        <f t="shared" ca="1" si="25"/>
        <v>137.26955079413199</v>
      </c>
      <c r="R186" s="1">
        <f t="shared" ca="1" si="25"/>
        <v>106.77846601088862</v>
      </c>
      <c r="AB186" s="93">
        <v>42409</v>
      </c>
    </row>
    <row r="187" spans="1:28" x14ac:dyDescent="0.25">
      <c r="A187" s="206">
        <v>43711</v>
      </c>
      <c r="B187" s="90">
        <v>113.0056685</v>
      </c>
      <c r="C187" s="90">
        <v>116.26667195</v>
      </c>
      <c r="D187" s="90"/>
      <c r="E187" s="90"/>
      <c r="F187" s="90">
        <v>104.25262441</v>
      </c>
      <c r="G187" s="91">
        <v>113.41896272</v>
      </c>
      <c r="I187" s="92">
        <f t="shared" ca="1" si="21"/>
        <v>46066</v>
      </c>
      <c r="J187" s="1">
        <f t="shared" ca="1" si="18"/>
        <v>163.83170536</v>
      </c>
      <c r="K187" s="1">
        <f t="shared" ca="1" si="19"/>
        <v>186.30298497000001</v>
      </c>
      <c r="L187" s="1">
        <f t="shared" ca="1" si="20"/>
        <v>212.16303567</v>
      </c>
      <c r="M187" s="1">
        <f t="shared" ca="1" si="22"/>
        <v>178.60491492</v>
      </c>
      <c r="O187" s="1">
        <f t="shared" ca="1" si="23"/>
        <v>111.83503922074199</v>
      </c>
      <c r="P187" s="1">
        <f t="shared" ca="1" si="24"/>
        <v>110.41820668395182</v>
      </c>
      <c r="Q187" s="1">
        <f t="shared" ca="1" si="25"/>
        <v>136.31761578883572</v>
      </c>
      <c r="R187" s="1">
        <f t="shared" ca="1" si="25"/>
        <v>107.05418951343052</v>
      </c>
      <c r="AB187" s="93">
        <v>42454</v>
      </c>
    </row>
    <row r="188" spans="1:28" x14ac:dyDescent="0.25">
      <c r="A188" s="206">
        <v>43712</v>
      </c>
      <c r="B188" s="90">
        <v>113.20595852</v>
      </c>
      <c r="C188" s="90">
        <v>116.82144848999999</v>
      </c>
      <c r="D188" s="90"/>
      <c r="E188" s="90"/>
      <c r="F188" s="90">
        <v>104.27634247</v>
      </c>
      <c r="G188" s="91">
        <v>115.14851923000001</v>
      </c>
      <c r="I188" s="92">
        <f t="shared" ca="1" si="21"/>
        <v>46071</v>
      </c>
      <c r="J188" s="1">
        <f t="shared" ca="1" si="18"/>
        <v>163.81852279</v>
      </c>
      <c r="K188" s="1">
        <f t="shared" ca="1" si="19"/>
        <v>186.40569583000001</v>
      </c>
      <c r="L188" s="1">
        <f t="shared" ca="1" si="20"/>
        <v>211.65330315</v>
      </c>
      <c r="M188" s="1">
        <f t="shared" ca="1" si="22"/>
        <v>178.96442881999999</v>
      </c>
      <c r="O188" s="1">
        <f t="shared" ca="1" si="23"/>
        <v>111.82604051545634</v>
      </c>
      <c r="P188" s="1">
        <f t="shared" ca="1" si="24"/>
        <v>110.47908144111146</v>
      </c>
      <c r="Q188" s="1">
        <f t="shared" ca="1" si="25"/>
        <v>135.99010576053601</v>
      </c>
      <c r="R188" s="1">
        <f t="shared" ca="1" si="25"/>
        <v>107.26967893151597</v>
      </c>
      <c r="AB188" s="93">
        <v>42481</v>
      </c>
    </row>
    <row r="189" spans="1:28" x14ac:dyDescent="0.25">
      <c r="A189" s="206">
        <v>43713</v>
      </c>
      <c r="B189" s="90">
        <v>113.12813883</v>
      </c>
      <c r="C189" s="90">
        <v>116.7747584</v>
      </c>
      <c r="D189" s="90"/>
      <c r="E189" s="90"/>
      <c r="F189" s="90">
        <v>104.30006606000001</v>
      </c>
      <c r="G189" s="91">
        <v>116.33425409</v>
      </c>
      <c r="I189" s="92">
        <f t="shared" ca="1" si="21"/>
        <v>46072</v>
      </c>
      <c r="J189" s="1">
        <f t="shared" ca="1" si="18"/>
        <v>163.92908628000001</v>
      </c>
      <c r="K189" s="1">
        <f t="shared" ca="1" si="19"/>
        <v>186.50846326000001</v>
      </c>
      <c r="L189" s="1">
        <f t="shared" ca="1" si="20"/>
        <v>214.51846212000001</v>
      </c>
      <c r="M189" s="1">
        <f t="shared" ca="1" si="22"/>
        <v>178.81418407999999</v>
      </c>
      <c r="O189" s="1">
        <f t="shared" ca="1" si="23"/>
        <v>111.90151352730933</v>
      </c>
      <c r="P189" s="1">
        <f t="shared" ca="1" si="24"/>
        <v>110.53998972622533</v>
      </c>
      <c r="Q189" s="1">
        <f t="shared" ca="1" si="25"/>
        <v>137.83100909420577</v>
      </c>
      <c r="R189" s="1">
        <f t="shared" ca="1" si="25"/>
        <v>107.17962357734746</v>
      </c>
      <c r="AB189" s="93">
        <v>42491</v>
      </c>
    </row>
    <row r="190" spans="1:28" x14ac:dyDescent="0.25">
      <c r="A190" s="206">
        <v>43714</v>
      </c>
      <c r="B190" s="90">
        <v>113.10262418000001</v>
      </c>
      <c r="C190" s="90">
        <v>116.82426953</v>
      </c>
      <c r="D190" s="90"/>
      <c r="E190" s="90"/>
      <c r="F190" s="90">
        <v>104.323795</v>
      </c>
      <c r="G190" s="91">
        <v>117.12211563</v>
      </c>
      <c r="I190" s="92">
        <f t="shared" ca="1" si="21"/>
        <v>46073</v>
      </c>
      <c r="J190" s="1">
        <f t="shared" ca="1" si="18"/>
        <v>164.52400291000001</v>
      </c>
      <c r="K190" s="1">
        <f t="shared" ca="1" si="19"/>
        <v>186.61128743</v>
      </c>
      <c r="L190" s="1">
        <f t="shared" ca="1" si="20"/>
        <v>216.79410454000001</v>
      </c>
      <c r="M190" s="1">
        <f t="shared" ca="1" si="22"/>
        <v>179.32844143</v>
      </c>
      <c r="O190" s="1">
        <f t="shared" ca="1" si="23"/>
        <v>112.30761639062828</v>
      </c>
      <c r="P190" s="1">
        <f t="shared" ca="1" si="24"/>
        <v>110.60093164004917</v>
      </c>
      <c r="Q190" s="1">
        <f t="shared" ca="1" si="25"/>
        <v>139.29314008277646</v>
      </c>
      <c r="R190" s="1">
        <f t="shared" ca="1" si="25"/>
        <v>107.48786483616296</v>
      </c>
      <c r="AB190" s="93">
        <v>42516</v>
      </c>
    </row>
    <row r="191" spans="1:28" x14ac:dyDescent="0.25">
      <c r="A191" s="206">
        <v>43717</v>
      </c>
      <c r="B191" s="90">
        <v>113.03373462</v>
      </c>
      <c r="C191" s="90">
        <v>116.79274694</v>
      </c>
      <c r="D191" s="90"/>
      <c r="E191" s="90"/>
      <c r="F191" s="90">
        <v>104.34752930000001</v>
      </c>
      <c r="G191" s="91">
        <v>117.40106388</v>
      </c>
      <c r="I191" s="92">
        <f t="shared" ca="1" si="21"/>
        <v>46076</v>
      </c>
      <c r="J191" s="1">
        <f t="shared" ca="1" si="18"/>
        <v>164.35858292</v>
      </c>
      <c r="K191" s="1">
        <f t="shared" ca="1" si="19"/>
        <v>186.71416816000001</v>
      </c>
      <c r="L191" s="1">
        <f t="shared" ca="1" si="20"/>
        <v>214.88150673000001</v>
      </c>
      <c r="M191" s="1">
        <f t="shared" ca="1" si="22"/>
        <v>179.44172198999999</v>
      </c>
      <c r="O191" s="1">
        <f t="shared" ca="1" si="23"/>
        <v>112.19469715421495</v>
      </c>
      <c r="P191" s="1">
        <f t="shared" ca="1" si="24"/>
        <v>110.66190707590043</v>
      </c>
      <c r="Q191" s="1">
        <f t="shared" ca="1" si="25"/>
        <v>138.06427015923487</v>
      </c>
      <c r="R191" s="1">
        <f t="shared" ca="1" si="25"/>
        <v>107.55576419124989</v>
      </c>
      <c r="AB191" s="93">
        <v>42620</v>
      </c>
    </row>
    <row r="192" spans="1:28" x14ac:dyDescent="0.25">
      <c r="A192" s="206">
        <v>43718</v>
      </c>
      <c r="B192" s="90">
        <v>113.01459862999999</v>
      </c>
      <c r="C192" s="90">
        <v>116.62173335</v>
      </c>
      <c r="D192" s="90"/>
      <c r="E192" s="90"/>
      <c r="F192" s="90">
        <v>104.37126895</v>
      </c>
      <c r="G192" s="91">
        <v>117.23142611999999</v>
      </c>
      <c r="I192" s="92">
        <f t="shared" ca="1" si="21"/>
        <v>46077</v>
      </c>
      <c r="J192" s="1">
        <f t="shared" ca="1" si="18"/>
        <v>164.46872116</v>
      </c>
      <c r="K192" s="1">
        <f t="shared" ca="1" si="19"/>
        <v>186.81710563999999</v>
      </c>
      <c r="L192" s="1">
        <f t="shared" ca="1" si="20"/>
        <v>217.88183885999999</v>
      </c>
      <c r="M192" s="1">
        <f t="shared" ca="1" si="22"/>
        <v>179.95611378000001</v>
      </c>
      <c r="O192" s="1">
        <f t="shared" ca="1" si="23"/>
        <v>112.26987988128866</v>
      </c>
      <c r="P192" s="1">
        <f t="shared" ca="1" si="24"/>
        <v>110.72291614638846</v>
      </c>
      <c r="Q192" s="1">
        <f t="shared" ca="1" si="25"/>
        <v>139.9920240737876</v>
      </c>
      <c r="R192" s="1">
        <f t="shared" ca="1" si="25"/>
        <v>107.86408603219968</v>
      </c>
      <c r="AB192" s="93">
        <v>42655</v>
      </c>
    </row>
    <row r="193" spans="1:28" x14ac:dyDescent="0.25">
      <c r="A193" s="206">
        <v>43719</v>
      </c>
      <c r="B193" s="90">
        <v>112.78199005</v>
      </c>
      <c r="C193" s="90">
        <v>116.92744743</v>
      </c>
      <c r="D193" s="90"/>
      <c r="E193" s="90"/>
      <c r="F193" s="90">
        <v>104.39501413000001</v>
      </c>
      <c r="G193" s="91">
        <v>117.70259788</v>
      </c>
      <c r="I193" s="92">
        <f t="shared" ca="1" si="21"/>
        <v>46078</v>
      </c>
      <c r="J193" s="1">
        <f t="shared" ca="1" si="18"/>
        <v>164.86547400000001</v>
      </c>
      <c r="K193" s="1">
        <f t="shared" ca="1" si="19"/>
        <v>186.92009985999999</v>
      </c>
      <c r="L193" s="1">
        <f t="shared" ca="1" si="20"/>
        <v>217.60541658</v>
      </c>
      <c r="M193" s="1">
        <f t="shared" ca="1" si="22"/>
        <v>180.37578250999999</v>
      </c>
      <c r="O193" s="1">
        <f t="shared" ca="1" si="23"/>
        <v>112.54071188736978</v>
      </c>
      <c r="P193" s="1">
        <f t="shared" ca="1" si="24"/>
        <v>110.78395884558647</v>
      </c>
      <c r="Q193" s="1">
        <f t="shared" ca="1" si="25"/>
        <v>139.81441902566263</v>
      </c>
      <c r="R193" s="1">
        <f t="shared" ca="1" si="25"/>
        <v>108.11563171768321</v>
      </c>
      <c r="AB193" s="93">
        <v>42676</v>
      </c>
    </row>
    <row r="194" spans="1:28" x14ac:dyDescent="0.25">
      <c r="A194" s="206">
        <v>43720</v>
      </c>
      <c r="B194" s="90">
        <v>112.92997502999999</v>
      </c>
      <c r="C194" s="90">
        <v>117.17820107</v>
      </c>
      <c r="D194" s="90"/>
      <c r="E194" s="90"/>
      <c r="F194" s="90">
        <v>104.41876465999999</v>
      </c>
      <c r="G194" s="91">
        <v>118.75543523</v>
      </c>
      <c r="I194" s="92">
        <f t="shared" ca="1" si="21"/>
        <v>46079</v>
      </c>
      <c r="J194" s="1">
        <f t="shared" ca="1" si="18"/>
        <v>165.21332375</v>
      </c>
      <c r="K194" s="1">
        <f t="shared" ca="1" si="19"/>
        <v>187.02315082999999</v>
      </c>
      <c r="L194" s="1">
        <f t="shared" ca="1" si="20"/>
        <v>217.3295632</v>
      </c>
      <c r="M194" s="1">
        <f t="shared" ca="1" si="22"/>
        <v>181.28827582</v>
      </c>
      <c r="O194" s="1">
        <f t="shared" ca="1" si="23"/>
        <v>112.77816159436449</v>
      </c>
      <c r="P194" s="1">
        <f t="shared" ca="1" si="24"/>
        <v>110.84503517942123</v>
      </c>
      <c r="Q194" s="1">
        <f t="shared" ca="1" si="25"/>
        <v>139.63717950347095</v>
      </c>
      <c r="R194" s="1">
        <f t="shared" ca="1" si="25"/>
        <v>108.66257205122461</v>
      </c>
      <c r="AB194" s="93">
        <v>42689</v>
      </c>
    </row>
    <row r="195" spans="1:28" x14ac:dyDescent="0.25">
      <c r="A195" s="206">
        <v>43721</v>
      </c>
      <c r="B195" s="90">
        <v>113.03671133</v>
      </c>
      <c r="C195" s="90">
        <v>116.88077726</v>
      </c>
      <c r="D195" s="90"/>
      <c r="E195" s="90"/>
      <c r="F195" s="90">
        <v>104.44252055</v>
      </c>
      <c r="G195" s="91">
        <v>117.76583798</v>
      </c>
      <c r="I195" s="92">
        <f t="shared" ca="1" si="21"/>
        <v>46080</v>
      </c>
      <c r="J195" s="1">
        <f t="shared" ca="1" si="18"/>
        <v>166.35510442</v>
      </c>
      <c r="K195" s="1">
        <f t="shared" ca="1" si="19"/>
        <v>187.12625871</v>
      </c>
      <c r="L195" s="1">
        <f t="shared" ca="1" si="20"/>
        <v>214.80583024000001</v>
      </c>
      <c r="M195" s="1">
        <f t="shared" ca="1" si="22"/>
        <v>181.04106854</v>
      </c>
      <c r="O195" s="1">
        <f t="shared" ca="1" si="23"/>
        <v>113.55756559147451</v>
      </c>
      <c r="P195" s="1">
        <f t="shared" ca="1" si="24"/>
        <v>110.90614524272172</v>
      </c>
      <c r="Q195" s="1">
        <f t="shared" ca="1" si="25"/>
        <v>138.01564699235999</v>
      </c>
      <c r="R195" s="1">
        <f t="shared" ca="1" si="25"/>
        <v>108.51439821729583</v>
      </c>
      <c r="AB195" s="93">
        <v>42729</v>
      </c>
    </row>
    <row r="196" spans="1:28" x14ac:dyDescent="0.25">
      <c r="A196" s="206">
        <v>43724</v>
      </c>
      <c r="B196" s="90">
        <v>112.93380223</v>
      </c>
      <c r="C196" s="90">
        <v>117.28840246</v>
      </c>
      <c r="D196" s="90"/>
      <c r="E196" s="90"/>
      <c r="F196" s="90">
        <v>104.46628197</v>
      </c>
      <c r="G196" s="91">
        <v>117.96976968</v>
      </c>
      <c r="I196" s="92">
        <f t="shared" ca="1" si="21"/>
        <v>46083</v>
      </c>
      <c r="J196" s="1">
        <f t="shared" ca="1" si="18"/>
        <v>166.10293461000001</v>
      </c>
      <c r="K196" s="1">
        <f t="shared" ca="1" si="19"/>
        <v>187.22942334000001</v>
      </c>
      <c r="L196" s="1">
        <f t="shared" ca="1" si="20"/>
        <v>215.39754278000001</v>
      </c>
      <c r="M196" s="1">
        <f t="shared" ca="1" si="22"/>
        <v>181.24260688999999</v>
      </c>
      <c r="O196" s="1">
        <f t="shared" ca="1" si="23"/>
        <v>113.38542906558249</v>
      </c>
      <c r="P196" s="1">
        <f t="shared" ca="1" si="24"/>
        <v>110.96728894065897</v>
      </c>
      <c r="Q196" s="1">
        <f t="shared" ca="1" si="25"/>
        <v>138.39583029069203</v>
      </c>
      <c r="R196" s="1">
        <f t="shared" ca="1" si="25"/>
        <v>108.63519850280191</v>
      </c>
      <c r="AB196" s="93">
        <v>42736</v>
      </c>
    </row>
    <row r="197" spans="1:28" x14ac:dyDescent="0.25">
      <c r="A197" s="206">
        <v>43725</v>
      </c>
      <c r="B197" s="90">
        <v>113.07158135</v>
      </c>
      <c r="C197" s="90">
        <v>117.87936239</v>
      </c>
      <c r="D197" s="90"/>
      <c r="E197" s="90"/>
      <c r="F197" s="90">
        <v>104.49004874000001</v>
      </c>
      <c r="G197" s="91">
        <v>119.03528235</v>
      </c>
      <c r="I197" s="92">
        <f t="shared" ca="1" si="21"/>
        <v>46084</v>
      </c>
      <c r="J197" s="1">
        <f t="shared" ref="J197:J253" ca="1" si="26">VLOOKUP(I197,$A$10:$G$10000,2,FALSE)</f>
        <v>165.12784966999999</v>
      </c>
      <c r="K197" s="1">
        <f t="shared" ref="K197:K253" ca="1" si="27">VLOOKUP(I197,$A$10:$G$10000,6,FALSE)</f>
        <v>187.33264489999999</v>
      </c>
      <c r="L197" s="1">
        <f t="shared" ref="L197:L253" ca="1" si="28">VLOOKUP(I197,$A$10:$G$10000,7,FALSE)</f>
        <v>208.34060496000001</v>
      </c>
      <c r="M197" s="1">
        <f t="shared" ca="1" si="22"/>
        <v>180.55460500000001</v>
      </c>
      <c r="O197" s="1">
        <f t="shared" ca="1" si="23"/>
        <v>112.71981515239739</v>
      </c>
      <c r="P197" s="1">
        <f t="shared" ca="1" si="24"/>
        <v>111.02846637991553</v>
      </c>
      <c r="Q197" s="1">
        <f t="shared" ca="1" si="25"/>
        <v>133.86165243376911</v>
      </c>
      <c r="R197" s="1">
        <f t="shared" ca="1" si="25"/>
        <v>108.22281631975478</v>
      </c>
      <c r="AB197" s="93">
        <v>42793</v>
      </c>
    </row>
    <row r="198" spans="1:28" x14ac:dyDescent="0.25">
      <c r="A198" s="206">
        <v>43726</v>
      </c>
      <c r="B198" s="90">
        <v>113.07243183999999</v>
      </c>
      <c r="C198" s="90">
        <v>118.07288522</v>
      </c>
      <c r="D198" s="90"/>
      <c r="E198" s="90"/>
      <c r="F198" s="90">
        <v>104.51382087</v>
      </c>
      <c r="G198" s="91">
        <v>118.93864720000001</v>
      </c>
      <c r="I198" s="92">
        <f t="shared" ref="I198:I252" ca="1" si="29">WORKDAY(I197,1,$AB$4:$AB$467)</f>
        <v>46085</v>
      </c>
      <c r="J198" s="1">
        <f t="shared" ca="1" si="26"/>
        <v>165.45783915999999</v>
      </c>
      <c r="K198" s="1">
        <f t="shared" ca="1" si="27"/>
        <v>187.43592337000001</v>
      </c>
      <c r="L198" s="1">
        <f t="shared" ca="1" si="28"/>
        <v>210.91386728000001</v>
      </c>
      <c r="M198" s="1">
        <f t="shared" ref="M198:M253" ca="1" si="30">VLOOKUP(I198,$A$10:$G$10000,3,FALSE)</f>
        <v>180.49617735000001</v>
      </c>
      <c r="O198" s="1">
        <f t="shared" ca="1" si="23"/>
        <v>112.94507306249172</v>
      </c>
      <c r="P198" s="1">
        <f t="shared" ca="1" si="24"/>
        <v>111.08967754863782</v>
      </c>
      <c r="Q198" s="1">
        <f t="shared" ca="1" si="25"/>
        <v>135.51500822759954</v>
      </c>
      <c r="R198" s="1">
        <f t="shared" ca="1" si="25"/>
        <v>108.18779530861002</v>
      </c>
      <c r="AB198" s="93">
        <v>44196</v>
      </c>
    </row>
    <row r="199" spans="1:28" x14ac:dyDescent="0.25">
      <c r="A199" s="206">
        <v>43727</v>
      </c>
      <c r="B199" s="90">
        <v>113.30589089999999</v>
      </c>
      <c r="C199" s="90">
        <v>118.68236604000001</v>
      </c>
      <c r="D199" s="90"/>
      <c r="E199" s="90"/>
      <c r="F199" s="90">
        <v>104.53563516</v>
      </c>
      <c r="G199" s="91">
        <v>118.7193094</v>
      </c>
      <c r="I199" s="92">
        <f t="shared" ca="1" si="29"/>
        <v>46086</v>
      </c>
      <c r="J199" s="1">
        <f t="shared" ca="1" si="26"/>
        <v>165.25584817000001</v>
      </c>
      <c r="K199" s="1">
        <f t="shared" ca="1" si="27"/>
        <v>187.53925877</v>
      </c>
      <c r="L199" s="1">
        <f t="shared" ca="1" si="28"/>
        <v>205.33558500999999</v>
      </c>
      <c r="M199" s="1">
        <f t="shared" ca="1" si="30"/>
        <v>179.30113804999999</v>
      </c>
      <c r="O199" s="1">
        <f t="shared" ref="O199:O214" ca="1" si="31">J199/J198*O198</f>
        <v>112.80718967637151</v>
      </c>
      <c r="P199" s="1">
        <f t="shared" ref="P199:P214" ca="1" si="32">K199/K198*P198</f>
        <v>111.1509224586794</v>
      </c>
      <c r="Q199" s="1">
        <f t="shared" ref="Q199:R214" ca="1" si="33">L199/L198*Q198</f>
        <v>131.9308865315549</v>
      </c>
      <c r="R199" s="1">
        <f t="shared" ca="1" si="33"/>
        <v>107.47149943424675</v>
      </c>
      <c r="AB199" s="93">
        <v>44221</v>
      </c>
    </row>
    <row r="200" spans="1:28" x14ac:dyDescent="0.25">
      <c r="A200" s="206">
        <v>43728</v>
      </c>
      <c r="B200" s="90">
        <v>113.43984283</v>
      </c>
      <c r="C200" s="90">
        <v>119.28037347</v>
      </c>
      <c r="D200" s="90"/>
      <c r="E200" s="90"/>
      <c r="F200" s="90">
        <v>104.5574541</v>
      </c>
      <c r="G200" s="91">
        <v>119.26346101999999</v>
      </c>
      <c r="I200" s="92">
        <f t="shared" ca="1" si="29"/>
        <v>46087</v>
      </c>
      <c r="J200" s="1">
        <f t="shared" ca="1" si="26"/>
        <v>165.70150408999999</v>
      </c>
      <c r="K200" s="1">
        <f t="shared" ca="1" si="27"/>
        <v>187.64265108000001</v>
      </c>
      <c r="L200" s="1">
        <f t="shared" ca="1" si="28"/>
        <v>204.08509674000001</v>
      </c>
      <c r="M200" s="1">
        <f t="shared" ca="1" si="30"/>
        <v>178.82212620999999</v>
      </c>
      <c r="O200" s="1">
        <f t="shared" ca="1" si="31"/>
        <v>113.11140397471283</v>
      </c>
      <c r="P200" s="1">
        <f t="shared" ca="1" si="32"/>
        <v>111.2122010981867</v>
      </c>
      <c r="Q200" s="1">
        <f t="shared" ca="1" si="33"/>
        <v>131.127430929593</v>
      </c>
      <c r="R200" s="1">
        <f t="shared" ca="1" si="33"/>
        <v>107.18438401907743</v>
      </c>
      <c r="AB200" s="93">
        <v>42846</v>
      </c>
    </row>
    <row r="201" spans="1:28" x14ac:dyDescent="0.25">
      <c r="A201" s="206">
        <v>43731</v>
      </c>
      <c r="B201" s="90">
        <v>113.39476694</v>
      </c>
      <c r="C201" s="90">
        <v>119.13163943000001</v>
      </c>
      <c r="D201" s="90"/>
      <c r="E201" s="90"/>
      <c r="F201" s="90">
        <v>104.5792775</v>
      </c>
      <c r="G201" s="91">
        <v>119.05913108</v>
      </c>
      <c r="I201" s="92">
        <f t="shared" ca="1" si="29"/>
        <v>46090</v>
      </c>
      <c r="J201" s="1">
        <f t="shared" ca="1" si="26"/>
        <v>164.96030345</v>
      </c>
      <c r="K201" s="1">
        <f t="shared" ca="1" si="27"/>
        <v>187.74610050000001</v>
      </c>
      <c r="L201" s="1">
        <f t="shared" ca="1" si="28"/>
        <v>205.84933404</v>
      </c>
      <c r="M201" s="1">
        <f t="shared" ca="1" si="30"/>
        <v>179.45468586999999</v>
      </c>
      <c r="O201" s="1">
        <f t="shared" ca="1" si="31"/>
        <v>112.60544450574012</v>
      </c>
      <c r="P201" s="1">
        <f t="shared" ca="1" si="32"/>
        <v>111.27351358569587</v>
      </c>
      <c r="Q201" s="1">
        <f t="shared" ca="1" si="33"/>
        <v>132.26097722177468</v>
      </c>
      <c r="R201" s="1">
        <f t="shared" ca="1" si="33"/>
        <v>107.56353462504212</v>
      </c>
      <c r="AB201" s="93">
        <v>42856</v>
      </c>
    </row>
    <row r="202" spans="1:28" x14ac:dyDescent="0.25">
      <c r="A202" s="206">
        <v>43732</v>
      </c>
      <c r="B202" s="90">
        <v>113.4491982</v>
      </c>
      <c r="C202" s="90">
        <v>118.88284722</v>
      </c>
      <c r="D202" s="90"/>
      <c r="E202" s="90"/>
      <c r="F202" s="90">
        <v>104.60110553</v>
      </c>
      <c r="G202" s="91">
        <v>118.19192927</v>
      </c>
      <c r="I202" s="92">
        <f t="shared" ca="1" si="29"/>
        <v>46091</v>
      </c>
      <c r="J202" s="1">
        <f t="shared" ca="1" si="26"/>
        <v>164.84378654</v>
      </c>
      <c r="K202" s="1">
        <f t="shared" ca="1" si="27"/>
        <v>187.84960684000001</v>
      </c>
      <c r="L202" s="1">
        <f t="shared" ca="1" si="28"/>
        <v>208.72988773</v>
      </c>
      <c r="M202" s="1">
        <f t="shared" ca="1" si="30"/>
        <v>180.13822780999999</v>
      </c>
      <c r="O202" s="1">
        <f t="shared" ca="1" si="31"/>
        <v>112.525907561587</v>
      </c>
      <c r="P202" s="1">
        <f t="shared" ca="1" si="32"/>
        <v>111.33485980859754</v>
      </c>
      <c r="Q202" s="1">
        <f t="shared" ca="1" si="33"/>
        <v>134.11177187095802</v>
      </c>
      <c r="R202" s="1">
        <f t="shared" ca="1" si="33"/>
        <v>107.97324355392527</v>
      </c>
      <c r="AB202" s="93">
        <v>42901</v>
      </c>
    </row>
    <row r="203" spans="1:28" x14ac:dyDescent="0.25">
      <c r="A203" s="206">
        <v>43733</v>
      </c>
      <c r="B203" s="90">
        <v>113.64055809</v>
      </c>
      <c r="C203" s="90">
        <v>119.31255437</v>
      </c>
      <c r="D203" s="90"/>
      <c r="E203" s="90"/>
      <c r="F203" s="90">
        <v>104.62293803</v>
      </c>
      <c r="G203" s="91">
        <v>118.88067521000001</v>
      </c>
      <c r="I203" s="92">
        <f t="shared" ca="1" si="29"/>
        <v>46092</v>
      </c>
      <c r="J203" s="1">
        <f t="shared" ca="1" si="26"/>
        <v>164.7221667</v>
      </c>
      <c r="K203" s="1">
        <f t="shared" ca="1" si="27"/>
        <v>187.95317027999999</v>
      </c>
      <c r="L203" s="1">
        <f t="shared" ca="1" si="28"/>
        <v>209.32422864</v>
      </c>
      <c r="M203" s="1">
        <f t="shared" ca="1" si="30"/>
        <v>180.13230050000001</v>
      </c>
      <c r="O203" s="1">
        <f t="shared" ca="1" si="31"/>
        <v>112.4428872478661</v>
      </c>
      <c r="P203" s="1">
        <f t="shared" ca="1" si="32"/>
        <v>111.39623987357429</v>
      </c>
      <c r="Q203" s="1">
        <f t="shared" ca="1" si="33"/>
        <v>134.49364393251253</v>
      </c>
      <c r="R203" s="1">
        <f t="shared" ca="1" si="33"/>
        <v>107.96969077729354</v>
      </c>
      <c r="AB203" s="93">
        <v>42985</v>
      </c>
    </row>
    <row r="204" spans="1:28" x14ac:dyDescent="0.25">
      <c r="A204" s="206">
        <v>43734</v>
      </c>
      <c r="B204" s="90">
        <v>113.52063922000001</v>
      </c>
      <c r="C204" s="90">
        <v>119.52509688000001</v>
      </c>
      <c r="D204" s="90"/>
      <c r="E204" s="90"/>
      <c r="F204" s="90">
        <v>104.64477517</v>
      </c>
      <c r="G204" s="91">
        <v>119.83464727</v>
      </c>
      <c r="I204" s="92">
        <f t="shared" ca="1" si="29"/>
        <v>46093</v>
      </c>
      <c r="J204" s="1">
        <f t="shared" ca="1" si="26"/>
        <v>164.39685488999999</v>
      </c>
      <c r="K204" s="1">
        <f t="shared" ca="1" si="27"/>
        <v>188.05679082</v>
      </c>
      <c r="L204" s="1">
        <f t="shared" ca="1" si="28"/>
        <v>203.99369555999999</v>
      </c>
      <c r="M204" s="1">
        <f t="shared" ca="1" si="30"/>
        <v>179.33405999999999</v>
      </c>
      <c r="O204" s="1">
        <f t="shared" ca="1" si="31"/>
        <v>112.22082242256027</v>
      </c>
      <c r="P204" s="1">
        <f t="shared" ca="1" si="32"/>
        <v>111.45765378062609</v>
      </c>
      <c r="Q204" s="1">
        <f t="shared" ca="1" si="33"/>
        <v>131.06870443702306</v>
      </c>
      <c r="R204" s="1">
        <f t="shared" ca="1" si="33"/>
        <v>107.49123255679847</v>
      </c>
      <c r="AB204" s="93">
        <v>43020</v>
      </c>
    </row>
    <row r="205" spans="1:28" x14ac:dyDescent="0.25">
      <c r="A205" s="206">
        <v>43735</v>
      </c>
      <c r="B205" s="90">
        <v>113.87104044</v>
      </c>
      <c r="C205" s="90">
        <v>119.56631038</v>
      </c>
      <c r="D205" s="90"/>
      <c r="E205" s="90"/>
      <c r="F205" s="90">
        <v>104.66661676</v>
      </c>
      <c r="G205" s="91">
        <v>119.55955623</v>
      </c>
      <c r="I205" s="92">
        <f t="shared" ca="1" si="29"/>
        <v>46094</v>
      </c>
      <c r="J205" s="1">
        <f t="shared" ca="1" si="26"/>
        <v>164.97433651</v>
      </c>
      <c r="K205" s="1">
        <f t="shared" ca="1" si="27"/>
        <v>188.16046846</v>
      </c>
      <c r="L205" s="1">
        <f t="shared" ca="1" si="28"/>
        <v>202.13770435999999</v>
      </c>
      <c r="M205" s="1">
        <f t="shared" ca="1" si="30"/>
        <v>177.15845711</v>
      </c>
      <c r="O205" s="1">
        <f t="shared" ca="1" si="31"/>
        <v>112.61502377375811</v>
      </c>
      <c r="P205" s="1">
        <f t="shared" ca="1" si="32"/>
        <v>111.51910152975297</v>
      </c>
      <c r="Q205" s="1">
        <f t="shared" ca="1" si="33"/>
        <v>129.87620502490782</v>
      </c>
      <c r="R205" s="1">
        <f t="shared" ca="1" si="33"/>
        <v>106.18719563151929</v>
      </c>
      <c r="AB205" s="93">
        <v>43041</v>
      </c>
    </row>
    <row r="206" spans="1:28" x14ac:dyDescent="0.25">
      <c r="A206" s="206">
        <v>43738</v>
      </c>
      <c r="B206" s="90">
        <v>114.14659868</v>
      </c>
      <c r="C206" s="90">
        <v>119.57231882000001</v>
      </c>
      <c r="D206" s="90"/>
      <c r="E206" s="90"/>
      <c r="F206" s="90">
        <v>104.688463</v>
      </c>
      <c r="G206" s="91">
        <v>119.18144687</v>
      </c>
      <c r="I206" s="92">
        <f t="shared" ca="1" si="29"/>
        <v>46097</v>
      </c>
      <c r="J206" s="1">
        <f t="shared" ca="1" si="26"/>
        <v>165.04875425</v>
      </c>
      <c r="K206" s="1">
        <f t="shared" ca="1" si="27"/>
        <v>188.26420338</v>
      </c>
      <c r="L206" s="1">
        <f t="shared" ca="1" si="28"/>
        <v>204.66609101</v>
      </c>
      <c r="M206" s="1">
        <f t="shared" ca="1" si="30"/>
        <v>179.91767991</v>
      </c>
      <c r="O206" s="1">
        <f t="shared" ca="1" si="31"/>
        <v>112.66582292068351</v>
      </c>
      <c r="P206" s="1">
        <f t="shared" ca="1" si="32"/>
        <v>111.58058322763745</v>
      </c>
      <c r="Q206" s="1">
        <f t="shared" ca="1" si="33"/>
        <v>131.50072759469427</v>
      </c>
      <c r="R206" s="1">
        <f t="shared" ca="1" si="33"/>
        <v>107.84104911406924</v>
      </c>
      <c r="AB206" s="93">
        <v>43054</v>
      </c>
    </row>
    <row r="207" spans="1:28" x14ac:dyDescent="0.25">
      <c r="A207" s="206">
        <v>43739</v>
      </c>
      <c r="B207" s="90">
        <v>113.83829664</v>
      </c>
      <c r="C207" s="90">
        <v>119.63841436</v>
      </c>
      <c r="D207" s="90"/>
      <c r="E207" s="90"/>
      <c r="F207" s="90">
        <v>104.7103137</v>
      </c>
      <c r="G207" s="91">
        <v>118.39416561</v>
      </c>
      <c r="I207" s="92">
        <f t="shared" ca="1" si="29"/>
        <v>46098</v>
      </c>
      <c r="J207" s="1">
        <f t="shared" ca="1" si="26"/>
        <v>164.80126211999999</v>
      </c>
      <c r="K207" s="1">
        <f t="shared" ca="1" si="27"/>
        <v>188.36799540999999</v>
      </c>
      <c r="L207" s="1">
        <f t="shared" ca="1" si="28"/>
        <v>205.27401750000001</v>
      </c>
      <c r="M207" s="1">
        <f t="shared" ca="1" si="30"/>
        <v>180.18864914</v>
      </c>
      <c r="O207" s="1">
        <f t="shared" ca="1" si="31"/>
        <v>112.49687947957999</v>
      </c>
      <c r="P207" s="1">
        <f t="shared" ca="1" si="32"/>
        <v>111.6420987735238</v>
      </c>
      <c r="Q207" s="1">
        <f t="shared" ca="1" si="33"/>
        <v>131.89132857487903</v>
      </c>
      <c r="R207" s="1">
        <f t="shared" ca="1" si="33"/>
        <v>108.00346564842788</v>
      </c>
      <c r="AB207" s="93">
        <v>43094</v>
      </c>
    </row>
    <row r="208" spans="1:28" x14ac:dyDescent="0.25">
      <c r="A208" s="206">
        <v>43740</v>
      </c>
      <c r="B208" s="90">
        <v>113.83404419999999</v>
      </c>
      <c r="C208" s="90">
        <v>119.53297001999999</v>
      </c>
      <c r="D208" s="90"/>
      <c r="E208" s="90"/>
      <c r="F208" s="90">
        <v>104.73216904</v>
      </c>
      <c r="G208" s="91">
        <v>114.95571543</v>
      </c>
      <c r="I208" s="92">
        <f t="shared" ca="1" si="29"/>
        <v>46099</v>
      </c>
      <c r="J208" s="1">
        <f t="shared" ca="1" si="26"/>
        <v>164.50486692000001</v>
      </c>
      <c r="K208" s="1">
        <f t="shared" ca="1" si="27"/>
        <v>188.47184469999999</v>
      </c>
      <c r="L208" s="1">
        <f t="shared" ca="1" si="28"/>
        <v>204.39809998000001</v>
      </c>
      <c r="M208" s="1">
        <f t="shared" ca="1" si="30"/>
        <v>180.24889590999999</v>
      </c>
      <c r="O208" s="1">
        <f t="shared" ca="1" si="31"/>
        <v>112.29455375304251</v>
      </c>
      <c r="P208" s="1">
        <f t="shared" ca="1" si="32"/>
        <v>111.70364825631414</v>
      </c>
      <c r="Q208" s="1">
        <f t="shared" ca="1" si="33"/>
        <v>131.32853973856265</v>
      </c>
      <c r="R208" s="1">
        <f t="shared" ca="1" si="33"/>
        <v>108.03957702384012</v>
      </c>
      <c r="AB208" s="93">
        <v>43101</v>
      </c>
    </row>
    <row r="209" spans="1:28" x14ac:dyDescent="0.25">
      <c r="A209" s="206">
        <v>43741</v>
      </c>
      <c r="B209" s="90">
        <v>113.79704795000001</v>
      </c>
      <c r="C209" s="90">
        <v>119.7866233</v>
      </c>
      <c r="D209" s="90"/>
      <c r="E209" s="90"/>
      <c r="F209" s="90">
        <v>104.75402901</v>
      </c>
      <c r="G209" s="91">
        <v>115.50710358000001</v>
      </c>
      <c r="I209" s="92">
        <f t="shared" ca="1" si="29"/>
        <v>46100</v>
      </c>
      <c r="J209" s="1">
        <f t="shared" ca="1" si="26"/>
        <v>164.31648374</v>
      </c>
      <c r="K209" s="1">
        <f t="shared" ca="1" si="27"/>
        <v>188.57412124999999</v>
      </c>
      <c r="L209" s="1">
        <f t="shared" ca="1" si="28"/>
        <v>205.11573519000001</v>
      </c>
      <c r="M209" s="1">
        <f t="shared" ca="1" si="30"/>
        <v>180.43768785</v>
      </c>
      <c r="O209" s="1">
        <f t="shared" ca="1" si="31"/>
        <v>112.16595935016099</v>
      </c>
      <c r="P209" s="1">
        <f t="shared" ca="1" si="32"/>
        <v>111.76426560626503</v>
      </c>
      <c r="Q209" s="1">
        <f t="shared" ca="1" si="33"/>
        <v>131.78963005302009</v>
      </c>
      <c r="R209" s="1">
        <f t="shared" ca="1" si="33"/>
        <v>108.15273722512811</v>
      </c>
      <c r="AB209" s="93">
        <v>43143</v>
      </c>
    </row>
    <row r="210" spans="1:28" x14ac:dyDescent="0.25">
      <c r="A210" s="206">
        <v>43742</v>
      </c>
      <c r="B210" s="90">
        <v>114.07133046</v>
      </c>
      <c r="C210" s="90">
        <v>119.78698657</v>
      </c>
      <c r="D210" s="90"/>
      <c r="E210" s="90"/>
      <c r="F210" s="90">
        <v>104.77589345</v>
      </c>
      <c r="G210" s="91">
        <v>116.68506712999999</v>
      </c>
      <c r="I210" s="92">
        <f t="shared" ca="1" si="29"/>
        <v>46101</v>
      </c>
      <c r="J210" s="1">
        <f t="shared" ca="1" si="26"/>
        <v>164.22250477</v>
      </c>
      <c r="K210" s="1">
        <f t="shared" ca="1" si="27"/>
        <v>188.67645328</v>
      </c>
      <c r="L210" s="1">
        <f t="shared" ca="1" si="28"/>
        <v>200.50617113999999</v>
      </c>
      <c r="M210" s="1">
        <f t="shared" ca="1" si="30"/>
        <v>179.80305859000001</v>
      </c>
      <c r="O210" s="1">
        <f t="shared" ca="1" si="31"/>
        <v>112.10180728769677</v>
      </c>
      <c r="P210" s="1">
        <f t="shared" ca="1" si="32"/>
        <v>111.82491583814806</v>
      </c>
      <c r="Q210" s="1">
        <f t="shared" ca="1" si="33"/>
        <v>128.82792289636302</v>
      </c>
      <c r="R210" s="1">
        <f t="shared" ca="1" si="33"/>
        <v>107.77234611942288</v>
      </c>
      <c r="AB210" s="93">
        <v>43144</v>
      </c>
    </row>
    <row r="211" spans="1:28" x14ac:dyDescent="0.25">
      <c r="A211" s="206">
        <v>43745</v>
      </c>
      <c r="B211" s="90">
        <v>114.03050700999999</v>
      </c>
      <c r="C211" s="90">
        <v>119.51326397</v>
      </c>
      <c r="D211" s="90"/>
      <c r="E211" s="90"/>
      <c r="F211" s="90">
        <v>104.79776253</v>
      </c>
      <c r="G211" s="91">
        <v>114.43383097</v>
      </c>
      <c r="I211" s="92">
        <f t="shared" ca="1" si="29"/>
        <v>46104</v>
      </c>
      <c r="J211" s="1">
        <f t="shared" ca="1" si="26"/>
        <v>164.23738832000001</v>
      </c>
      <c r="K211" s="1">
        <f t="shared" ca="1" si="27"/>
        <v>188.77884080999999</v>
      </c>
      <c r="L211" s="1">
        <f t="shared" ca="1" si="28"/>
        <v>207.00600894999999</v>
      </c>
      <c r="M211" s="1">
        <f t="shared" ca="1" si="30"/>
        <v>180.22090965999999</v>
      </c>
      <c r="O211" s="1">
        <f t="shared" ca="1" si="31"/>
        <v>112.1119671184471</v>
      </c>
      <c r="P211" s="1">
        <f t="shared" ca="1" si="32"/>
        <v>111.8855989638168</v>
      </c>
      <c r="Q211" s="1">
        <f t="shared" ca="1" si="33"/>
        <v>133.00415647293894</v>
      </c>
      <c r="R211" s="1">
        <f t="shared" ca="1" si="33"/>
        <v>108.02280231574987</v>
      </c>
      <c r="AB211" s="93">
        <v>43189</v>
      </c>
    </row>
    <row r="212" spans="1:28" x14ac:dyDescent="0.25">
      <c r="A212" s="206">
        <v>43746</v>
      </c>
      <c r="B212" s="90">
        <v>114.09131693</v>
      </c>
      <c r="C212" s="90">
        <v>119.42069975</v>
      </c>
      <c r="D212" s="90"/>
      <c r="E212" s="90"/>
      <c r="F212" s="90">
        <v>104.81963607</v>
      </c>
      <c r="G212" s="91">
        <v>113.76095764</v>
      </c>
      <c r="I212" s="92">
        <f t="shared" ca="1" si="29"/>
        <v>46105</v>
      </c>
      <c r="J212" s="1">
        <f t="shared" ca="1" si="26"/>
        <v>163.99329814999999</v>
      </c>
      <c r="K212" s="1">
        <f t="shared" ca="1" si="27"/>
        <v>188.88128401</v>
      </c>
      <c r="L212" s="1">
        <f t="shared" ca="1" si="28"/>
        <v>207.66277073000001</v>
      </c>
      <c r="M212" s="1">
        <f t="shared" ca="1" si="30"/>
        <v>179.85753989</v>
      </c>
      <c r="O212" s="1">
        <f t="shared" ca="1" si="31"/>
        <v>111.94534592827291</v>
      </c>
      <c r="P212" s="1">
        <f t="shared" ca="1" si="32"/>
        <v>111.94631508402705</v>
      </c>
      <c r="Q212" s="1">
        <f t="shared" ca="1" si="33"/>
        <v>133.42613478649443</v>
      </c>
      <c r="R212" s="1">
        <f t="shared" ca="1" si="33"/>
        <v>107.80500172365275</v>
      </c>
      <c r="AB212" s="93">
        <v>43211</v>
      </c>
    </row>
    <row r="213" spans="1:28" x14ac:dyDescent="0.25">
      <c r="A213" s="206">
        <v>43747</v>
      </c>
      <c r="B213" s="90">
        <v>114.16148223</v>
      </c>
      <c r="C213" s="90">
        <v>119.80118256999999</v>
      </c>
      <c r="D213" s="90"/>
      <c r="E213" s="90"/>
      <c r="F213" s="90">
        <v>104.84151424</v>
      </c>
      <c r="G213" s="91">
        <v>115.20300949</v>
      </c>
      <c r="I213" s="92">
        <f t="shared" ca="1" si="29"/>
        <v>46106</v>
      </c>
      <c r="J213" s="1">
        <f t="shared" ca="1" si="26"/>
        <v>164.15233947999999</v>
      </c>
      <c r="K213" s="1">
        <f t="shared" ca="1" si="27"/>
        <v>188.98378271000001</v>
      </c>
      <c r="L213" s="1">
        <f t="shared" ca="1" si="28"/>
        <v>210.97967885</v>
      </c>
      <c r="M213" s="1">
        <f t="shared" ca="1" si="30"/>
        <v>180.08793064</v>
      </c>
      <c r="O213" s="1">
        <f t="shared" ca="1" si="31"/>
        <v>112.05391095443306</v>
      </c>
      <c r="P213" s="1">
        <f t="shared" ca="1" si="32"/>
        <v>112.00706409802304</v>
      </c>
      <c r="Q213" s="1">
        <f t="shared" ca="1" si="33"/>
        <v>135.55729305014367</v>
      </c>
      <c r="R213" s="1">
        <f t="shared" ca="1" si="33"/>
        <v>107.94309587981687</v>
      </c>
      <c r="AB213" s="93">
        <v>43221</v>
      </c>
    </row>
    <row r="214" spans="1:28" x14ac:dyDescent="0.25">
      <c r="A214" s="206">
        <v>43748</v>
      </c>
      <c r="B214" s="90">
        <v>114.34986541000001</v>
      </c>
      <c r="C214" s="90">
        <v>120.13414269</v>
      </c>
      <c r="D214" s="90"/>
      <c r="E214" s="90"/>
      <c r="F214" s="90">
        <v>104.86339706</v>
      </c>
      <c r="G214" s="91">
        <v>115.84969017</v>
      </c>
      <c r="I214" s="92">
        <f t="shared" ca="1" si="29"/>
        <v>46107</v>
      </c>
      <c r="J214" s="1">
        <f t="shared" ca="1" si="26"/>
        <v>164.00180304</v>
      </c>
      <c r="K214" s="1">
        <f t="shared" ca="1" si="27"/>
        <v>189.08633707999999</v>
      </c>
      <c r="L214" s="1">
        <f t="shared" ca="1" si="28"/>
        <v>207.91710789999999</v>
      </c>
      <c r="M214" s="1">
        <f t="shared" ca="1" si="30"/>
        <v>179.58816614</v>
      </c>
      <c r="O214" s="1">
        <f t="shared" ca="1" si="31"/>
        <v>111.95115154877006</v>
      </c>
      <c r="P214" s="1">
        <f t="shared" ca="1" si="32"/>
        <v>112.06784610656048</v>
      </c>
      <c r="Q214" s="1">
        <f t="shared" ca="1" si="33"/>
        <v>133.58954985317365</v>
      </c>
      <c r="R214" s="1">
        <f t="shared" ca="1" si="33"/>
        <v>107.64354150574464</v>
      </c>
      <c r="AB214" s="93">
        <v>43251</v>
      </c>
    </row>
    <row r="215" spans="1:28" x14ac:dyDescent="0.25">
      <c r="A215" s="206">
        <v>43749</v>
      </c>
      <c r="B215" s="90">
        <v>114.67262574999999</v>
      </c>
      <c r="C215" s="90">
        <v>121.01201858</v>
      </c>
      <c r="D215" s="90"/>
      <c r="E215" s="90"/>
      <c r="F215" s="90">
        <v>104.88528434</v>
      </c>
      <c r="G215" s="91">
        <v>118.14216097000001</v>
      </c>
      <c r="I215" s="92">
        <f t="shared" ca="1" si="29"/>
        <v>46108</v>
      </c>
      <c r="J215" s="1">
        <f t="shared" ca="1" si="26"/>
        <v>164.51039509</v>
      </c>
      <c r="K215" s="1">
        <f t="shared" ca="1" si="27"/>
        <v>189.18894713</v>
      </c>
      <c r="L215" s="1">
        <f t="shared" ca="1" si="28"/>
        <v>206.57913256000001</v>
      </c>
      <c r="M215" s="1">
        <f t="shared" ca="1" si="30"/>
        <v>179.94570139999999</v>
      </c>
      <c r="O215" s="1">
        <f t="shared" ref="O215:O253" ca="1" si="34">J215/J214*O214</f>
        <v>112.29832740056337</v>
      </c>
      <c r="P215" s="1">
        <f t="shared" ref="P215:P253" ca="1" si="35">K215/K214*P214</f>
        <v>112.12866111556623</v>
      </c>
      <c r="Q215" s="1">
        <f t="shared" ref="Q215:R253" ca="1" si="36">L215/L214*Q214</f>
        <v>132.72988262717891</v>
      </c>
      <c r="R215" s="1">
        <f t="shared" ca="1" si="36"/>
        <v>107.85784494470049</v>
      </c>
      <c r="AB215" s="93">
        <v>43350</v>
      </c>
    </row>
    <row r="216" spans="1:28" x14ac:dyDescent="0.25">
      <c r="A216" s="206">
        <v>43752</v>
      </c>
      <c r="B216" s="90">
        <v>114.70834626</v>
      </c>
      <c r="C216" s="90">
        <v>121.39007881000001</v>
      </c>
      <c r="D216" s="90"/>
      <c r="E216" s="90"/>
      <c r="F216" s="90">
        <v>104.90717626</v>
      </c>
      <c r="G216" s="91">
        <v>118.67655008</v>
      </c>
      <c r="I216" s="92">
        <f t="shared" ca="1" si="29"/>
        <v>46111</v>
      </c>
      <c r="J216" s="1">
        <f t="shared" ca="1" si="26"/>
        <v>164.19741536999999</v>
      </c>
      <c r="K216" s="1">
        <f t="shared" ca="1" si="27"/>
        <v>189.29161284</v>
      </c>
      <c r="L216" s="1">
        <f t="shared" ca="1" si="28"/>
        <v>207.6685281</v>
      </c>
      <c r="M216" s="1">
        <f t="shared" ca="1" si="30"/>
        <v>180.27229971</v>
      </c>
      <c r="O216" s="1">
        <f t="shared" ca="1" si="34"/>
        <v>112.08468072463708</v>
      </c>
      <c r="P216" s="1">
        <f t="shared" ca="1" si="35"/>
        <v>112.18950911318666</v>
      </c>
      <c r="Q216" s="1">
        <f t="shared" ca="1" si="36"/>
        <v>133.42983397447568</v>
      </c>
      <c r="R216" s="1">
        <f t="shared" ca="1" si="36"/>
        <v>108.05360505236141</v>
      </c>
      <c r="AB216" s="93">
        <v>43385</v>
      </c>
    </row>
    <row r="217" spans="1:28" x14ac:dyDescent="0.25">
      <c r="A217" s="206">
        <v>43753</v>
      </c>
      <c r="B217" s="90">
        <v>115.07490676</v>
      </c>
      <c r="C217" s="90">
        <v>121.07995981000001</v>
      </c>
      <c r="D217" s="90"/>
      <c r="E217" s="90"/>
      <c r="F217" s="90">
        <v>104.92907262999999</v>
      </c>
      <c r="G217" s="91">
        <v>118.89043771</v>
      </c>
      <c r="I217" s="92">
        <f t="shared" ca="1" si="29"/>
        <v>46112</v>
      </c>
      <c r="J217" s="1">
        <f t="shared" ca="1" si="26"/>
        <v>164.59374295999999</v>
      </c>
      <c r="K217" s="1">
        <f t="shared" ca="1" si="27"/>
        <v>189.39433423</v>
      </c>
      <c r="L217" s="1">
        <f t="shared" ca="1" si="28"/>
        <v>213.29805784000001</v>
      </c>
      <c r="M217" s="1">
        <f t="shared" ca="1" si="30"/>
        <v>181.3415426</v>
      </c>
      <c r="O217" s="1">
        <f t="shared" ca="1" si="34"/>
        <v>112.35522244593894</v>
      </c>
      <c r="P217" s="1">
        <f t="shared" ca="1" si="35"/>
        <v>112.25039011127538</v>
      </c>
      <c r="Q217" s="1">
        <f t="shared" ca="1" si="36"/>
        <v>137.04688286211874</v>
      </c>
      <c r="R217" s="1">
        <f t="shared" ca="1" si="36"/>
        <v>108.69449968302271</v>
      </c>
      <c r="AB217" s="93">
        <v>43406</v>
      </c>
    </row>
    <row r="218" spans="1:28" x14ac:dyDescent="0.25">
      <c r="A218" s="206">
        <v>43754</v>
      </c>
      <c r="B218" s="90">
        <v>115.48441692</v>
      </c>
      <c r="C218" s="90">
        <v>121.65866776</v>
      </c>
      <c r="D218" s="90"/>
      <c r="E218" s="90"/>
      <c r="F218" s="90">
        <v>104.95097364999999</v>
      </c>
      <c r="G218" s="91">
        <v>119.95229798</v>
      </c>
      <c r="I218" s="92">
        <f t="shared" ca="1" si="29"/>
        <v>46113</v>
      </c>
      <c r="J218" s="1">
        <f t="shared" ca="1" si="26"/>
        <v>164.85229143000001</v>
      </c>
      <c r="K218" s="1">
        <f t="shared" ca="1" si="27"/>
        <v>189.49711146999999</v>
      </c>
      <c r="L218" s="1">
        <f t="shared" ca="1" si="28"/>
        <v>213.85680769999999</v>
      </c>
      <c r="M218" s="1">
        <f t="shared" ca="1" si="30"/>
        <v>181.77754823000001</v>
      </c>
      <c r="O218" s="1">
        <f t="shared" ca="1" si="34"/>
        <v>112.53171318208418</v>
      </c>
      <c r="P218" s="1">
        <f t="shared" ca="1" si="35"/>
        <v>112.31130421058815</v>
      </c>
      <c r="Q218" s="1">
        <f t="shared" ca="1" si="36"/>
        <v>137.40588719337279</v>
      </c>
      <c r="R218" s="1">
        <f t="shared" ca="1" si="36"/>
        <v>108.95583756033618</v>
      </c>
      <c r="AB218" s="93">
        <v>43419</v>
      </c>
    </row>
    <row r="219" spans="1:28" x14ac:dyDescent="0.25">
      <c r="A219" s="206">
        <v>43755</v>
      </c>
      <c r="B219" s="90">
        <v>115.55203075</v>
      </c>
      <c r="C219" s="90">
        <v>122.21774648</v>
      </c>
      <c r="D219" s="90"/>
      <c r="E219" s="90"/>
      <c r="F219" s="90">
        <v>104.97287931</v>
      </c>
      <c r="G219" s="91">
        <v>119.48917061</v>
      </c>
      <c r="I219" s="92">
        <f t="shared" ca="1" si="29"/>
        <v>46114</v>
      </c>
      <c r="J219" s="1">
        <f t="shared" ca="1" si="26"/>
        <v>165.23075875999999</v>
      </c>
      <c r="K219" s="1">
        <f t="shared" ca="1" si="27"/>
        <v>189.59994438000001</v>
      </c>
      <c r="L219" s="1">
        <f t="shared" ca="1" si="28"/>
        <v>213.96957716</v>
      </c>
      <c r="M219" s="1">
        <f t="shared" ca="1" si="30"/>
        <v>181.84040587000001</v>
      </c>
      <c r="O219" s="1">
        <f t="shared" ca="1" si="34"/>
        <v>112.79006310648563</v>
      </c>
      <c r="P219" s="1">
        <f t="shared" ca="1" si="35"/>
        <v>112.37225130444241</v>
      </c>
      <c r="Q219" s="1">
        <f t="shared" ca="1" si="36"/>
        <v>137.47834309443232</v>
      </c>
      <c r="R219" s="1">
        <f t="shared" ca="1" si="36"/>
        <v>108.99351386788877</v>
      </c>
      <c r="AB219" s="93">
        <v>43459</v>
      </c>
    </row>
    <row r="220" spans="1:28" x14ac:dyDescent="0.25">
      <c r="A220" s="206">
        <v>43756</v>
      </c>
      <c r="B220" s="90">
        <v>115.93262430999999</v>
      </c>
      <c r="C220" s="90">
        <v>122.28588981</v>
      </c>
      <c r="D220" s="90"/>
      <c r="E220" s="90"/>
      <c r="F220" s="90">
        <v>104.99478943</v>
      </c>
      <c r="G220" s="91">
        <v>119.16275245999999</v>
      </c>
      <c r="I220" s="92">
        <f t="shared" ca="1" si="29"/>
        <v>46118</v>
      </c>
      <c r="J220" s="1">
        <f t="shared" ca="1" si="26"/>
        <v>165.28816673</v>
      </c>
      <c r="K220" s="1">
        <f t="shared" ca="1" si="27"/>
        <v>189.70283315</v>
      </c>
      <c r="L220" s="1">
        <f t="shared" ca="1" si="28"/>
        <v>214.09468061000001</v>
      </c>
      <c r="M220" s="1">
        <f t="shared" ca="1" si="30"/>
        <v>182.09019529</v>
      </c>
      <c r="O220" s="1">
        <f t="shared" ca="1" si="34"/>
        <v>112.82925101924297</v>
      </c>
      <c r="P220" s="1">
        <f t="shared" ca="1" si="35"/>
        <v>112.43323150544748</v>
      </c>
      <c r="Q220" s="1">
        <f t="shared" ca="1" si="36"/>
        <v>137.55872375064371</v>
      </c>
      <c r="R220" s="1">
        <f t="shared" ca="1" si="36"/>
        <v>109.14323541345264</v>
      </c>
      <c r="AB220" s="93">
        <v>43466</v>
      </c>
    </row>
    <row r="221" spans="1:28" x14ac:dyDescent="0.25">
      <c r="A221" s="206">
        <v>43759</v>
      </c>
      <c r="B221" s="90">
        <v>116.57091584</v>
      </c>
      <c r="C221" s="90">
        <v>122.28763768</v>
      </c>
      <c r="D221" s="90"/>
      <c r="E221" s="90"/>
      <c r="F221" s="90">
        <v>105.01670419</v>
      </c>
      <c r="G221" s="91">
        <v>120.63439904000001</v>
      </c>
      <c r="I221" s="92">
        <f t="shared" ca="1" si="29"/>
        <v>46119</v>
      </c>
      <c r="J221" s="1">
        <f t="shared" ca="1" si="26"/>
        <v>165.00537933999999</v>
      </c>
      <c r="K221" s="1">
        <f t="shared" ca="1" si="27"/>
        <v>189.80577776000001</v>
      </c>
      <c r="L221" s="1">
        <f t="shared" ca="1" si="28"/>
        <v>214.20498099</v>
      </c>
      <c r="M221" s="1">
        <f t="shared" ca="1" si="30"/>
        <v>182.07408508</v>
      </c>
      <c r="O221" s="1">
        <f t="shared" ca="1" si="34"/>
        <v>112.63621427594418</v>
      </c>
      <c r="P221" s="1">
        <f t="shared" ca="1" si="35"/>
        <v>112.49424480174979</v>
      </c>
      <c r="Q221" s="1">
        <f t="shared" ca="1" si="36"/>
        <v>137.62959323445702</v>
      </c>
      <c r="R221" s="1">
        <f t="shared" ca="1" si="36"/>
        <v>109.13357909758243</v>
      </c>
      <c r="AB221" s="93">
        <v>43528</v>
      </c>
    </row>
    <row r="222" spans="1:28" x14ac:dyDescent="0.25">
      <c r="A222" s="206">
        <v>43760</v>
      </c>
      <c r="B222" s="90">
        <v>116.83371676</v>
      </c>
      <c r="C222" s="90">
        <v>121.95334966999999</v>
      </c>
      <c r="D222" s="90"/>
      <c r="E222" s="90"/>
      <c r="F222" s="90">
        <v>105.03862340000001</v>
      </c>
      <c r="G222" s="91">
        <v>122.18050464</v>
      </c>
      <c r="I222" s="92">
        <f t="shared" ca="1" si="29"/>
        <v>46120</v>
      </c>
      <c r="J222" s="1">
        <f t="shared" ca="1" si="26"/>
        <v>165.44678282000001</v>
      </c>
      <c r="K222" s="1">
        <f t="shared" ca="1" si="27"/>
        <v>189.90877823</v>
      </c>
      <c r="L222" s="1">
        <f t="shared" ca="1" si="28"/>
        <v>218.69055666</v>
      </c>
      <c r="M222" s="1">
        <f t="shared" ca="1" si="30"/>
        <v>183.15971905999999</v>
      </c>
      <c r="O222" s="1">
        <f t="shared" ca="1" si="34"/>
        <v>112.93752576745007</v>
      </c>
      <c r="P222" s="1">
        <f t="shared" ca="1" si="35"/>
        <v>112.55529120520292</v>
      </c>
      <c r="Q222" s="1">
        <f t="shared" ca="1" si="36"/>
        <v>140.51163618243729</v>
      </c>
      <c r="R222" s="1">
        <f t="shared" ca="1" si="36"/>
        <v>109.78429840107526</v>
      </c>
      <c r="AB222" s="93">
        <v>43529</v>
      </c>
    </row>
    <row r="223" spans="1:28" x14ac:dyDescent="0.25">
      <c r="A223" s="206">
        <v>43761</v>
      </c>
      <c r="B223" s="90">
        <v>117.17136065</v>
      </c>
      <c r="C223" s="90">
        <v>122.37824664</v>
      </c>
      <c r="D223" s="90"/>
      <c r="E223" s="90"/>
      <c r="F223" s="90">
        <v>105.06054726000001</v>
      </c>
      <c r="G223" s="91">
        <v>122.36537783</v>
      </c>
      <c r="I223" s="92">
        <f t="shared" ca="1" si="29"/>
        <v>46121</v>
      </c>
      <c r="J223" s="1">
        <f t="shared" ca="1" si="26"/>
        <v>165.49313443</v>
      </c>
      <c r="K223" s="1">
        <f t="shared" ca="1" si="27"/>
        <v>190.01183455</v>
      </c>
      <c r="L223" s="1">
        <f t="shared" ca="1" si="28"/>
        <v>222.02219957</v>
      </c>
      <c r="M223" s="1">
        <f t="shared" ca="1" si="30"/>
        <v>183.50891343999999</v>
      </c>
      <c r="O223" s="1">
        <f t="shared" ca="1" si="34"/>
        <v>112.96916637151325</v>
      </c>
      <c r="P223" s="1">
        <f t="shared" ca="1" si="35"/>
        <v>112.6163707098801</v>
      </c>
      <c r="Q223" s="1">
        <f t="shared" ca="1" si="36"/>
        <v>142.65226174766244</v>
      </c>
      <c r="R223" s="1">
        <f t="shared" ca="1" si="36"/>
        <v>109.99360239111546</v>
      </c>
      <c r="AB223" s="93">
        <v>43574</v>
      </c>
    </row>
    <row r="224" spans="1:28" x14ac:dyDescent="0.25">
      <c r="A224" s="206">
        <v>43762</v>
      </c>
      <c r="B224" s="90">
        <v>117.32104661</v>
      </c>
      <c r="C224" s="90">
        <v>122.30814737</v>
      </c>
      <c r="D224" s="90"/>
      <c r="E224" s="90"/>
      <c r="F224" s="90">
        <v>105.08247575999999</v>
      </c>
      <c r="G224" s="91">
        <v>121.73111077</v>
      </c>
      <c r="I224" s="92">
        <f t="shared" ca="1" si="29"/>
        <v>46122</v>
      </c>
      <c r="J224" s="1">
        <f t="shared" ca="1" si="26"/>
        <v>166.30577608999999</v>
      </c>
      <c r="K224" s="1">
        <f t="shared" ca="1" si="27"/>
        <v>190.11494689</v>
      </c>
      <c r="L224" s="1">
        <f t="shared" ca="1" si="28"/>
        <v>224.51928476000001</v>
      </c>
      <c r="M224" s="1">
        <f t="shared" ca="1" si="30"/>
        <v>184.20337795</v>
      </c>
      <c r="O224" s="1">
        <f t="shared" ca="1" si="34"/>
        <v>113.52389301443507</v>
      </c>
      <c r="P224" s="1">
        <f t="shared" ca="1" si="35"/>
        <v>112.67748341653704</v>
      </c>
      <c r="Q224" s="1">
        <f t="shared" ca="1" si="36"/>
        <v>144.25667270665659</v>
      </c>
      <c r="R224" s="1">
        <f t="shared" ca="1" si="36"/>
        <v>110.4098582108234</v>
      </c>
      <c r="AB224" s="93">
        <v>43576</v>
      </c>
    </row>
    <row r="225" spans="1:28" x14ac:dyDescent="0.25">
      <c r="A225" s="206">
        <v>43763</v>
      </c>
      <c r="B225" s="90">
        <v>117.63955451</v>
      </c>
      <c r="C225" s="90">
        <v>122.80215385</v>
      </c>
      <c r="D225" s="90"/>
      <c r="E225" s="90"/>
      <c r="F225" s="90">
        <v>105.10440872</v>
      </c>
      <c r="G225" s="91">
        <v>122.16077482</v>
      </c>
      <c r="I225" s="92">
        <f t="shared" ca="1" si="29"/>
        <v>46125</v>
      </c>
      <c r="J225" s="1">
        <f t="shared" ca="1" si="26"/>
        <v>165.98981964999999</v>
      </c>
      <c r="K225" s="1">
        <f t="shared" ca="1" si="27"/>
        <v>190.21811509</v>
      </c>
      <c r="L225" s="1">
        <f t="shared" ca="1" si="28"/>
        <v>225.28940767</v>
      </c>
      <c r="M225" s="1">
        <f t="shared" ca="1" si="30"/>
        <v>184.68452855999999</v>
      </c>
      <c r="O225" s="1">
        <f t="shared" ca="1" si="34"/>
        <v>113.30821436553251</v>
      </c>
      <c r="P225" s="1">
        <f t="shared" ca="1" si="35"/>
        <v>112.73862923034483</v>
      </c>
      <c r="Q225" s="1">
        <f t="shared" ca="1" si="36"/>
        <v>144.75148707723739</v>
      </c>
      <c r="R225" s="1">
        <f t="shared" ca="1" si="36"/>
        <v>110.69825558561296</v>
      </c>
      <c r="AB225" s="93">
        <v>43586</v>
      </c>
    </row>
    <row r="226" spans="1:28" x14ac:dyDescent="0.25">
      <c r="A226" s="206">
        <v>43766</v>
      </c>
      <c r="B226" s="90">
        <v>117.75181898</v>
      </c>
      <c r="C226" s="90">
        <v>123.04995024</v>
      </c>
      <c r="D226" s="90"/>
      <c r="E226" s="90"/>
      <c r="F226" s="90">
        <v>105.12634632</v>
      </c>
      <c r="G226" s="91">
        <v>123.09753164</v>
      </c>
      <c r="I226" s="92">
        <f t="shared" ca="1" si="29"/>
        <v>46126</v>
      </c>
      <c r="J226" s="1">
        <f t="shared" ca="1" si="26"/>
        <v>166.04084896000001</v>
      </c>
      <c r="K226" s="1">
        <f t="shared" ca="1" si="27"/>
        <v>190.32133931999999</v>
      </c>
      <c r="L226" s="1">
        <f t="shared" ca="1" si="28"/>
        <v>226.03652382999999</v>
      </c>
      <c r="M226" s="1">
        <f t="shared" ca="1" si="30"/>
        <v>184.91441424000001</v>
      </c>
      <c r="O226" s="1">
        <f t="shared" ca="1" si="34"/>
        <v>113.34304806803667</v>
      </c>
      <c r="P226" s="1">
        <f t="shared" ca="1" si="35"/>
        <v>112.79980825205918</v>
      </c>
      <c r="Q226" s="1">
        <f t="shared" ca="1" si="36"/>
        <v>145.23151930022519</v>
      </c>
      <c r="R226" s="1">
        <f t="shared" ca="1" si="36"/>
        <v>110.83604700733373</v>
      </c>
      <c r="AB226" s="93">
        <v>43636</v>
      </c>
    </row>
    <row r="227" spans="1:28" x14ac:dyDescent="0.25">
      <c r="A227" s="206">
        <v>43767</v>
      </c>
      <c r="B227" s="90">
        <v>117.77988508999999</v>
      </c>
      <c r="C227" s="90">
        <v>123.22148765999999</v>
      </c>
      <c r="D227" s="90"/>
      <c r="E227" s="90"/>
      <c r="F227" s="90">
        <v>105.14828855</v>
      </c>
      <c r="G227" s="91">
        <v>122.37979402000001</v>
      </c>
      <c r="I227" s="92">
        <f t="shared" ca="1" si="29"/>
        <v>46127</v>
      </c>
      <c r="J227" s="1">
        <f t="shared" ca="1" si="26"/>
        <v>166.10803754</v>
      </c>
      <c r="K227" s="1">
        <f t="shared" ca="1" si="27"/>
        <v>190.42461958000001</v>
      </c>
      <c r="L227" s="1">
        <f t="shared" ca="1" si="28"/>
        <v>224.99004690999999</v>
      </c>
      <c r="M227" s="1">
        <f t="shared" ca="1" si="30"/>
        <v>185.06836612000001</v>
      </c>
      <c r="O227" s="1">
        <f t="shared" ca="1" si="34"/>
        <v>113.38891243515032</v>
      </c>
      <c r="P227" s="1">
        <f t="shared" ca="1" si="35"/>
        <v>112.86102048168016</v>
      </c>
      <c r="Q227" s="1">
        <f t="shared" ca="1" si="36"/>
        <v>144.55914374591643</v>
      </c>
      <c r="R227" s="1">
        <f t="shared" ca="1" si="36"/>
        <v>110.92832438808134</v>
      </c>
      <c r="AB227" s="93">
        <v>43715</v>
      </c>
    </row>
    <row r="228" spans="1:28" x14ac:dyDescent="0.25">
      <c r="A228" s="206">
        <v>43768</v>
      </c>
      <c r="B228" s="90">
        <v>118.14176791</v>
      </c>
      <c r="C228" s="90">
        <v>123.47787531</v>
      </c>
      <c r="D228" s="90"/>
      <c r="E228" s="90"/>
      <c r="F228" s="90">
        <v>105.17023525</v>
      </c>
      <c r="G228" s="91">
        <v>123.34839846</v>
      </c>
      <c r="I228" s="92">
        <f t="shared" ca="1" si="29"/>
        <v>46128</v>
      </c>
      <c r="J228" s="1">
        <f t="shared" ca="1" si="26"/>
        <v>166.46949511</v>
      </c>
      <c r="K228" s="1">
        <f t="shared" ca="1" si="27"/>
        <v>190.52795587</v>
      </c>
      <c r="L228" s="1">
        <f t="shared" ca="1" si="28"/>
        <v>223.94436646</v>
      </c>
      <c r="M228" s="1">
        <f t="shared" ca="1" si="30"/>
        <v>185.07849970999999</v>
      </c>
      <c r="O228" s="1">
        <f t="shared" ca="1" si="34"/>
        <v>113.63565113220994</v>
      </c>
      <c r="P228" s="1">
        <f t="shared" ca="1" si="35"/>
        <v>112.92226591920769</v>
      </c>
      <c r="Q228" s="1">
        <f t="shared" ca="1" si="36"/>
        <v>143.8872799343394</v>
      </c>
      <c r="R228" s="1">
        <f t="shared" ca="1" si="36"/>
        <v>110.93439837134656</v>
      </c>
      <c r="AB228" s="93">
        <v>43750</v>
      </c>
    </row>
    <row r="229" spans="1:28" x14ac:dyDescent="0.25">
      <c r="A229" s="206">
        <v>43769</v>
      </c>
      <c r="B229" s="90">
        <v>118.72732916</v>
      </c>
      <c r="C229" s="90">
        <v>123.59317432</v>
      </c>
      <c r="D229" s="90"/>
      <c r="E229" s="90"/>
      <c r="F229" s="90">
        <v>105.19020164</v>
      </c>
      <c r="G229" s="91">
        <v>121.99699683</v>
      </c>
      <c r="I229" s="92">
        <f t="shared" ca="1" si="29"/>
        <v>46129</v>
      </c>
      <c r="J229" s="1">
        <f t="shared" ca="1" si="26"/>
        <v>167.16604509999999</v>
      </c>
      <c r="K229" s="1">
        <f t="shared" ca="1" si="27"/>
        <v>190.63134819000001</v>
      </c>
      <c r="L229" s="1">
        <f t="shared" ca="1" si="28"/>
        <v>222.70973942000001</v>
      </c>
      <c r="M229" s="1">
        <f t="shared" ca="1" si="30"/>
        <v>185.31050418000001</v>
      </c>
      <c r="O229" s="1">
        <f t="shared" ca="1" si="34"/>
        <v>114.11113110893169</v>
      </c>
      <c r="P229" s="1">
        <f t="shared" ca="1" si="35"/>
        <v>112.9835445646418</v>
      </c>
      <c r="Q229" s="1">
        <f t="shared" ca="1" si="36"/>
        <v>143.09401538686654</v>
      </c>
      <c r="R229" s="1">
        <f t="shared" ca="1" si="36"/>
        <v>111.07345977685419</v>
      </c>
      <c r="AB229" s="93">
        <v>43771</v>
      </c>
    </row>
    <row r="230" spans="1:28" x14ac:dyDescent="0.25">
      <c r="A230" s="206">
        <v>43770</v>
      </c>
      <c r="B230" s="90">
        <v>118.88764623</v>
      </c>
      <c r="C230" s="90">
        <v>123.96127391</v>
      </c>
      <c r="D230" s="90"/>
      <c r="E230" s="90"/>
      <c r="F230" s="90">
        <v>105.21017177</v>
      </c>
      <c r="G230" s="91">
        <v>123.10728277</v>
      </c>
      <c r="I230" s="92">
        <f t="shared" ca="1" si="29"/>
        <v>46132</v>
      </c>
      <c r="J230" s="1">
        <f t="shared" ca="1" si="26"/>
        <v>167.61510297000001</v>
      </c>
      <c r="K230" s="1">
        <f t="shared" ca="1" si="27"/>
        <v>190.73479671000001</v>
      </c>
      <c r="L230" s="1">
        <f t="shared" ca="1" si="28"/>
        <v>223.16321805999999</v>
      </c>
      <c r="M230" s="1">
        <f t="shared" ca="1" si="30"/>
        <v>185.64321469999999</v>
      </c>
      <c r="O230" s="1">
        <f t="shared" ca="1" si="34"/>
        <v>114.41766765137615</v>
      </c>
      <c r="P230" s="1">
        <f t="shared" ca="1" si="35"/>
        <v>113.04485651873824</v>
      </c>
      <c r="Q230" s="1">
        <f t="shared" ca="1" si="36"/>
        <v>143.38538153752867</v>
      </c>
      <c r="R230" s="1">
        <f t="shared" ca="1" si="36"/>
        <v>111.27288348855409</v>
      </c>
      <c r="AB230" s="93">
        <v>43784</v>
      </c>
    </row>
    <row r="231" spans="1:28" x14ac:dyDescent="0.25">
      <c r="A231" s="206">
        <v>43773</v>
      </c>
      <c r="B231" s="90">
        <v>119.27631941999999</v>
      </c>
      <c r="C231" s="90">
        <v>123.93071638000001</v>
      </c>
      <c r="D231" s="90"/>
      <c r="E231" s="90"/>
      <c r="F231" s="90">
        <v>105.23014583</v>
      </c>
      <c r="G231" s="91">
        <v>123.77142901000001</v>
      </c>
      <c r="I231" s="92">
        <f t="shared" ca="1" si="29"/>
        <v>46134</v>
      </c>
      <c r="J231" s="1">
        <f t="shared" ca="1" si="26"/>
        <v>167.54323669999999</v>
      </c>
      <c r="K231" s="1">
        <f t="shared" ca="1" si="27"/>
        <v>190.83830126999999</v>
      </c>
      <c r="L231" s="1">
        <f t="shared" ca="1" si="28"/>
        <v>219.47315008999999</v>
      </c>
      <c r="M231" s="1">
        <f t="shared" ca="1" si="30"/>
        <v>185.30387210999999</v>
      </c>
      <c r="O231" s="1">
        <f t="shared" ca="1" si="34"/>
        <v>114.36861019264776</v>
      </c>
      <c r="P231" s="1">
        <f t="shared" ca="1" si="35"/>
        <v>113.10620168666804</v>
      </c>
      <c r="Q231" s="1">
        <f t="shared" ca="1" si="36"/>
        <v>141.01446303053882</v>
      </c>
      <c r="R231" s="1">
        <f t="shared" ca="1" si="36"/>
        <v>111.06948457337803</v>
      </c>
      <c r="AB231" s="93">
        <v>43824</v>
      </c>
    </row>
    <row r="232" spans="1:28" x14ac:dyDescent="0.25">
      <c r="A232" s="206">
        <v>43774</v>
      </c>
      <c r="B232" s="90">
        <v>119.16958313000001</v>
      </c>
      <c r="C232" s="90">
        <v>123.84895923000001</v>
      </c>
      <c r="D232" s="90"/>
      <c r="E232" s="90"/>
      <c r="F232" s="90">
        <v>105.25012364</v>
      </c>
      <c r="G232" s="91">
        <v>123.70280701</v>
      </c>
      <c r="I232" s="92">
        <f t="shared" ca="1" si="29"/>
        <v>46135</v>
      </c>
      <c r="J232" s="1">
        <f t="shared" ca="1" si="26"/>
        <v>167.06356124999999</v>
      </c>
      <c r="K232" s="1">
        <f t="shared" ca="1" si="27"/>
        <v>190.94186203000001</v>
      </c>
      <c r="L232" s="1">
        <f t="shared" ca="1" si="28"/>
        <v>217.75443702000001</v>
      </c>
      <c r="M232" s="1">
        <f t="shared" ca="1" si="30"/>
        <v>184.59153608</v>
      </c>
      <c r="O232" s="1">
        <f t="shared" ca="1" si="34"/>
        <v>114.04117343279654</v>
      </c>
      <c r="P232" s="1">
        <f t="shared" ca="1" si="35"/>
        <v>113.1675801632602</v>
      </c>
      <c r="Q232" s="1">
        <f t="shared" ca="1" si="36"/>
        <v>139.91016667096031</v>
      </c>
      <c r="R232" s="1">
        <f t="shared" ca="1" si="36"/>
        <v>110.64251672432964</v>
      </c>
      <c r="AB232" s="93">
        <v>43831</v>
      </c>
    </row>
    <row r="233" spans="1:28" x14ac:dyDescent="0.25">
      <c r="A233" s="206">
        <v>43775</v>
      </c>
      <c r="B233" s="90">
        <v>119.64840809</v>
      </c>
      <c r="C233" s="90">
        <v>123.33588266</v>
      </c>
      <c r="D233" s="90"/>
      <c r="E233" s="90"/>
      <c r="F233" s="90">
        <v>105.27010519</v>
      </c>
      <c r="G233" s="91">
        <v>123.29455676000001</v>
      </c>
      <c r="I233" s="92">
        <f t="shared" ca="1" si="29"/>
        <v>46136</v>
      </c>
      <c r="J233" s="1">
        <f t="shared" ca="1" si="26"/>
        <v>167.35697974999999</v>
      </c>
      <c r="K233" s="1">
        <f t="shared" ca="1" si="27"/>
        <v>191.045479</v>
      </c>
      <c r="L233" s="1">
        <f t="shared" ca="1" si="28"/>
        <v>217.03372969</v>
      </c>
      <c r="M233" s="1">
        <f t="shared" ca="1" si="30"/>
        <v>184.86577115</v>
      </c>
      <c r="O233" s="1">
        <f t="shared" ca="1" si="34"/>
        <v>114.24146720001018</v>
      </c>
      <c r="P233" s="1">
        <f t="shared" ca="1" si="35"/>
        <v>113.22899195444145</v>
      </c>
      <c r="Q233" s="1">
        <f t="shared" ca="1" si="36"/>
        <v>139.44710247791232</v>
      </c>
      <c r="R233" s="1">
        <f t="shared" ca="1" si="36"/>
        <v>110.80689077399204</v>
      </c>
      <c r="AB233" s="93">
        <v>43885</v>
      </c>
    </row>
    <row r="234" spans="1:28" x14ac:dyDescent="0.25">
      <c r="A234" s="206">
        <v>43776</v>
      </c>
      <c r="B234" s="90">
        <v>120.19569737</v>
      </c>
      <c r="C234" s="90">
        <v>122.94451058</v>
      </c>
      <c r="D234" s="90"/>
      <c r="E234" s="90"/>
      <c r="F234" s="90">
        <v>105.29009067</v>
      </c>
      <c r="G234" s="91">
        <v>124.68309687999999</v>
      </c>
      <c r="I234" s="92">
        <f t="shared" ca="1" si="29"/>
        <v>46139</v>
      </c>
      <c r="J234" s="1">
        <f t="shared" ca="1" si="26"/>
        <v>166.90537040999999</v>
      </c>
      <c r="K234" s="1">
        <f t="shared" ca="1" si="27"/>
        <v>191.14915219</v>
      </c>
      <c r="L234" s="1">
        <f t="shared" ca="1" si="28"/>
        <v>215.70676845</v>
      </c>
      <c r="M234" s="1">
        <f t="shared" ca="1" si="30"/>
        <v>184.73122846999999</v>
      </c>
      <c r="O234" s="1">
        <f t="shared" ca="1" si="34"/>
        <v>113.93318896936871</v>
      </c>
      <c r="P234" s="1">
        <f t="shared" ca="1" si="35"/>
        <v>113.29043706613865</v>
      </c>
      <c r="Q234" s="1">
        <f t="shared" ca="1" si="36"/>
        <v>138.59451195991863</v>
      </c>
      <c r="R234" s="1">
        <f t="shared" ca="1" si="36"/>
        <v>110.72624709423206</v>
      </c>
      <c r="AB234" s="93">
        <v>43886</v>
      </c>
    </row>
    <row r="235" spans="1:28" x14ac:dyDescent="0.25">
      <c r="A235" s="206">
        <v>43777</v>
      </c>
      <c r="B235" s="90">
        <v>120.47380708</v>
      </c>
      <c r="C235" s="90">
        <v>122.42317301</v>
      </c>
      <c r="D235" s="90"/>
      <c r="E235" s="90"/>
      <c r="F235" s="90">
        <v>105.31007990000001</v>
      </c>
      <c r="G235" s="91">
        <v>122.46253638</v>
      </c>
      <c r="I235" s="92">
        <f t="shared" ca="1" si="29"/>
        <v>46140</v>
      </c>
      <c r="J235" s="1">
        <f t="shared" ca="1" si="26"/>
        <v>166.89303833</v>
      </c>
      <c r="K235" s="1">
        <f t="shared" ca="1" si="27"/>
        <v>191.25288157</v>
      </c>
      <c r="L235" s="1">
        <f t="shared" ca="1" si="28"/>
        <v>214.61434631</v>
      </c>
      <c r="M235" s="1">
        <f t="shared" ca="1" si="30"/>
        <v>184.67215589</v>
      </c>
      <c r="O235" s="1">
        <f t="shared" ca="1" si="34"/>
        <v>113.9247708268154</v>
      </c>
      <c r="P235" s="1">
        <f t="shared" ca="1" si="35"/>
        <v>113.35191548057136</v>
      </c>
      <c r="Q235" s="1">
        <f t="shared" ca="1" si="36"/>
        <v>137.89261598124605</v>
      </c>
      <c r="R235" s="1">
        <f t="shared" ca="1" si="36"/>
        <v>110.6908395178101</v>
      </c>
      <c r="AB235" s="93">
        <v>43931</v>
      </c>
    </row>
    <row r="236" spans="1:28" x14ac:dyDescent="0.25">
      <c r="A236" s="206">
        <v>43780</v>
      </c>
      <c r="B236" s="90">
        <v>120.28712487999999</v>
      </c>
      <c r="C236" s="90">
        <v>122.44503598999999</v>
      </c>
      <c r="D236" s="90"/>
      <c r="E236" s="90"/>
      <c r="F236" s="90">
        <v>105.33007287</v>
      </c>
      <c r="G236" s="91">
        <v>123.30277183</v>
      </c>
      <c r="I236" s="92">
        <f t="shared" ca="1" si="29"/>
        <v>46141</v>
      </c>
      <c r="J236" s="1">
        <f t="shared" ca="1" si="26"/>
        <v>166.99849889000001</v>
      </c>
      <c r="K236" s="1">
        <f t="shared" ca="1" si="27"/>
        <v>191.35666735000001</v>
      </c>
      <c r="L236" s="1">
        <f t="shared" ca="1" si="28"/>
        <v>210.21294664999999</v>
      </c>
      <c r="M236" s="1">
        <f t="shared" ca="1" si="30"/>
        <v>183.96888831999999</v>
      </c>
      <c r="O236" s="1">
        <f t="shared" ca="1" si="34"/>
        <v>113.99676046910062</v>
      </c>
      <c r="P236" s="1">
        <f t="shared" ca="1" si="35"/>
        <v>113.41342732220258</v>
      </c>
      <c r="Q236" s="1">
        <f t="shared" ca="1" si="36"/>
        <v>135.06465725653106</v>
      </c>
      <c r="R236" s="1">
        <f t="shared" ca="1" si="36"/>
        <v>110.26930722262577</v>
      </c>
      <c r="AB236" s="93">
        <v>43942</v>
      </c>
    </row>
    <row r="237" spans="1:28" x14ac:dyDescent="0.25">
      <c r="A237" s="206">
        <v>43781</v>
      </c>
      <c r="B237" s="90">
        <v>120.24927814</v>
      </c>
      <c r="C237" s="90">
        <v>121.88916365</v>
      </c>
      <c r="D237" s="90"/>
      <c r="E237" s="90"/>
      <c r="F237" s="90">
        <v>105.35006959</v>
      </c>
      <c r="G237" s="91">
        <v>121.46367727000001</v>
      </c>
      <c r="I237" s="92">
        <f t="shared" ca="1" si="29"/>
        <v>46142</v>
      </c>
      <c r="J237" s="1">
        <f t="shared" ca="1" si="26"/>
        <v>167.11714201999999</v>
      </c>
      <c r="K237" s="1">
        <f t="shared" ca="1" si="27"/>
        <v>191.45885092</v>
      </c>
      <c r="L237" s="1">
        <f t="shared" ca="1" si="28"/>
        <v>213.13398402000001</v>
      </c>
      <c r="M237" s="1">
        <f t="shared" ca="1" si="30"/>
        <v>184.63187955999999</v>
      </c>
      <c r="O237" s="1">
        <f t="shared" ca="1" si="34"/>
        <v>114.07774881667146</v>
      </c>
      <c r="P237" s="1">
        <f t="shared" ca="1" si="35"/>
        <v>113.47398956469044</v>
      </c>
      <c r="Q237" s="1">
        <f t="shared" ca="1" si="36"/>
        <v>136.94146321686733</v>
      </c>
      <c r="R237" s="1">
        <f t="shared" ca="1" si="36"/>
        <v>110.66669824562474</v>
      </c>
      <c r="AB237" s="93">
        <v>43952</v>
      </c>
    </row>
    <row r="238" spans="1:28" x14ac:dyDescent="0.25">
      <c r="A238" s="206">
        <v>43782</v>
      </c>
      <c r="B238" s="90">
        <v>120.12255537</v>
      </c>
      <c r="C238" s="90">
        <v>121.76219964000001</v>
      </c>
      <c r="D238" s="90"/>
      <c r="E238" s="90"/>
      <c r="F238" s="90">
        <v>105.37007024</v>
      </c>
      <c r="G238" s="91">
        <v>120.67726076</v>
      </c>
      <c r="I238" s="92">
        <f t="shared" ca="1" si="29"/>
        <v>46146</v>
      </c>
      <c r="J238" s="1">
        <f t="shared" ca="1" si="26"/>
        <v>165.99534782999999</v>
      </c>
      <c r="K238" s="1">
        <f t="shared" ca="1" si="27"/>
        <v>191.5610891</v>
      </c>
      <c r="L238" s="1">
        <f t="shared" ca="1" si="28"/>
        <v>211.17975333999999</v>
      </c>
      <c r="M238" s="1">
        <f t="shared" ca="1" si="30"/>
        <v>184.21569694999999</v>
      </c>
      <c r="O238" s="1">
        <f t="shared" ca="1" si="34"/>
        <v>113.31198801987955</v>
      </c>
      <c r="P238" s="1">
        <f t="shared" ca="1" si="35"/>
        <v>113.53458417347811</v>
      </c>
      <c r="Q238" s="1">
        <f t="shared" ca="1" si="36"/>
        <v>135.68584361207741</v>
      </c>
      <c r="R238" s="1">
        <f t="shared" ca="1" si="36"/>
        <v>110.41724210930795</v>
      </c>
      <c r="AB238" s="93">
        <v>43993</v>
      </c>
    </row>
    <row r="239" spans="1:28" x14ac:dyDescent="0.25">
      <c r="A239" s="206">
        <v>43783</v>
      </c>
      <c r="B239" s="90">
        <v>120.33220076000001</v>
      </c>
      <c r="C239" s="90">
        <v>121.97817128</v>
      </c>
      <c r="D239" s="90"/>
      <c r="E239" s="90"/>
      <c r="F239" s="90">
        <v>105.39007463</v>
      </c>
      <c r="G239" s="91">
        <v>121.24267826000001</v>
      </c>
      <c r="I239" s="92">
        <f t="shared" ca="1" si="29"/>
        <v>46147</v>
      </c>
      <c r="J239" s="1">
        <f t="shared" ca="1" si="26"/>
        <v>165.45188575</v>
      </c>
      <c r="K239" s="1">
        <f t="shared" ca="1" si="27"/>
        <v>191.66338188</v>
      </c>
      <c r="L239" s="1">
        <f t="shared" ca="1" si="28"/>
        <v>212.49245766999999</v>
      </c>
      <c r="M239" s="1">
        <f t="shared" ca="1" si="30"/>
        <v>184.52387585</v>
      </c>
      <c r="O239" s="1">
        <f t="shared" ca="1" si="34"/>
        <v>112.94100913701783</v>
      </c>
      <c r="P239" s="1">
        <f t="shared" ca="1" si="35"/>
        <v>113.59521114263877</v>
      </c>
      <c r="Q239" s="1">
        <f t="shared" ca="1" si="36"/>
        <v>136.52927387284919</v>
      </c>
      <c r="R239" s="1">
        <f t="shared" ca="1" si="36"/>
        <v>110.60196178725981</v>
      </c>
      <c r="AB239" s="93">
        <v>44081</v>
      </c>
    </row>
    <row r="240" spans="1:28" x14ac:dyDescent="0.25">
      <c r="A240" s="206">
        <v>43784</v>
      </c>
      <c r="B240" s="90"/>
      <c r="C240" s="90"/>
      <c r="D240" s="90"/>
      <c r="E240" s="90"/>
      <c r="F240" s="90"/>
      <c r="G240" s="91"/>
      <c r="I240" s="92">
        <f t="shared" ca="1" si="29"/>
        <v>46148</v>
      </c>
      <c r="J240" s="1">
        <f t="shared" ca="1" si="26"/>
        <v>166.43887753000001</v>
      </c>
      <c r="K240" s="1">
        <f t="shared" ca="1" si="27"/>
        <v>191.76572926</v>
      </c>
      <c r="L240" s="1">
        <f t="shared" ca="1" si="28"/>
        <v>213.55864166000001</v>
      </c>
      <c r="M240" s="1">
        <f t="shared" ca="1" si="30"/>
        <v>185.0741233</v>
      </c>
      <c r="O240" s="1">
        <f t="shared" ca="1" si="34"/>
        <v>113.61475091480318</v>
      </c>
      <c r="P240" s="1">
        <f t="shared" ca="1" si="35"/>
        <v>113.65587047217245</v>
      </c>
      <c r="Q240" s="1">
        <f t="shared" ca="1" si="36"/>
        <v>137.21431148578708</v>
      </c>
      <c r="R240" s="1">
        <f t="shared" ca="1" si="36"/>
        <v>110.93177519031184</v>
      </c>
      <c r="AB240" s="93">
        <v>44116</v>
      </c>
    </row>
    <row r="241" spans="1:28" x14ac:dyDescent="0.25">
      <c r="A241" s="206">
        <v>43787</v>
      </c>
      <c r="B241" s="90">
        <v>120.6991865</v>
      </c>
      <c r="C241" s="90">
        <v>121.90068105</v>
      </c>
      <c r="D241" s="90"/>
      <c r="E241" s="90"/>
      <c r="F241" s="90">
        <v>105.41008277</v>
      </c>
      <c r="G241" s="91">
        <v>120.91540673999999</v>
      </c>
      <c r="I241" s="92">
        <f t="shared" ca="1" si="29"/>
        <v>46149</v>
      </c>
      <c r="J241" s="1">
        <f t="shared" ca="1" si="26"/>
        <v>166.25559727999999</v>
      </c>
      <c r="K241" s="1">
        <f t="shared" ca="1" si="27"/>
        <v>191.86813125</v>
      </c>
      <c r="L241" s="1">
        <f t="shared" ca="1" si="28"/>
        <v>208.46962250999999</v>
      </c>
      <c r="M241" s="1">
        <f t="shared" ca="1" si="30"/>
        <v>185.10157022000001</v>
      </c>
      <c r="O241" s="1">
        <f t="shared" ca="1" si="34"/>
        <v>113.48963988148945</v>
      </c>
      <c r="P241" s="1">
        <f t="shared" ca="1" si="35"/>
        <v>113.71656216800592</v>
      </c>
      <c r="Q241" s="1">
        <f t="shared" ca="1" si="36"/>
        <v>133.94454795209239</v>
      </c>
      <c r="R241" s="1">
        <f t="shared" ca="1" si="36"/>
        <v>110.94822662882102</v>
      </c>
      <c r="AB241" s="93">
        <v>44137</v>
      </c>
    </row>
    <row r="242" spans="1:28" x14ac:dyDescent="0.25">
      <c r="A242" s="206">
        <v>43788</v>
      </c>
      <c r="B242" s="90">
        <v>121.28602349000001</v>
      </c>
      <c r="C242" s="90">
        <v>121.85410328</v>
      </c>
      <c r="D242" s="90"/>
      <c r="E242" s="90"/>
      <c r="F242" s="90">
        <v>105.43009465999999</v>
      </c>
      <c r="G242" s="91">
        <v>120.45450950999999</v>
      </c>
      <c r="I242" s="92">
        <f t="shared" ca="1" si="29"/>
        <v>46150</v>
      </c>
      <c r="J242" s="1">
        <f t="shared" ca="1" si="26"/>
        <v>166.78630203</v>
      </c>
      <c r="K242" s="1">
        <f t="shared" ca="1" si="27"/>
        <v>191.97058801</v>
      </c>
      <c r="L242" s="1">
        <f t="shared" ca="1" si="28"/>
        <v>209.48231752000001</v>
      </c>
      <c r="M242" s="1">
        <f t="shared" ca="1" si="30"/>
        <v>185.48666119999999</v>
      </c>
      <c r="O242" s="1">
        <f t="shared" ca="1" si="34"/>
        <v>113.85191033701861</v>
      </c>
      <c r="P242" s="1">
        <f t="shared" ca="1" si="35"/>
        <v>113.77728632496813</v>
      </c>
      <c r="Q242" s="1">
        <f t="shared" ca="1" si="36"/>
        <v>134.59521817298409</v>
      </c>
      <c r="R242" s="1">
        <f t="shared" ca="1" si="36"/>
        <v>111.1790467200335</v>
      </c>
      <c r="AB242" s="93">
        <v>44150</v>
      </c>
    </row>
    <row r="243" spans="1:28" x14ac:dyDescent="0.25">
      <c r="A243" s="206">
        <v>43789</v>
      </c>
      <c r="B243" s="90"/>
      <c r="C243" s="90">
        <v>121.89004665</v>
      </c>
      <c r="D243" s="90"/>
      <c r="E243" s="90"/>
      <c r="F243" s="90">
        <v>105.45011048000001</v>
      </c>
      <c r="G243" s="91"/>
      <c r="I243" s="92">
        <f t="shared" ca="1" si="29"/>
        <v>46153</v>
      </c>
      <c r="J243" s="1">
        <f t="shared" ca="1" si="26"/>
        <v>164.51124558000001</v>
      </c>
      <c r="K243" s="1">
        <f t="shared" ca="1" si="27"/>
        <v>192.07309938</v>
      </c>
      <c r="L243" s="1">
        <f t="shared" ca="1" si="28"/>
        <v>206.97977079</v>
      </c>
      <c r="M243" s="1">
        <f t="shared" ca="1" si="30"/>
        <v>185.24181035999999</v>
      </c>
      <c r="O243" s="1">
        <f t="shared" ca="1" si="34"/>
        <v>112.2989079632957</v>
      </c>
      <c r="P243" s="1">
        <f t="shared" ca="1" si="35"/>
        <v>113.83804284823015</v>
      </c>
      <c r="Q243" s="1">
        <f t="shared" ca="1" si="36"/>
        <v>132.98729810077904</v>
      </c>
      <c r="R243" s="1">
        <f t="shared" ca="1" si="36"/>
        <v>111.03228531517729</v>
      </c>
      <c r="AB243" s="93">
        <v>44190</v>
      </c>
    </row>
    <row r="244" spans="1:28" x14ac:dyDescent="0.25">
      <c r="A244" s="206">
        <v>43790</v>
      </c>
      <c r="B244" s="90">
        <v>121.58369442999999</v>
      </c>
      <c r="C244" s="90">
        <v>121.28573806999999</v>
      </c>
      <c r="D244" s="90"/>
      <c r="E244" s="90"/>
      <c r="F244" s="90">
        <v>105.47013004</v>
      </c>
      <c r="G244" s="91">
        <v>122.31205952000001</v>
      </c>
      <c r="I244" s="92">
        <f t="shared" ca="1" si="29"/>
        <v>46154</v>
      </c>
      <c r="J244" s="1">
        <f t="shared" ca="1" si="26"/>
        <v>164.36708780000001</v>
      </c>
      <c r="K244" s="1">
        <f t="shared" ca="1" si="27"/>
        <v>192.17566552</v>
      </c>
      <c r="L244" s="1">
        <f t="shared" ca="1" si="28"/>
        <v>205.19732834999999</v>
      </c>
      <c r="M244" s="1">
        <f t="shared" ca="1" si="30"/>
        <v>185.08043357</v>
      </c>
      <c r="O244" s="1">
        <f t="shared" ca="1" si="34"/>
        <v>112.20050276788588</v>
      </c>
      <c r="P244" s="1">
        <f t="shared" ca="1" si="35"/>
        <v>113.8988318326209</v>
      </c>
      <c r="Q244" s="1">
        <f t="shared" ca="1" si="36"/>
        <v>131.84205476027762</v>
      </c>
      <c r="R244" s="1">
        <f t="shared" ca="1" si="36"/>
        <v>110.93555750974447</v>
      </c>
      <c r="AB244" s="93">
        <v>44197</v>
      </c>
    </row>
    <row r="245" spans="1:28" x14ac:dyDescent="0.25">
      <c r="A245" s="206">
        <v>43791</v>
      </c>
      <c r="B245" s="90">
        <v>122.13396041999999</v>
      </c>
      <c r="C245" s="90">
        <v>121.66966856000001</v>
      </c>
      <c r="D245" s="90"/>
      <c r="E245" s="90"/>
      <c r="F245" s="90">
        <v>105.49015335</v>
      </c>
      <c r="G245" s="91">
        <v>123.67238166999999</v>
      </c>
      <c r="I245" s="92">
        <f t="shared" ca="1" si="29"/>
        <v>46155</v>
      </c>
      <c r="J245" s="1">
        <f t="shared" ca="1" si="26"/>
        <v>163.05308323</v>
      </c>
      <c r="K245" s="1">
        <f t="shared" ca="1" si="27"/>
        <v>192.27828645</v>
      </c>
      <c r="L245" s="1">
        <f t="shared" ca="1" si="28"/>
        <v>201.50619083000001</v>
      </c>
      <c r="M245" s="1">
        <f t="shared" ca="1" si="30"/>
        <v>184.1492725</v>
      </c>
      <c r="O245" s="1">
        <f t="shared" ca="1" si="34"/>
        <v>111.30353503933006</v>
      </c>
      <c r="P245" s="1">
        <f t="shared" ca="1" si="35"/>
        <v>113.95965328999404</v>
      </c>
      <c r="Q245" s="1">
        <f t="shared" ca="1" si="36"/>
        <v>129.47044905296798</v>
      </c>
      <c r="R245" s="1">
        <f t="shared" ca="1" si="36"/>
        <v>110.37742788772394</v>
      </c>
      <c r="AB245" s="93">
        <v>44242</v>
      </c>
    </row>
    <row r="246" spans="1:28" x14ac:dyDescent="0.25">
      <c r="A246" s="206">
        <v>43794</v>
      </c>
      <c r="B246" s="90">
        <v>122.15352166</v>
      </c>
      <c r="C246" s="90">
        <v>121.41000991999999</v>
      </c>
      <c r="D246" s="90"/>
      <c r="E246" s="90"/>
      <c r="F246" s="90">
        <v>105.51018058</v>
      </c>
      <c r="G246" s="91">
        <v>123.36704735000001</v>
      </c>
      <c r="I246" s="92">
        <f t="shared" ca="1" si="29"/>
        <v>46156</v>
      </c>
      <c r="J246" s="1">
        <f t="shared" ca="1" si="26"/>
        <v>164.49125910999999</v>
      </c>
      <c r="K246" s="1">
        <f t="shared" ca="1" si="27"/>
        <v>192.38096216</v>
      </c>
      <c r="L246" s="1">
        <f t="shared" ca="1" si="28"/>
        <v>202.94845885999999</v>
      </c>
      <c r="M246" s="1">
        <f t="shared" ca="1" si="30"/>
        <v>184.65367706999999</v>
      </c>
      <c r="O246" s="1">
        <f t="shared" ca="1" si="34"/>
        <v>112.28526476980379</v>
      </c>
      <c r="P246" s="1">
        <f t="shared" ca="1" si="35"/>
        <v>114.02050721442272</v>
      </c>
      <c r="Q246" s="1">
        <f t="shared" ca="1" si="36"/>
        <v>130.39712574081415</v>
      </c>
      <c r="R246" s="1">
        <f t="shared" ca="1" si="36"/>
        <v>110.67976347827815</v>
      </c>
      <c r="AB246" s="93">
        <v>44243</v>
      </c>
    </row>
    <row r="247" spans="1:28" x14ac:dyDescent="0.25">
      <c r="A247" s="206">
        <v>43795</v>
      </c>
      <c r="B247" s="90">
        <v>122.32532031</v>
      </c>
      <c r="C247" s="90">
        <v>120.81103905000001</v>
      </c>
      <c r="D247" s="90"/>
      <c r="E247" s="90"/>
      <c r="F247" s="90">
        <v>105.53021156</v>
      </c>
      <c r="G247" s="91">
        <v>121.81445617</v>
      </c>
      <c r="I247" s="92">
        <f t="shared" ca="1" si="29"/>
        <v>46157</v>
      </c>
      <c r="J247" s="1">
        <f t="shared" ca="1" si="26"/>
        <v>165.19716446999999</v>
      </c>
      <c r="K247" s="1">
        <f t="shared" ca="1" si="27"/>
        <v>192.48369264999999</v>
      </c>
      <c r="L247" s="1">
        <f t="shared" ca="1" si="28"/>
        <v>201.71730217999999</v>
      </c>
      <c r="M247" s="1">
        <f t="shared" ca="1" si="30"/>
        <v>183.86414979</v>
      </c>
      <c r="O247" s="1">
        <f t="shared" ca="1" si="34"/>
        <v>112.7671309229288</v>
      </c>
      <c r="P247" s="1">
        <f t="shared" ca="1" si="35"/>
        <v>114.08139360590694</v>
      </c>
      <c r="Q247" s="1">
        <f t="shared" ca="1" si="36"/>
        <v>129.60609094651031</v>
      </c>
      <c r="R247" s="1">
        <f t="shared" ca="1" si="36"/>
        <v>110.20652788396653</v>
      </c>
      <c r="AB247" s="93">
        <v>44288</v>
      </c>
    </row>
    <row r="248" spans="1:28" x14ac:dyDescent="0.25">
      <c r="A248" s="206">
        <v>43796</v>
      </c>
      <c r="B248" s="90">
        <v>122.35381167</v>
      </c>
      <c r="C248" s="90">
        <v>120.4014244</v>
      </c>
      <c r="D248" s="90"/>
      <c r="E248" s="90"/>
      <c r="F248" s="90">
        <v>105.55024629</v>
      </c>
      <c r="G248" s="91">
        <v>122.55216256</v>
      </c>
      <c r="I248" s="92">
        <f t="shared" ca="1" si="29"/>
        <v>46160</v>
      </c>
      <c r="J248" s="1">
        <f t="shared" ca="1" si="26"/>
        <v>163.72709527999999</v>
      </c>
      <c r="K248" s="1">
        <f t="shared" ca="1" si="27"/>
        <v>192.58647809999999</v>
      </c>
      <c r="L248" s="1">
        <f t="shared" ca="1" si="28"/>
        <v>201.36684185999999</v>
      </c>
      <c r="M248" s="1">
        <f t="shared" ca="1" si="30"/>
        <v>184.14393669</v>
      </c>
      <c r="O248" s="1">
        <f t="shared" ca="1" si="34"/>
        <v>111.76363013436291</v>
      </c>
      <c r="P248" s="1">
        <f t="shared" ca="1" si="35"/>
        <v>114.14231257112925</v>
      </c>
      <c r="Q248" s="1">
        <f t="shared" ca="1" si="36"/>
        <v>129.38091545776354</v>
      </c>
      <c r="R248" s="1">
        <f t="shared" ca="1" si="36"/>
        <v>110.37422965090498</v>
      </c>
      <c r="AB248" s="93">
        <v>44307</v>
      </c>
    </row>
    <row r="249" spans="1:28" x14ac:dyDescent="0.25">
      <c r="A249" s="206">
        <v>43797</v>
      </c>
      <c r="B249" s="90">
        <v>122.66083798</v>
      </c>
      <c r="C249" s="90">
        <v>120.60993526</v>
      </c>
      <c r="D249" s="90"/>
      <c r="E249" s="90"/>
      <c r="F249" s="90">
        <v>105.57028493999999</v>
      </c>
      <c r="G249" s="91">
        <v>123.21476136</v>
      </c>
      <c r="I249" s="92">
        <f t="shared" ca="1" si="29"/>
        <v>46161</v>
      </c>
      <c r="J249" s="1">
        <f t="shared" ca="1" si="26"/>
        <v>162.30082625</v>
      </c>
      <c r="K249" s="1">
        <f t="shared" ca="1" si="27"/>
        <v>192.68931832999999</v>
      </c>
      <c r="L249" s="1">
        <f t="shared" ca="1" si="28"/>
        <v>198.29818356999999</v>
      </c>
      <c r="M249" s="1">
        <f t="shared" ca="1" si="30"/>
        <v>183.64706581999999</v>
      </c>
      <c r="O249" s="1">
        <f t="shared" ca="1" si="34"/>
        <v>110.79002827531566</v>
      </c>
      <c r="P249" s="1">
        <f t="shared" ca="1" si="35"/>
        <v>114.20326400340711</v>
      </c>
      <c r="Q249" s="1">
        <f t="shared" ca="1" si="36"/>
        <v>127.40926106263086</v>
      </c>
      <c r="R249" s="1">
        <f t="shared" ca="1" si="36"/>
        <v>110.07640969278955</v>
      </c>
      <c r="AB249" s="93">
        <v>44317</v>
      </c>
    </row>
    <row r="250" spans="1:28" x14ac:dyDescent="0.25">
      <c r="A250" s="206">
        <v>43798</v>
      </c>
      <c r="B250" s="90">
        <v>122.90662913</v>
      </c>
      <c r="C250" s="90">
        <v>120.55950306</v>
      </c>
      <c r="D250" s="90"/>
      <c r="E250" s="90"/>
      <c r="F250" s="90">
        <v>105.59032734</v>
      </c>
      <c r="G250" s="91">
        <v>123.15012174</v>
      </c>
      <c r="I250" s="92">
        <f t="shared" ca="1" si="29"/>
        <v>46162</v>
      </c>
      <c r="J250" s="1">
        <f t="shared" ca="1" si="26"/>
        <v>163.72199234999999</v>
      </c>
      <c r="K250" s="1">
        <f t="shared" ca="1" si="27"/>
        <v>192.79221351000001</v>
      </c>
      <c r="L250" s="1">
        <f t="shared" ca="1" si="28"/>
        <v>201.79911152</v>
      </c>
      <c r="M250" s="1">
        <f t="shared" ca="1" si="30"/>
        <v>183.96425429000001</v>
      </c>
      <c r="O250" s="1">
        <f t="shared" ca="1" si="34"/>
        <v>111.76014676479512</v>
      </c>
      <c r="P250" s="1">
        <f t="shared" ca="1" si="35"/>
        <v>114.26424800349629</v>
      </c>
      <c r="Q250" s="1">
        <f t="shared" ca="1" si="36"/>
        <v>129.65865455233751</v>
      </c>
      <c r="R250" s="1">
        <f t="shared" ca="1" si="36"/>
        <v>110.2665296264659</v>
      </c>
      <c r="AB250" s="93">
        <v>44350</v>
      </c>
    </row>
    <row r="251" spans="1:28" x14ac:dyDescent="0.25">
      <c r="A251" s="206">
        <v>43801</v>
      </c>
      <c r="B251" s="90">
        <v>122.96999051</v>
      </c>
      <c r="C251" s="90">
        <v>120.30070309</v>
      </c>
      <c r="D251" s="90"/>
      <c r="E251" s="90"/>
      <c r="F251" s="90">
        <v>105.61037349</v>
      </c>
      <c r="G251" s="91">
        <v>123.94039546</v>
      </c>
      <c r="I251" s="92">
        <f t="shared" ca="1" si="29"/>
        <v>46163</v>
      </c>
      <c r="J251" s="1">
        <f t="shared" ca="1" si="26"/>
        <v>163.71688942</v>
      </c>
      <c r="K251" s="1">
        <f t="shared" ca="1" si="27"/>
        <v>192.89516366000001</v>
      </c>
      <c r="L251" s="1">
        <f t="shared" ca="1" si="28"/>
        <v>202.13377886999999</v>
      </c>
      <c r="M251" s="1">
        <f t="shared" ca="1" si="30"/>
        <v>184.209484</v>
      </c>
      <c r="O251" s="1">
        <f t="shared" ca="1" si="34"/>
        <v>111.75666339522733</v>
      </c>
      <c r="P251" s="1">
        <f t="shared" ca="1" si="35"/>
        <v>114.32526458325036</v>
      </c>
      <c r="Q251" s="1">
        <f t="shared" ca="1" si="36"/>
        <v>129.8736828445671</v>
      </c>
      <c r="R251" s="1">
        <f t="shared" ca="1" si="36"/>
        <v>110.41351812261351</v>
      </c>
      <c r="AB251" s="93">
        <v>44446</v>
      </c>
    </row>
    <row r="252" spans="1:28" x14ac:dyDescent="0.25">
      <c r="A252" s="206">
        <v>43802</v>
      </c>
      <c r="B252" s="90">
        <v>123.64060061000001</v>
      </c>
      <c r="C252" s="90">
        <v>120.67800303999999</v>
      </c>
      <c r="D252" s="90"/>
      <c r="E252" s="90"/>
      <c r="F252" s="90">
        <v>105.63042357</v>
      </c>
      <c r="G252" s="91">
        <v>123.97247064</v>
      </c>
      <c r="I252" s="92">
        <f t="shared" ca="1" si="29"/>
        <v>46164</v>
      </c>
      <c r="J252" s="1">
        <f t="shared" ca="1" si="26"/>
        <v>163.93546494</v>
      </c>
      <c r="K252" s="1">
        <f t="shared" ca="1" si="27"/>
        <v>192.99816877000001</v>
      </c>
      <c r="L252" s="1">
        <f t="shared" ca="1" si="28"/>
        <v>200.49503186999999</v>
      </c>
      <c r="M252" s="1">
        <f t="shared" ca="1" si="30"/>
        <v>184.35210527999999</v>
      </c>
      <c r="O252" s="1">
        <f t="shared" ca="1" si="34"/>
        <v>111.90586773756253</v>
      </c>
      <c r="P252" s="1">
        <f t="shared" ca="1" si="35"/>
        <v>114.38631373674252</v>
      </c>
      <c r="Q252" s="1">
        <f t="shared" ca="1" si="36"/>
        <v>128.82076576494646</v>
      </c>
      <c r="R252" s="1">
        <f t="shared" ca="1" si="36"/>
        <v>110.49900404300156</v>
      </c>
      <c r="AB252" s="93">
        <v>44481</v>
      </c>
    </row>
    <row r="253" spans="1:28" x14ac:dyDescent="0.25">
      <c r="A253" s="206">
        <v>43803</v>
      </c>
      <c r="B253" s="90">
        <v>124.01311453</v>
      </c>
      <c r="C253" s="90">
        <v>121.12539283</v>
      </c>
      <c r="D253" s="90"/>
      <c r="E253" s="90"/>
      <c r="F253" s="90">
        <v>105.65047739000001</v>
      </c>
      <c r="G253" s="91">
        <v>125.50273776</v>
      </c>
      <c r="I253" s="92">
        <f ca="1">WORKDAY(I252,1,$AB$4:$AB$467)</f>
        <v>46167</v>
      </c>
      <c r="J253" s="1">
        <f t="shared" ca="1" si="26"/>
        <v>164.30882935</v>
      </c>
      <c r="K253" s="1">
        <f t="shared" ca="1" si="27"/>
        <v>193.10122883</v>
      </c>
      <c r="L253" s="1">
        <f t="shared" ca="1" si="28"/>
        <v>202.3224979</v>
      </c>
      <c r="M253" s="1">
        <f t="shared" ca="1" si="30"/>
        <v>184.61875409999999</v>
      </c>
      <c r="O253" s="1">
        <f t="shared" ca="1" si="34"/>
        <v>112.16073429922243</v>
      </c>
      <c r="P253" s="1">
        <f t="shared" ca="1" si="35"/>
        <v>114.44739545804597</v>
      </c>
      <c r="Q253" s="1">
        <f t="shared" ca="1" si="36"/>
        <v>129.99493737008962</v>
      </c>
      <c r="R253" s="1">
        <f t="shared" ca="1" si="36"/>
        <v>110.65883096222491</v>
      </c>
      <c r="AB253" s="93">
        <v>44502</v>
      </c>
    </row>
    <row r="254" spans="1:28" x14ac:dyDescent="0.25">
      <c r="A254" s="206">
        <v>43804</v>
      </c>
      <c r="B254" s="90">
        <v>124.13601009999999</v>
      </c>
      <c r="C254" s="90">
        <v>121.22412399</v>
      </c>
      <c r="D254" s="90"/>
      <c r="E254" s="90"/>
      <c r="F254" s="90">
        <v>105.67053496</v>
      </c>
      <c r="G254" s="91">
        <v>125.86836522999999</v>
      </c>
      <c r="I254" s="92">
        <f t="shared" ref="I254:I255" ca="1" si="37">WORKDAY(I253,1,$AB$4:$AB$467)</f>
        <v>46168</v>
      </c>
      <c r="J254" s="1">
        <f t="shared" ref="J254:J256" ca="1" si="38">VLOOKUP(I254,$A$10:$G$10000,2,FALSE)</f>
        <v>163.76239054999999</v>
      </c>
      <c r="K254" s="1">
        <f t="shared" ref="K254:K256" ca="1" si="39">VLOOKUP(I254,$A$10:$G$10000,6,FALSE)</f>
        <v>193.20434402999999</v>
      </c>
      <c r="L254" s="1">
        <f t="shared" ref="L254:L256" ca="1" si="40">VLOOKUP(I254,$A$10:$G$10000,7,FALSE)</f>
        <v>200.92674400000001</v>
      </c>
      <c r="M254" s="1">
        <f t="shared" ref="M254:M256" ca="1" si="41">VLOOKUP(I254,$A$10:$G$10000,3,FALSE)</f>
        <v>184.82640495000001</v>
      </c>
      <c r="O254" s="1">
        <f t="shared" ref="O254:O256" ca="1" si="42">J254/J253*O253</f>
        <v>111.78772344338441</v>
      </c>
      <c r="P254" s="1">
        <f t="shared" ref="P254:P256" ca="1" si="43">K254/K253*P253</f>
        <v>114.50850985977007</v>
      </c>
      <c r="Q254" s="1">
        <f t="shared" ref="Q254:Q256" ca="1" si="44">L254/L253*Q253</f>
        <v>129.09814663896572</v>
      </c>
      <c r="R254" s="1">
        <f t="shared" ref="R254:R256" ca="1" si="45">M254/M253*R253</f>
        <v>110.78329502559339</v>
      </c>
      <c r="AB254" s="93">
        <v>44515</v>
      </c>
    </row>
    <row r="255" spans="1:28" x14ac:dyDescent="0.25">
      <c r="A255" s="206">
        <v>43805</v>
      </c>
      <c r="B255" s="90">
        <v>124.65055558</v>
      </c>
      <c r="C255" s="90">
        <v>121.83038688000001</v>
      </c>
      <c r="D255" s="90"/>
      <c r="E255" s="90"/>
      <c r="F255" s="90">
        <v>105.69059645</v>
      </c>
      <c r="G255" s="91">
        <v>126.44123546</v>
      </c>
      <c r="I255" s="92">
        <f t="shared" ca="1" si="37"/>
        <v>46169</v>
      </c>
      <c r="J255" s="1">
        <f t="shared" ca="1" si="38"/>
        <v>163.88103368</v>
      </c>
      <c r="K255" s="1">
        <f t="shared" ca="1" si="39"/>
        <v>193.30751420000001</v>
      </c>
      <c r="L255" s="1">
        <f t="shared" ca="1" si="40"/>
        <v>199.96567193000001</v>
      </c>
      <c r="M255" s="1">
        <f t="shared" ca="1" si="41"/>
        <v>185.17905489</v>
      </c>
      <c r="O255" s="1">
        <f t="shared" ca="1" si="42"/>
        <v>111.86871179095526</v>
      </c>
      <c r="P255" s="1">
        <f t="shared" ca="1" si="43"/>
        <v>114.5696568411591</v>
      </c>
      <c r="Q255" s="1">
        <f t="shared" ca="1" si="44"/>
        <v>128.48064485421835</v>
      </c>
      <c r="R255" s="1">
        <f t="shared" ca="1" si="45"/>
        <v>110.99467024740949</v>
      </c>
      <c r="AB255" s="93">
        <v>44555</v>
      </c>
    </row>
    <row r="256" spans="1:28" x14ac:dyDescent="0.25">
      <c r="A256" s="206">
        <v>43808</v>
      </c>
      <c r="B256" s="90">
        <v>124.79683958</v>
      </c>
      <c r="C256" s="90">
        <v>122.06217692</v>
      </c>
      <c r="D256" s="90"/>
      <c r="E256" s="90"/>
      <c r="F256" s="90">
        <v>105.71066168999999</v>
      </c>
      <c r="G256" s="91">
        <v>126.27224624999999</v>
      </c>
      <c r="I256" s="92">
        <f ca="1">WORKDAY(I255,1,$AB$4:$AB$467)</f>
        <v>46170</v>
      </c>
      <c r="J256" s="1">
        <f t="shared" ca="1" si="38"/>
        <v>164.20889696</v>
      </c>
      <c r="K256" s="1">
        <f t="shared" ca="1" si="39"/>
        <v>193.41073950000001</v>
      </c>
      <c r="L256" s="1">
        <f t="shared" ca="1" si="40"/>
        <v>199.1908612</v>
      </c>
      <c r="M256" s="1">
        <f t="shared" ca="1" si="41"/>
        <v>185.33639027999999</v>
      </c>
      <c r="O256" s="1">
        <f t="shared" ca="1" si="42"/>
        <v>112.09251830445807</v>
      </c>
      <c r="P256" s="1">
        <f t="shared" ca="1" si="43"/>
        <v>114.63083649704195</v>
      </c>
      <c r="Q256" s="1">
        <f t="shared" ca="1" si="44"/>
        <v>127.98281849597613</v>
      </c>
      <c r="R256" s="1">
        <f t="shared" ca="1" si="45"/>
        <v>111.08897567380703</v>
      </c>
      <c r="AB256" s="93">
        <v>44562</v>
      </c>
    </row>
    <row r="257" spans="1:28" x14ac:dyDescent="0.25">
      <c r="A257" s="206">
        <v>43809</v>
      </c>
      <c r="B257" s="90">
        <v>125.27098685999999</v>
      </c>
      <c r="C257" s="90">
        <v>122.33893653</v>
      </c>
      <c r="D257" s="90"/>
      <c r="E257" s="90"/>
      <c r="F257" s="90">
        <v>105.73073067999999</v>
      </c>
      <c r="G257" s="91">
        <v>125.92496045999999</v>
      </c>
      <c r="I257" s="92"/>
      <c r="AB257" s="93">
        <v>44620</v>
      </c>
    </row>
    <row r="258" spans="1:28" x14ac:dyDescent="0.25">
      <c r="A258" s="206">
        <v>43810</v>
      </c>
      <c r="B258" s="90">
        <v>125.82040236</v>
      </c>
      <c r="C258" s="90">
        <v>122.69117124</v>
      </c>
      <c r="D258" s="90"/>
      <c r="E258" s="90"/>
      <c r="F258" s="90">
        <v>105.7508036</v>
      </c>
      <c r="G258" s="91">
        <v>126.25704496</v>
      </c>
      <c r="I258" s="92"/>
      <c r="AB258" s="93">
        <v>44621</v>
      </c>
    </row>
    <row r="259" spans="1:28" x14ac:dyDescent="0.25">
      <c r="A259" s="206">
        <v>43811</v>
      </c>
      <c r="B259" s="90">
        <v>126.37534604</v>
      </c>
      <c r="C259" s="90">
        <v>123.14190186</v>
      </c>
      <c r="D259" s="90"/>
      <c r="E259" s="90"/>
      <c r="F259" s="90">
        <v>105.76887497</v>
      </c>
      <c r="G259" s="91">
        <v>127.66324406</v>
      </c>
      <c r="I259" s="92"/>
      <c r="AB259" s="93">
        <v>44666</v>
      </c>
    </row>
    <row r="260" spans="1:28" x14ac:dyDescent="0.25">
      <c r="A260" s="206">
        <v>43812</v>
      </c>
      <c r="B260" s="90">
        <v>126.76699594</v>
      </c>
      <c r="C260" s="90">
        <v>123.10789414</v>
      </c>
      <c r="D260" s="90"/>
      <c r="E260" s="90"/>
      <c r="F260" s="90">
        <v>105.78694937</v>
      </c>
      <c r="G260" s="91">
        <v>128.07868533999999</v>
      </c>
      <c r="I260" s="92"/>
      <c r="AB260" s="93">
        <v>44672</v>
      </c>
    </row>
    <row r="261" spans="1:28" x14ac:dyDescent="0.25">
      <c r="A261" s="206">
        <v>43815</v>
      </c>
      <c r="B261" s="90">
        <v>127.14631377000001</v>
      </c>
      <c r="C261" s="90">
        <v>122.72974979</v>
      </c>
      <c r="D261" s="90"/>
      <c r="E261" s="90"/>
      <c r="F261" s="90">
        <v>105.80502679999999</v>
      </c>
      <c r="G261" s="91">
        <v>127.31768776</v>
      </c>
      <c r="I261" s="92"/>
      <c r="AB261" s="93">
        <v>44682</v>
      </c>
    </row>
    <row r="262" spans="1:28" x14ac:dyDescent="0.25">
      <c r="A262" s="206">
        <v>43816</v>
      </c>
      <c r="B262" s="90">
        <v>127.4295264</v>
      </c>
      <c r="C262" s="90">
        <v>121.94948771</v>
      </c>
      <c r="D262" s="90"/>
      <c r="E262" s="90"/>
      <c r="F262" s="90">
        <v>105.82310726999999</v>
      </c>
      <c r="G262" s="91">
        <v>128.13648666</v>
      </c>
      <c r="I262" s="92"/>
      <c r="AB262" s="93">
        <v>44728</v>
      </c>
    </row>
    <row r="263" spans="1:28" x14ac:dyDescent="0.25">
      <c r="A263" s="206">
        <v>43817</v>
      </c>
      <c r="B263" s="90">
        <v>128.06611697</v>
      </c>
      <c r="C263" s="90">
        <v>121.7421622</v>
      </c>
      <c r="D263" s="90"/>
      <c r="E263" s="90"/>
      <c r="F263" s="90">
        <v>105.84119095</v>
      </c>
      <c r="G263" s="91">
        <v>130.06963352</v>
      </c>
      <c r="I263" s="92"/>
      <c r="AB263" s="93">
        <v>44811</v>
      </c>
    </row>
    <row r="264" spans="1:28" x14ac:dyDescent="0.25">
      <c r="A264" s="206">
        <v>43818</v>
      </c>
      <c r="B264" s="90">
        <v>128.69037545</v>
      </c>
      <c r="C264" s="90">
        <v>120.66245318999999</v>
      </c>
      <c r="D264" s="90"/>
      <c r="E264" s="90"/>
      <c r="F264" s="90">
        <v>105.85927767</v>
      </c>
      <c r="G264" s="91">
        <v>130.99877832000001</v>
      </c>
      <c r="I264" s="92"/>
      <c r="AB264" s="93">
        <v>44846</v>
      </c>
    </row>
    <row r="265" spans="1:28" x14ac:dyDescent="0.25">
      <c r="A265" s="206">
        <v>43819</v>
      </c>
      <c r="B265" s="90">
        <v>129.77602388</v>
      </c>
      <c r="C265" s="90">
        <v>121.05690975</v>
      </c>
      <c r="D265" s="90"/>
      <c r="E265" s="90"/>
      <c r="F265" s="90">
        <v>105.87736741000001</v>
      </c>
      <c r="G265" s="91">
        <v>130.98720668000001</v>
      </c>
      <c r="I265" s="92"/>
      <c r="AB265" s="93">
        <v>44867</v>
      </c>
    </row>
    <row r="266" spans="1:28" x14ac:dyDescent="0.25">
      <c r="A266" s="206">
        <v>43822</v>
      </c>
      <c r="B266" s="90">
        <v>131.22270463999999</v>
      </c>
      <c r="C266" s="90">
        <v>121.44399177</v>
      </c>
      <c r="D266" s="90"/>
      <c r="E266" s="90"/>
      <c r="F266" s="90">
        <v>105.89546037</v>
      </c>
      <c r="G266" s="91">
        <v>131.83170895999999</v>
      </c>
      <c r="I266" s="92"/>
      <c r="AB266" s="93">
        <v>44880</v>
      </c>
    </row>
    <row r="267" spans="1:28" x14ac:dyDescent="0.25">
      <c r="A267" s="206">
        <v>43823</v>
      </c>
      <c r="B267" s="90"/>
      <c r="C267" s="90">
        <v>121.51963000000001</v>
      </c>
      <c r="D267" s="90"/>
      <c r="E267" s="90"/>
      <c r="F267" s="90">
        <v>105.91355636999999</v>
      </c>
      <c r="G267" s="91"/>
      <c r="I267" s="92"/>
      <c r="AB267" s="93">
        <v>44920</v>
      </c>
    </row>
    <row r="268" spans="1:28" x14ac:dyDescent="0.25">
      <c r="A268" s="206">
        <v>43824</v>
      </c>
      <c r="B268" s="90"/>
      <c r="C268" s="90"/>
      <c r="D268" s="90"/>
      <c r="E268" s="90"/>
      <c r="F268" s="90"/>
      <c r="G268" s="91"/>
      <c r="I268" s="92"/>
      <c r="AB268" s="93">
        <v>44927</v>
      </c>
    </row>
    <row r="269" spans="1:28" x14ac:dyDescent="0.25">
      <c r="A269" s="206">
        <v>43825</v>
      </c>
      <c r="B269" s="90">
        <v>133.30555071000001</v>
      </c>
      <c r="C269" s="90">
        <v>122.01822636</v>
      </c>
      <c r="D269" s="90"/>
      <c r="E269" s="90"/>
      <c r="F269" s="90">
        <v>105.93165539</v>
      </c>
      <c r="G269" s="91">
        <v>133.35628697999999</v>
      </c>
      <c r="I269" s="92"/>
      <c r="AB269" s="93">
        <v>44977</v>
      </c>
    </row>
    <row r="270" spans="1:28" x14ac:dyDescent="0.25">
      <c r="A270" s="206">
        <v>43826</v>
      </c>
      <c r="B270" s="90">
        <v>134.77264319</v>
      </c>
      <c r="C270" s="90">
        <v>122.20629997</v>
      </c>
      <c r="D270" s="90"/>
      <c r="E270" s="90"/>
      <c r="F270" s="90">
        <v>105.94975762999999</v>
      </c>
      <c r="G270" s="91">
        <v>132.59483427000001</v>
      </c>
      <c r="I270" s="92"/>
      <c r="AB270" s="93">
        <v>44978</v>
      </c>
    </row>
    <row r="271" spans="1:28" x14ac:dyDescent="0.25">
      <c r="A271" s="206">
        <v>43829</v>
      </c>
      <c r="B271" s="90">
        <v>135.97523378</v>
      </c>
      <c r="C271" s="90">
        <v>122.90125077</v>
      </c>
      <c r="D271" s="90"/>
      <c r="E271" s="90"/>
      <c r="F271" s="90">
        <v>105.9678629</v>
      </c>
      <c r="G271" s="91">
        <v>131.58372083</v>
      </c>
      <c r="I271" s="92"/>
      <c r="AB271" s="93">
        <v>45023</v>
      </c>
    </row>
    <row r="272" spans="1:28" x14ac:dyDescent="0.25">
      <c r="A272" s="206">
        <v>43830</v>
      </c>
      <c r="B272" s="90"/>
      <c r="C272" s="90">
        <v>122.97741815000001</v>
      </c>
      <c r="D272" s="90"/>
      <c r="E272" s="90"/>
      <c r="F272" s="90">
        <v>105.98597121</v>
      </c>
      <c r="G272" s="91"/>
      <c r="I272" s="92"/>
      <c r="AB272" s="93">
        <v>45037</v>
      </c>
    </row>
    <row r="273" spans="1:28" x14ac:dyDescent="0.25">
      <c r="A273" s="206">
        <v>43831</v>
      </c>
      <c r="B273" s="90"/>
      <c r="C273" s="90"/>
      <c r="D273" s="90"/>
      <c r="E273" s="90"/>
      <c r="F273" s="90"/>
      <c r="G273" s="91"/>
      <c r="I273" s="92"/>
      <c r="AB273" s="93">
        <v>45047</v>
      </c>
    </row>
    <row r="274" spans="1:28" x14ac:dyDescent="0.25">
      <c r="A274" s="206">
        <v>43832</v>
      </c>
      <c r="B274" s="90">
        <v>137.14763203000001</v>
      </c>
      <c r="C274" s="90">
        <v>122.85546329</v>
      </c>
      <c r="D274" s="90"/>
      <c r="E274" s="90"/>
      <c r="F274" s="90">
        <v>106.00408272999999</v>
      </c>
      <c r="G274" s="91">
        <v>134.91498826</v>
      </c>
      <c r="I274" s="92"/>
      <c r="AB274" s="93">
        <v>45085</v>
      </c>
    </row>
    <row r="275" spans="1:28" x14ac:dyDescent="0.25">
      <c r="A275" s="206">
        <v>43833</v>
      </c>
      <c r="B275" s="90">
        <v>138.36425567000001</v>
      </c>
      <c r="C275" s="90">
        <v>122.60086846999999</v>
      </c>
      <c r="D275" s="90"/>
      <c r="E275" s="90"/>
      <c r="F275" s="90">
        <v>106.02219728</v>
      </c>
      <c r="G275" s="91">
        <v>133.92913444999999</v>
      </c>
      <c r="I275" s="92"/>
      <c r="AB275" s="93">
        <v>45176</v>
      </c>
    </row>
    <row r="276" spans="1:28" x14ac:dyDescent="0.25">
      <c r="A276" s="206">
        <v>43836</v>
      </c>
      <c r="B276" s="90">
        <v>138.18310165</v>
      </c>
      <c r="C276" s="90">
        <v>122.04080693</v>
      </c>
      <c r="D276" s="90"/>
      <c r="E276" s="90"/>
      <c r="F276" s="90">
        <v>106.04031486</v>
      </c>
      <c r="G276" s="91">
        <v>132.9861765</v>
      </c>
      <c r="I276" s="92"/>
      <c r="AB276" s="93">
        <v>45211</v>
      </c>
    </row>
    <row r="277" spans="1:28" x14ac:dyDescent="0.25">
      <c r="A277" s="206">
        <v>43837</v>
      </c>
      <c r="B277" s="90">
        <v>137.77104001999999</v>
      </c>
      <c r="C277" s="90">
        <v>122.11333822</v>
      </c>
      <c r="D277" s="90"/>
      <c r="E277" s="90"/>
      <c r="F277" s="90">
        <v>106.05843566</v>
      </c>
      <c r="G277" s="91">
        <v>132.74042987000001</v>
      </c>
      <c r="I277" s="92"/>
      <c r="AB277" s="93">
        <v>45232</v>
      </c>
    </row>
    <row r="278" spans="1:28" x14ac:dyDescent="0.25">
      <c r="A278" s="206">
        <v>43838</v>
      </c>
      <c r="B278" s="90">
        <v>135.39562594</v>
      </c>
      <c r="C278" s="90">
        <v>122.44857138</v>
      </c>
      <c r="D278" s="90"/>
      <c r="E278" s="90"/>
      <c r="F278" s="90">
        <v>106.07655948999999</v>
      </c>
      <c r="G278" s="91">
        <v>132.26833647000001</v>
      </c>
      <c r="I278" s="92"/>
      <c r="AB278" s="93">
        <v>45245</v>
      </c>
    </row>
    <row r="279" spans="1:28" x14ac:dyDescent="0.25">
      <c r="A279" s="206">
        <v>43839</v>
      </c>
      <c r="B279" s="90">
        <v>134.69567398999999</v>
      </c>
      <c r="C279" s="90">
        <v>122.65570371</v>
      </c>
      <c r="D279" s="90"/>
      <c r="E279" s="90"/>
      <c r="F279" s="90">
        <v>106.09468653</v>
      </c>
      <c r="G279" s="91">
        <v>131.92708113</v>
      </c>
      <c r="I279" s="92"/>
      <c r="AB279" s="93">
        <v>45285</v>
      </c>
    </row>
    <row r="280" spans="1:28" x14ac:dyDescent="0.25">
      <c r="A280" s="206">
        <v>43840</v>
      </c>
      <c r="B280" s="90">
        <v>135.01290616</v>
      </c>
      <c r="C280" s="90">
        <v>122.79222849</v>
      </c>
      <c r="D280" s="90"/>
      <c r="E280" s="90"/>
      <c r="F280" s="90">
        <v>106.1128166</v>
      </c>
      <c r="G280" s="91">
        <v>131.42224124000001</v>
      </c>
      <c r="I280" s="92"/>
      <c r="AB280" s="93">
        <v>45292</v>
      </c>
    </row>
    <row r="281" spans="1:28" x14ac:dyDescent="0.25">
      <c r="A281" s="206">
        <v>43843</v>
      </c>
      <c r="B281" s="90">
        <v>135.20213982999999</v>
      </c>
      <c r="C281" s="90">
        <v>122.52936896</v>
      </c>
      <c r="D281" s="90"/>
      <c r="E281" s="90"/>
      <c r="F281" s="90">
        <v>106.13094971</v>
      </c>
      <c r="G281" s="91">
        <v>133.49519219000001</v>
      </c>
      <c r="I281" s="92"/>
      <c r="AB281" s="93">
        <v>45334</v>
      </c>
    </row>
    <row r="282" spans="1:28" x14ac:dyDescent="0.25">
      <c r="A282" s="206">
        <v>43844</v>
      </c>
      <c r="B282" s="90">
        <v>135.33524126</v>
      </c>
      <c r="C282" s="90">
        <v>122.99982562</v>
      </c>
      <c r="D282" s="90"/>
      <c r="E282" s="90"/>
      <c r="F282" s="90">
        <v>106.14908603000001</v>
      </c>
      <c r="G282" s="91">
        <v>133.84463984000001</v>
      </c>
      <c r="I282" s="92"/>
      <c r="AB282" s="93">
        <v>45335</v>
      </c>
    </row>
    <row r="283" spans="1:28" x14ac:dyDescent="0.25">
      <c r="A283" s="206">
        <v>43845</v>
      </c>
      <c r="B283" s="90">
        <v>135.02353726999999</v>
      </c>
      <c r="C283" s="90">
        <v>123.06766845</v>
      </c>
      <c r="D283" s="90"/>
      <c r="E283" s="90"/>
      <c r="F283" s="90">
        <v>106.16722539</v>
      </c>
      <c r="G283" s="91">
        <v>132.45871672000001</v>
      </c>
      <c r="I283" s="92"/>
      <c r="AB283" s="93">
        <v>45380</v>
      </c>
    </row>
    <row r="284" spans="1:28" x14ac:dyDescent="0.25">
      <c r="A284" s="206">
        <v>43846</v>
      </c>
      <c r="B284" s="90">
        <v>134.47497225000001</v>
      </c>
      <c r="C284" s="90">
        <v>122.76418756</v>
      </c>
      <c r="D284" s="90"/>
      <c r="E284" s="90"/>
      <c r="F284" s="90">
        <v>106.18536777</v>
      </c>
      <c r="G284" s="91">
        <v>132.78852556999999</v>
      </c>
      <c r="I284" s="92"/>
      <c r="AB284" s="93">
        <v>45403</v>
      </c>
    </row>
    <row r="285" spans="1:28" x14ac:dyDescent="0.25">
      <c r="A285" s="206">
        <v>43847</v>
      </c>
      <c r="B285" s="90">
        <v>133.99742302000001</v>
      </c>
      <c r="C285" s="90">
        <v>123.06243397999999</v>
      </c>
      <c r="D285" s="90"/>
      <c r="E285" s="90"/>
      <c r="F285" s="90">
        <v>106.20351337</v>
      </c>
      <c r="G285" s="91">
        <v>134.80712281000001</v>
      </c>
      <c r="I285" s="92"/>
      <c r="AB285" s="93">
        <v>45413</v>
      </c>
    </row>
    <row r="286" spans="1:28" x14ac:dyDescent="0.25">
      <c r="A286" s="206">
        <v>43850</v>
      </c>
      <c r="B286" s="90">
        <v>133.49350865</v>
      </c>
      <c r="C286" s="90">
        <v>122.79311337999999</v>
      </c>
      <c r="D286" s="90"/>
      <c r="E286" s="90"/>
      <c r="F286" s="90">
        <v>106.22166201</v>
      </c>
      <c r="G286" s="91">
        <v>135.24328381000001</v>
      </c>
      <c r="I286" s="92"/>
      <c r="AB286" s="93">
        <v>45442</v>
      </c>
    </row>
    <row r="287" spans="1:28" x14ac:dyDescent="0.25">
      <c r="A287" s="206">
        <v>43851</v>
      </c>
      <c r="B287" s="90">
        <v>132.93473777</v>
      </c>
      <c r="C287" s="90">
        <v>122.75152377000001</v>
      </c>
      <c r="D287" s="90"/>
      <c r="E287" s="90"/>
      <c r="F287" s="90">
        <v>106.23981367</v>
      </c>
      <c r="G287" s="91">
        <v>133.15471056999999</v>
      </c>
      <c r="I287" s="92"/>
      <c r="AB287" s="93">
        <v>45542</v>
      </c>
    </row>
    <row r="288" spans="1:28" x14ac:dyDescent="0.25">
      <c r="A288" s="206">
        <v>43852</v>
      </c>
      <c r="B288" s="90">
        <v>132.69319906999999</v>
      </c>
      <c r="C288" s="90">
        <v>123.20781386</v>
      </c>
      <c r="D288" s="90"/>
      <c r="E288" s="90"/>
      <c r="F288" s="90">
        <v>106.25796855</v>
      </c>
      <c r="G288" s="91">
        <v>134.70820062999999</v>
      </c>
      <c r="I288" s="92"/>
      <c r="AB288" s="93">
        <v>45577</v>
      </c>
    </row>
    <row r="289" spans="1:28" x14ac:dyDescent="0.25">
      <c r="A289" s="206">
        <v>43853</v>
      </c>
      <c r="B289" s="90">
        <v>132.72764384999999</v>
      </c>
      <c r="C289" s="90">
        <v>123.18238943999999</v>
      </c>
      <c r="D289" s="90"/>
      <c r="E289" s="90"/>
      <c r="F289" s="90">
        <v>106.27612646</v>
      </c>
      <c r="G289" s="91">
        <v>136.00107274000001</v>
      </c>
      <c r="I289" s="92"/>
      <c r="AB289" s="93">
        <v>45598</v>
      </c>
    </row>
    <row r="290" spans="1:28" x14ac:dyDescent="0.25">
      <c r="A290" s="206">
        <v>43854</v>
      </c>
      <c r="B290" s="90">
        <v>132.67236209999999</v>
      </c>
      <c r="C290" s="90">
        <v>123.2903366</v>
      </c>
      <c r="D290" s="90"/>
      <c r="E290" s="90"/>
      <c r="F290" s="90">
        <v>106.29428758</v>
      </c>
      <c r="G290" s="91">
        <v>134.69113331</v>
      </c>
      <c r="I290" s="92"/>
      <c r="AB290" s="93">
        <v>45611</v>
      </c>
    </row>
    <row r="291" spans="1:28" x14ac:dyDescent="0.25">
      <c r="A291" s="206">
        <v>43857</v>
      </c>
      <c r="B291" s="90">
        <v>131.49528617000001</v>
      </c>
      <c r="C291" s="90">
        <v>123.14575714999999</v>
      </c>
      <c r="D291" s="90"/>
      <c r="E291" s="90"/>
      <c r="F291" s="90">
        <v>106.31245174</v>
      </c>
      <c r="G291" s="91">
        <v>130.25986585000001</v>
      </c>
      <c r="I291" s="92"/>
      <c r="AB291" s="93">
        <v>45616</v>
      </c>
    </row>
    <row r="292" spans="1:28" x14ac:dyDescent="0.25">
      <c r="A292" s="206">
        <v>43858</v>
      </c>
      <c r="B292" s="90">
        <v>131.82952811000001</v>
      </c>
      <c r="C292" s="90">
        <v>123.36251992</v>
      </c>
      <c r="D292" s="90"/>
      <c r="E292" s="90"/>
      <c r="F292" s="90">
        <v>106.33061893</v>
      </c>
      <c r="G292" s="91">
        <v>132.53225409999999</v>
      </c>
      <c r="I292" s="92"/>
      <c r="AB292" s="93">
        <v>45650</v>
      </c>
    </row>
    <row r="293" spans="1:28" x14ac:dyDescent="0.25">
      <c r="A293" s="206">
        <v>43859</v>
      </c>
      <c r="B293" s="90">
        <v>131.31115543000001</v>
      </c>
      <c r="C293" s="90">
        <v>123.63178310000001</v>
      </c>
      <c r="D293" s="90"/>
      <c r="E293" s="90"/>
      <c r="F293" s="90">
        <v>106.34878933</v>
      </c>
      <c r="G293" s="91">
        <v>131.2873184</v>
      </c>
      <c r="I293" s="92"/>
      <c r="AB293" s="93">
        <v>45651</v>
      </c>
    </row>
    <row r="294" spans="1:28" x14ac:dyDescent="0.25">
      <c r="A294" s="206">
        <v>43860</v>
      </c>
      <c r="B294" s="90">
        <v>130.80724106</v>
      </c>
      <c r="C294" s="90">
        <v>123.47284904</v>
      </c>
      <c r="D294" s="90"/>
      <c r="E294" s="90"/>
      <c r="F294" s="90">
        <v>106.36696277</v>
      </c>
      <c r="G294" s="91">
        <v>131.45025440000001</v>
      </c>
      <c r="I294" s="92"/>
      <c r="AB294" s="93">
        <v>45657</v>
      </c>
    </row>
    <row r="295" spans="1:28" x14ac:dyDescent="0.25">
      <c r="A295" s="206">
        <v>43861</v>
      </c>
      <c r="B295" s="90">
        <v>130.85954609000001</v>
      </c>
      <c r="C295" s="90">
        <v>123.29882839</v>
      </c>
      <c r="D295" s="90"/>
      <c r="E295" s="90"/>
      <c r="F295" s="90">
        <v>106.38513942</v>
      </c>
      <c r="G295" s="91">
        <v>129.43918954</v>
      </c>
      <c r="I295" s="92"/>
      <c r="AB295" s="93">
        <v>45658</v>
      </c>
    </row>
    <row r="296" spans="1:28" x14ac:dyDescent="0.25">
      <c r="A296" s="206">
        <v>43864</v>
      </c>
      <c r="B296" s="90">
        <v>129.95462644</v>
      </c>
      <c r="C296" s="90">
        <v>123.57147405000001</v>
      </c>
      <c r="D296" s="90"/>
      <c r="E296" s="90"/>
      <c r="F296" s="90">
        <v>106.4033191</v>
      </c>
      <c r="G296" s="91">
        <v>130.42754656</v>
      </c>
      <c r="I296" s="92"/>
      <c r="AB296" s="93">
        <v>45719</v>
      </c>
    </row>
    <row r="297" spans="1:28" x14ac:dyDescent="0.25">
      <c r="A297" s="206">
        <v>43865</v>
      </c>
      <c r="B297" s="90">
        <v>130.06306370999999</v>
      </c>
      <c r="C297" s="90">
        <v>123.72863377</v>
      </c>
      <c r="D297" s="90"/>
      <c r="E297" s="90"/>
      <c r="F297" s="90">
        <v>106.42150181</v>
      </c>
      <c r="G297" s="91">
        <v>131.48287572999999</v>
      </c>
      <c r="I297" s="92"/>
      <c r="AB297" s="93">
        <v>45720</v>
      </c>
    </row>
    <row r="298" spans="1:28" x14ac:dyDescent="0.25">
      <c r="A298" s="206">
        <v>43866</v>
      </c>
      <c r="B298" s="90">
        <v>129.63356708000001</v>
      </c>
      <c r="C298" s="90">
        <v>124.1671769</v>
      </c>
      <c r="D298" s="90"/>
      <c r="E298" s="90"/>
      <c r="F298" s="90">
        <v>106.43968774</v>
      </c>
      <c r="G298" s="91">
        <v>132.0194267</v>
      </c>
      <c r="I298" s="92"/>
      <c r="AB298" s="93">
        <v>45765</v>
      </c>
    </row>
    <row r="299" spans="1:28" x14ac:dyDescent="0.25">
      <c r="A299" s="206">
        <v>43867</v>
      </c>
      <c r="B299" s="90">
        <v>129.39628081000001</v>
      </c>
      <c r="C299" s="90">
        <v>124.02354339999999</v>
      </c>
      <c r="D299" s="90"/>
      <c r="E299" s="90"/>
      <c r="F299" s="90">
        <v>106.45686388</v>
      </c>
      <c r="G299" s="91">
        <v>131.06559118000001</v>
      </c>
      <c r="I299" s="92"/>
      <c r="AB299" s="93">
        <v>45768</v>
      </c>
    </row>
    <row r="300" spans="1:28" x14ac:dyDescent="0.25">
      <c r="A300" s="206">
        <v>43868</v>
      </c>
      <c r="B300" s="90">
        <v>128.77584952999999</v>
      </c>
      <c r="C300" s="90">
        <v>123.88955414</v>
      </c>
      <c r="D300" s="90"/>
      <c r="E300" s="90"/>
      <c r="F300" s="90">
        <v>106.47404288</v>
      </c>
      <c r="G300" s="91">
        <v>129.45024917000001</v>
      </c>
      <c r="I300" s="92"/>
      <c r="AB300" s="93">
        <v>45778</v>
      </c>
    </row>
    <row r="301" spans="1:28" x14ac:dyDescent="0.25">
      <c r="A301" s="206">
        <v>43871</v>
      </c>
      <c r="B301" s="90">
        <v>127.76759554</v>
      </c>
      <c r="C301" s="90">
        <v>124.30123858</v>
      </c>
      <c r="D301" s="90"/>
      <c r="E301" s="90"/>
      <c r="F301" s="90">
        <v>106.49122455</v>
      </c>
      <c r="G301" s="91">
        <v>128.08487509</v>
      </c>
      <c r="I301" s="92"/>
      <c r="AB301" s="93">
        <v>45827</v>
      </c>
    </row>
    <row r="302" spans="1:28" x14ac:dyDescent="0.25">
      <c r="A302" s="206">
        <v>43872</v>
      </c>
      <c r="B302" s="90">
        <v>128.43692991</v>
      </c>
      <c r="C302" s="90">
        <v>124.68754219</v>
      </c>
      <c r="D302" s="90"/>
      <c r="E302" s="90"/>
      <c r="F302" s="90">
        <v>106.50840908000001</v>
      </c>
      <c r="G302" s="91">
        <v>131.27112721</v>
      </c>
      <c r="I302" s="92"/>
      <c r="AB302" s="93">
        <v>45907</v>
      </c>
    </row>
    <row r="303" spans="1:28" x14ac:dyDescent="0.25">
      <c r="A303" s="206">
        <v>43873</v>
      </c>
      <c r="B303" s="90">
        <v>129.02759409999999</v>
      </c>
      <c r="C303" s="90">
        <v>125.08592335</v>
      </c>
      <c r="D303" s="90"/>
      <c r="E303" s="90"/>
      <c r="F303" s="90">
        <v>106.52559629</v>
      </c>
      <c r="G303" s="91">
        <v>132.75429990999999</v>
      </c>
      <c r="I303" s="92"/>
      <c r="AB303" s="93">
        <v>45942</v>
      </c>
    </row>
    <row r="304" spans="1:28" x14ac:dyDescent="0.25">
      <c r="A304" s="206">
        <v>43874</v>
      </c>
      <c r="B304" s="90">
        <v>129.25722596</v>
      </c>
      <c r="C304" s="90">
        <v>124.93010866</v>
      </c>
      <c r="D304" s="90"/>
      <c r="E304" s="90"/>
      <c r="F304" s="90">
        <v>106.54278635</v>
      </c>
      <c r="G304" s="91">
        <v>131.60313206000001</v>
      </c>
      <c r="I304" s="92"/>
      <c r="AB304" s="93">
        <v>45963</v>
      </c>
    </row>
    <row r="305" spans="1:28" x14ac:dyDescent="0.25">
      <c r="A305" s="206">
        <v>43875</v>
      </c>
      <c r="B305" s="90">
        <v>129.6539788</v>
      </c>
      <c r="C305" s="90">
        <v>125.67589108999999</v>
      </c>
      <c r="D305" s="90"/>
      <c r="E305" s="90"/>
      <c r="F305" s="90">
        <v>106.55997908000001</v>
      </c>
      <c r="G305" s="91">
        <v>130.14479799</v>
      </c>
      <c r="I305" s="92"/>
      <c r="AB305" s="93">
        <v>45976</v>
      </c>
    </row>
    <row r="306" spans="1:28" x14ac:dyDescent="0.25">
      <c r="A306" s="206">
        <v>43878</v>
      </c>
      <c r="B306" s="90">
        <v>129.56978045</v>
      </c>
      <c r="C306" s="90">
        <v>125.38002634999999</v>
      </c>
      <c r="D306" s="90"/>
      <c r="E306" s="90"/>
      <c r="F306" s="90">
        <v>106.57717468</v>
      </c>
      <c r="G306" s="91">
        <v>131.20111707000001</v>
      </c>
      <c r="AB306" s="93">
        <v>46016</v>
      </c>
    </row>
    <row r="307" spans="1:28" x14ac:dyDescent="0.25">
      <c r="A307" s="206">
        <v>43879</v>
      </c>
      <c r="B307" s="90">
        <v>128.65167822999999</v>
      </c>
      <c r="C307" s="90">
        <v>125.3277916</v>
      </c>
      <c r="D307" s="90"/>
      <c r="E307" s="90"/>
      <c r="F307" s="90">
        <v>106.59437312</v>
      </c>
      <c r="G307" s="91">
        <v>130.82359937000001</v>
      </c>
      <c r="AB307" s="93">
        <v>46023</v>
      </c>
    </row>
    <row r="308" spans="1:28" x14ac:dyDescent="0.25">
      <c r="A308" s="206">
        <v>43880</v>
      </c>
      <c r="B308" s="90">
        <v>128.12267445000001</v>
      </c>
      <c r="C308" s="90">
        <v>125.63250956</v>
      </c>
      <c r="D308" s="90"/>
      <c r="E308" s="90"/>
      <c r="F308" s="90">
        <v>106.61157425</v>
      </c>
      <c r="G308" s="91">
        <v>132.57618538</v>
      </c>
      <c r="AB308" s="93">
        <v>46069</v>
      </c>
    </row>
    <row r="309" spans="1:28" x14ac:dyDescent="0.25">
      <c r="A309" s="206">
        <v>43881</v>
      </c>
      <c r="B309" s="90">
        <v>128.13117933000001</v>
      </c>
      <c r="C309" s="90">
        <v>125.33292975000001</v>
      </c>
      <c r="D309" s="90"/>
      <c r="E309" s="90"/>
      <c r="F309" s="90">
        <v>106.62877822</v>
      </c>
      <c r="G309" s="91">
        <v>130.37865438</v>
      </c>
      <c r="AB309" s="93">
        <v>46070</v>
      </c>
    </row>
    <row r="310" spans="1:28" x14ac:dyDescent="0.25">
      <c r="A310" s="206">
        <v>43882</v>
      </c>
      <c r="B310" s="90">
        <v>128.320413</v>
      </c>
      <c r="C310" s="90">
        <v>124.86060673999999</v>
      </c>
      <c r="D310" s="90"/>
      <c r="E310" s="90"/>
      <c r="F310" s="90">
        <v>106.64598488</v>
      </c>
      <c r="G310" s="91">
        <v>129.34913098999999</v>
      </c>
      <c r="AB310" s="93">
        <v>46115</v>
      </c>
    </row>
    <row r="311" spans="1:28" x14ac:dyDescent="0.25">
      <c r="A311" s="206">
        <v>43885</v>
      </c>
      <c r="B311" s="90"/>
      <c r="C311" s="90"/>
      <c r="D311" s="90"/>
      <c r="E311" s="90"/>
      <c r="F311" s="90"/>
      <c r="G311" s="91"/>
      <c r="AB311" s="93">
        <v>46133</v>
      </c>
    </row>
    <row r="312" spans="1:28" x14ac:dyDescent="0.25">
      <c r="A312" s="206">
        <v>43886</v>
      </c>
      <c r="B312" s="90"/>
      <c r="C312" s="90"/>
      <c r="D312" s="90"/>
      <c r="E312" s="90"/>
      <c r="F312" s="90"/>
      <c r="G312" s="91"/>
      <c r="AB312" s="93">
        <v>46143</v>
      </c>
    </row>
    <row r="313" spans="1:28" x14ac:dyDescent="0.25">
      <c r="A313" s="206">
        <v>43887</v>
      </c>
      <c r="B313" s="90">
        <v>126.41149179</v>
      </c>
      <c r="C313" s="90">
        <v>123.94824367</v>
      </c>
      <c r="D313" s="90"/>
      <c r="E313" s="90"/>
      <c r="F313" s="90">
        <v>106.66319439</v>
      </c>
      <c r="G313" s="91">
        <v>120.28851277</v>
      </c>
      <c r="AB313" s="93">
        <v>46177</v>
      </c>
    </row>
    <row r="314" spans="1:28" x14ac:dyDescent="0.25">
      <c r="A314" s="206">
        <v>43888</v>
      </c>
      <c r="B314" s="90">
        <v>126.40213642000001</v>
      </c>
      <c r="C314" s="90">
        <v>123.82151177</v>
      </c>
      <c r="D314" s="90"/>
      <c r="E314" s="90"/>
      <c r="F314" s="90">
        <v>106.68040658</v>
      </c>
      <c r="G314" s="91">
        <v>117.17685621</v>
      </c>
      <c r="AB314" s="93">
        <v>46272</v>
      </c>
    </row>
    <row r="315" spans="1:28" x14ac:dyDescent="0.25">
      <c r="A315" s="206">
        <v>43889</v>
      </c>
      <c r="B315" s="90">
        <v>126.03430019</v>
      </c>
      <c r="C315" s="90">
        <v>123.85293977000001</v>
      </c>
      <c r="D315" s="90"/>
      <c r="E315" s="90"/>
      <c r="F315" s="90">
        <v>106.69762162000001</v>
      </c>
      <c r="G315" s="91">
        <v>118.52862193999999</v>
      </c>
      <c r="AB315" s="93">
        <v>46307</v>
      </c>
    </row>
    <row r="316" spans="1:28" x14ac:dyDescent="0.25">
      <c r="A316" s="206">
        <v>43892</v>
      </c>
      <c r="B316" s="90">
        <v>126.94942570000001</v>
      </c>
      <c r="C316" s="90">
        <v>124.81742318000001</v>
      </c>
      <c r="D316" s="90"/>
      <c r="E316" s="90"/>
      <c r="F316" s="90">
        <v>106.71483934</v>
      </c>
      <c r="G316" s="91">
        <v>121.32065315</v>
      </c>
      <c r="AB316" s="93">
        <v>46328</v>
      </c>
    </row>
    <row r="317" spans="1:28" x14ac:dyDescent="0.25">
      <c r="A317" s="206">
        <v>43893</v>
      </c>
      <c r="B317" s="90">
        <v>127.53456172</v>
      </c>
      <c r="C317" s="90">
        <v>125.0494451</v>
      </c>
      <c r="D317" s="90"/>
      <c r="E317" s="90"/>
      <c r="F317" s="90">
        <v>106.73205991</v>
      </c>
      <c r="G317" s="91">
        <v>120.08239646</v>
      </c>
      <c r="AB317" s="93">
        <v>46341</v>
      </c>
    </row>
    <row r="318" spans="1:28" x14ac:dyDescent="0.25">
      <c r="A318" s="206">
        <v>43894</v>
      </c>
      <c r="B318" s="90">
        <v>127.69232731</v>
      </c>
      <c r="C318" s="90">
        <v>125.25853965</v>
      </c>
      <c r="D318" s="90"/>
      <c r="E318" s="90"/>
      <c r="F318" s="90">
        <v>106.74928334000001</v>
      </c>
      <c r="G318" s="91">
        <v>122.00199187</v>
      </c>
      <c r="AB318" s="93">
        <v>46381</v>
      </c>
    </row>
    <row r="319" spans="1:28" x14ac:dyDescent="0.25">
      <c r="A319" s="206">
        <v>43895</v>
      </c>
      <c r="B319" s="90">
        <v>127.3159862</v>
      </c>
      <c r="C319" s="90">
        <v>124.35865153</v>
      </c>
      <c r="D319" s="90"/>
      <c r="E319" s="90"/>
      <c r="F319" s="90">
        <v>106.76650943999999</v>
      </c>
      <c r="G319" s="91">
        <v>116.32314896</v>
      </c>
      <c r="AB319" s="93">
        <v>46388</v>
      </c>
    </row>
    <row r="320" spans="1:28" x14ac:dyDescent="0.25">
      <c r="A320" s="206">
        <v>43896</v>
      </c>
      <c r="B320" s="90">
        <v>126.14146173</v>
      </c>
      <c r="C320" s="90">
        <v>124.18713765</v>
      </c>
      <c r="D320" s="90"/>
      <c r="E320" s="90"/>
      <c r="F320" s="90">
        <v>106.7837384</v>
      </c>
      <c r="G320" s="91">
        <v>111.50280352999999</v>
      </c>
      <c r="AB320" s="93">
        <v>46426</v>
      </c>
    </row>
    <row r="321" spans="1:28" x14ac:dyDescent="0.25">
      <c r="A321" s="206">
        <v>43899</v>
      </c>
      <c r="B321" s="90">
        <v>121.66364034</v>
      </c>
      <c r="C321" s="90">
        <v>121.4836413</v>
      </c>
      <c r="D321" s="90"/>
      <c r="E321" s="90"/>
      <c r="F321" s="90">
        <v>106.80097004</v>
      </c>
      <c r="G321" s="91">
        <v>97.929085748000006</v>
      </c>
      <c r="AB321" s="93">
        <v>46427</v>
      </c>
    </row>
    <row r="322" spans="1:28" x14ac:dyDescent="0.25">
      <c r="A322" s="206">
        <v>43900</v>
      </c>
      <c r="B322" s="90">
        <v>123.392258</v>
      </c>
      <c r="C322" s="90">
        <v>121.69400245999999</v>
      </c>
      <c r="D322" s="90"/>
      <c r="E322" s="90"/>
      <c r="F322" s="90">
        <v>106.81820453</v>
      </c>
      <c r="G322" s="91">
        <v>104.92357994</v>
      </c>
      <c r="AB322" s="93">
        <v>46472</v>
      </c>
    </row>
    <row r="323" spans="1:28" x14ac:dyDescent="0.25">
      <c r="A323" s="206">
        <v>43901</v>
      </c>
      <c r="B323" s="90">
        <v>121.13123461000001</v>
      </c>
      <c r="C323" s="90">
        <v>116.50727086000001</v>
      </c>
      <c r="D323" s="90"/>
      <c r="E323" s="90"/>
      <c r="F323" s="90">
        <v>106.83544188</v>
      </c>
      <c r="G323" s="91">
        <v>96.909518294999998</v>
      </c>
      <c r="AB323" s="93">
        <v>46498</v>
      </c>
    </row>
    <row r="324" spans="1:28" x14ac:dyDescent="0.25">
      <c r="A324" s="206">
        <v>43902</v>
      </c>
      <c r="B324" s="90">
        <v>113.17491569000001</v>
      </c>
      <c r="C324" s="90">
        <v>111.16835471</v>
      </c>
      <c r="D324" s="90"/>
      <c r="E324" s="90"/>
      <c r="F324" s="90">
        <v>106.85268189999999</v>
      </c>
      <c r="G324" s="91">
        <v>82.585942196000005</v>
      </c>
      <c r="AB324" s="93">
        <v>46508</v>
      </c>
    </row>
    <row r="325" spans="1:28" x14ac:dyDescent="0.25">
      <c r="A325" s="206">
        <v>43903</v>
      </c>
      <c r="B325" s="90">
        <v>114.86143417</v>
      </c>
      <c r="C325" s="90">
        <v>117.1718248</v>
      </c>
      <c r="D325" s="90"/>
      <c r="E325" s="90"/>
      <c r="F325" s="90">
        <v>106.86992478000001</v>
      </c>
      <c r="G325" s="91">
        <v>94.072679695000005</v>
      </c>
      <c r="AB325" s="93">
        <v>46534</v>
      </c>
    </row>
    <row r="326" spans="1:28" x14ac:dyDescent="0.25">
      <c r="A326" s="206">
        <v>43906</v>
      </c>
      <c r="B326" s="90">
        <v>109.53482536999999</v>
      </c>
      <c r="C326" s="90">
        <v>116.26881333</v>
      </c>
      <c r="D326" s="90"/>
      <c r="E326" s="90"/>
      <c r="F326" s="90">
        <v>106.88717034</v>
      </c>
      <c r="G326" s="91">
        <v>80.976516849000006</v>
      </c>
      <c r="AB326" s="93">
        <v>46637</v>
      </c>
    </row>
    <row r="327" spans="1:28" x14ac:dyDescent="0.25">
      <c r="A327" s="206">
        <v>43907</v>
      </c>
      <c r="B327" s="90">
        <v>107.19980949000001</v>
      </c>
      <c r="C327" s="90">
        <v>117.00470479000001</v>
      </c>
      <c r="D327" s="90"/>
      <c r="E327" s="90"/>
      <c r="F327" s="90">
        <v>106.90441875</v>
      </c>
      <c r="G327" s="91">
        <v>84.901078393000006</v>
      </c>
      <c r="AB327" s="93">
        <v>46672</v>
      </c>
    </row>
    <row r="328" spans="1:28" x14ac:dyDescent="0.25">
      <c r="A328" s="206">
        <v>43908</v>
      </c>
      <c r="B328" s="90">
        <v>93.017065048999996</v>
      </c>
      <c r="C328" s="90">
        <v>112.46096785</v>
      </c>
      <c r="D328" s="90"/>
      <c r="E328" s="90"/>
      <c r="F328" s="90">
        <v>106.92166983</v>
      </c>
      <c r="G328" s="91">
        <v>76.114493031999999</v>
      </c>
      <c r="AB328" s="93">
        <v>46693</v>
      </c>
    </row>
    <row r="329" spans="1:28" x14ac:dyDescent="0.25">
      <c r="A329" s="206">
        <v>43909</v>
      </c>
      <c r="B329" s="90">
        <v>93.862875755999994</v>
      </c>
      <c r="C329" s="90">
        <v>112.70542261999999</v>
      </c>
      <c r="D329" s="90"/>
      <c r="E329" s="90"/>
      <c r="F329" s="90">
        <v>106.93688172</v>
      </c>
      <c r="G329" s="91">
        <v>77.749371439000001</v>
      </c>
      <c r="AB329" s="93">
        <v>46706</v>
      </c>
    </row>
    <row r="330" spans="1:28" x14ac:dyDescent="0.25">
      <c r="A330" s="206">
        <v>43910</v>
      </c>
      <c r="B330" s="90">
        <v>96.811093771000003</v>
      </c>
      <c r="C330" s="90">
        <v>112.12722579</v>
      </c>
      <c r="D330" s="90"/>
      <c r="E330" s="90"/>
      <c r="F330" s="90">
        <v>106.95209575</v>
      </c>
      <c r="G330" s="91">
        <v>76.312940428999994</v>
      </c>
      <c r="AB330" s="93">
        <v>46746</v>
      </c>
    </row>
    <row r="331" spans="1:28" x14ac:dyDescent="0.25">
      <c r="A331" s="206">
        <v>43913</v>
      </c>
      <c r="B331" s="90">
        <v>92.246522565999996</v>
      </c>
      <c r="C331" s="90">
        <v>109.73686358</v>
      </c>
      <c r="D331" s="90"/>
      <c r="E331" s="90"/>
      <c r="F331" s="90">
        <v>106.96731192999999</v>
      </c>
      <c r="G331" s="91">
        <v>72.330862023999998</v>
      </c>
      <c r="AB331" s="93">
        <v>46753</v>
      </c>
    </row>
    <row r="332" spans="1:28" x14ac:dyDescent="0.25">
      <c r="A332" s="206">
        <v>43914</v>
      </c>
      <c r="B332" s="90">
        <v>94.838385943000006</v>
      </c>
      <c r="C332" s="90">
        <v>111.44208614999999</v>
      </c>
      <c r="D332" s="90"/>
      <c r="E332" s="90"/>
      <c r="F332" s="90">
        <v>106.98253024</v>
      </c>
      <c r="G332" s="91">
        <v>79.339476582000003</v>
      </c>
      <c r="AB332" s="93">
        <v>46811</v>
      </c>
    </row>
    <row r="333" spans="1:28" x14ac:dyDescent="0.25">
      <c r="A333" s="206">
        <v>43915</v>
      </c>
      <c r="B333" s="90">
        <v>100.35975659</v>
      </c>
      <c r="C333" s="90">
        <v>113.69313446</v>
      </c>
      <c r="D333" s="90"/>
      <c r="E333" s="90"/>
      <c r="F333" s="90">
        <v>106.9977507</v>
      </c>
      <c r="G333" s="91">
        <v>85.286037442999998</v>
      </c>
      <c r="AB333" s="93">
        <v>46812</v>
      </c>
    </row>
    <row r="334" spans="1:28" x14ac:dyDescent="0.25">
      <c r="A334" s="206">
        <v>43916</v>
      </c>
      <c r="B334" s="90">
        <v>103.89736306</v>
      </c>
      <c r="C334" s="90">
        <v>115.07566727</v>
      </c>
      <c r="D334" s="90"/>
      <c r="E334" s="90"/>
      <c r="F334" s="90">
        <v>107.01297329000001</v>
      </c>
      <c r="G334" s="91">
        <v>88.419699463000001</v>
      </c>
      <c r="AB334" s="93">
        <v>46857</v>
      </c>
    </row>
    <row r="335" spans="1:28" x14ac:dyDescent="0.25">
      <c r="A335" s="206">
        <v>43917</v>
      </c>
      <c r="B335" s="90">
        <v>104.98641344000001</v>
      </c>
      <c r="C335" s="90">
        <v>115.04005169</v>
      </c>
      <c r="D335" s="90"/>
      <c r="E335" s="90"/>
      <c r="F335" s="90">
        <v>107.02819803</v>
      </c>
      <c r="G335" s="91">
        <v>83.548823396000003</v>
      </c>
      <c r="AB335" s="93">
        <v>46864</v>
      </c>
    </row>
    <row r="336" spans="1:28" x14ac:dyDescent="0.25">
      <c r="A336" s="206">
        <v>43920</v>
      </c>
      <c r="B336" s="90">
        <v>105.34574479</v>
      </c>
      <c r="C336" s="90">
        <v>115.37846902</v>
      </c>
      <c r="D336" s="90"/>
      <c r="E336" s="90"/>
      <c r="F336" s="90">
        <v>107.04342509</v>
      </c>
      <c r="G336" s="91">
        <v>84.926383537000007</v>
      </c>
      <c r="AB336" s="93">
        <v>46874</v>
      </c>
    </row>
    <row r="337" spans="1:28" x14ac:dyDescent="0.25">
      <c r="A337" s="206">
        <v>43921</v>
      </c>
      <c r="B337" s="90">
        <v>106.06015504</v>
      </c>
      <c r="C337" s="90">
        <v>115.21772885999999</v>
      </c>
      <c r="D337" s="90"/>
      <c r="E337" s="90"/>
      <c r="F337" s="90">
        <v>107.05865429000001</v>
      </c>
      <c r="G337" s="91">
        <v>83.083431763999997</v>
      </c>
      <c r="AB337" s="93">
        <v>46919</v>
      </c>
    </row>
    <row r="338" spans="1:28" x14ac:dyDescent="0.25">
      <c r="A338" s="206">
        <v>43922</v>
      </c>
      <c r="B338" s="90">
        <v>104.79250209</v>
      </c>
      <c r="C338" s="90">
        <v>114.52899709</v>
      </c>
      <c r="D338" s="90"/>
      <c r="E338" s="90"/>
      <c r="F338" s="90">
        <v>107.07388563000001</v>
      </c>
      <c r="G338" s="91">
        <v>80.747416548999993</v>
      </c>
      <c r="AB338" s="93">
        <v>47003</v>
      </c>
    </row>
    <row r="339" spans="1:28" x14ac:dyDescent="0.25">
      <c r="A339" s="206">
        <v>43923</v>
      </c>
      <c r="B339" s="90">
        <v>104.00367411000001</v>
      </c>
      <c r="C339" s="90">
        <v>114.25125662000001</v>
      </c>
      <c r="D339" s="90"/>
      <c r="E339" s="90"/>
      <c r="F339" s="90">
        <v>107.08911911</v>
      </c>
      <c r="G339" s="91">
        <v>82.211519370000005</v>
      </c>
      <c r="AB339" s="93">
        <v>47038</v>
      </c>
    </row>
    <row r="340" spans="1:28" x14ac:dyDescent="0.25">
      <c r="A340" s="206">
        <v>43924</v>
      </c>
      <c r="B340" s="90">
        <v>102.81299036</v>
      </c>
      <c r="C340" s="90">
        <v>113.23069173</v>
      </c>
      <c r="D340" s="90"/>
      <c r="E340" s="90"/>
      <c r="F340" s="90">
        <v>107.10435473</v>
      </c>
      <c r="G340" s="91">
        <v>79.121310742999995</v>
      </c>
      <c r="AB340" s="93">
        <v>47059</v>
      </c>
    </row>
    <row r="341" spans="1:28" x14ac:dyDescent="0.25">
      <c r="A341" s="206">
        <v>43927</v>
      </c>
      <c r="B341" s="90">
        <v>103.67921278</v>
      </c>
      <c r="C341" s="90">
        <v>113.67666032</v>
      </c>
      <c r="D341" s="90"/>
      <c r="E341" s="90"/>
      <c r="F341" s="90">
        <v>107.11959249</v>
      </c>
      <c r="G341" s="91">
        <v>84.281807819999997</v>
      </c>
      <c r="AB341" s="93">
        <v>47072</v>
      </c>
    </row>
    <row r="342" spans="1:28" x14ac:dyDescent="0.25">
      <c r="A342" s="206">
        <v>43928</v>
      </c>
      <c r="B342" s="90">
        <v>105.60599424</v>
      </c>
      <c r="C342" s="90">
        <v>114.03752875000001</v>
      </c>
      <c r="D342" s="90"/>
      <c r="E342" s="90"/>
      <c r="F342" s="90">
        <v>107.13483239999999</v>
      </c>
      <c r="G342" s="91">
        <v>86.881854447999999</v>
      </c>
      <c r="AB342" s="93">
        <v>47112</v>
      </c>
    </row>
    <row r="343" spans="1:28" x14ac:dyDescent="0.25">
      <c r="A343" s="206">
        <v>43929</v>
      </c>
      <c r="B343" s="90">
        <v>106.47306715000001</v>
      </c>
      <c r="C343" s="90">
        <v>114.48069531</v>
      </c>
      <c r="D343" s="90"/>
      <c r="E343" s="90"/>
      <c r="F343" s="90">
        <v>107.15007462</v>
      </c>
      <c r="G343" s="91">
        <v>89.460760358000002</v>
      </c>
      <c r="AB343" s="93">
        <v>47119</v>
      </c>
    </row>
    <row r="344" spans="1:28" x14ac:dyDescent="0.25">
      <c r="A344" s="206">
        <v>43930</v>
      </c>
      <c r="B344" s="90">
        <v>107.17046764</v>
      </c>
      <c r="C344" s="90">
        <v>115.20155354000001</v>
      </c>
      <c r="D344" s="90"/>
      <c r="E344" s="90"/>
      <c r="F344" s="90">
        <v>107.16531899</v>
      </c>
      <c r="G344" s="91">
        <v>88.388159059000003</v>
      </c>
      <c r="AB344" s="93">
        <v>47161</v>
      </c>
    </row>
    <row r="345" spans="1:28" x14ac:dyDescent="0.25">
      <c r="A345" s="206">
        <v>43931</v>
      </c>
      <c r="B345" s="90"/>
      <c r="C345" s="90"/>
      <c r="D345" s="90"/>
      <c r="E345" s="90"/>
      <c r="F345" s="90"/>
      <c r="G345" s="91"/>
      <c r="AB345" s="93">
        <v>47162</v>
      </c>
    </row>
    <row r="346" spans="1:28" x14ac:dyDescent="0.25">
      <c r="A346" s="206">
        <v>43934</v>
      </c>
      <c r="B346" s="90">
        <v>107.48727456</v>
      </c>
      <c r="C346" s="90">
        <v>115.35377676</v>
      </c>
      <c r="D346" s="90"/>
      <c r="E346" s="90"/>
      <c r="F346" s="90">
        <v>107.1805655</v>
      </c>
      <c r="G346" s="91">
        <v>89.701068198000002</v>
      </c>
      <c r="AB346" s="93">
        <v>47207</v>
      </c>
    </row>
    <row r="347" spans="1:28" x14ac:dyDescent="0.25">
      <c r="A347" s="206">
        <v>43935</v>
      </c>
      <c r="B347" s="90">
        <v>108.40197483</v>
      </c>
      <c r="C347" s="90">
        <v>116.12485766</v>
      </c>
      <c r="D347" s="90"/>
      <c r="E347" s="90"/>
      <c r="F347" s="90">
        <v>107.19581414</v>
      </c>
      <c r="G347" s="91">
        <v>90.932805172000002</v>
      </c>
      <c r="AB347" s="93">
        <v>47229</v>
      </c>
    </row>
    <row r="348" spans="1:28" x14ac:dyDescent="0.25">
      <c r="A348" s="206">
        <v>43936</v>
      </c>
      <c r="B348" s="90">
        <v>108.20083432</v>
      </c>
      <c r="C348" s="90">
        <v>117.00733839999999</v>
      </c>
      <c r="D348" s="90"/>
      <c r="E348" s="90"/>
      <c r="F348" s="90">
        <v>107.21106493000001</v>
      </c>
      <c r="G348" s="91">
        <v>89.696107298000001</v>
      </c>
      <c r="AB348" s="93">
        <v>47239</v>
      </c>
    </row>
    <row r="349" spans="1:28" x14ac:dyDescent="0.25">
      <c r="A349" s="206">
        <v>43937</v>
      </c>
      <c r="B349" s="90">
        <v>108.44492449000001</v>
      </c>
      <c r="C349" s="90">
        <v>117.98958516</v>
      </c>
      <c r="D349" s="90"/>
      <c r="E349" s="90"/>
      <c r="F349" s="90">
        <v>107.22631787</v>
      </c>
      <c r="G349" s="91">
        <v>88.535973412000004</v>
      </c>
      <c r="AB349" s="93">
        <v>47269</v>
      </c>
    </row>
    <row r="350" spans="1:28" x14ac:dyDescent="0.25">
      <c r="A350" s="206">
        <v>43938</v>
      </c>
      <c r="B350" s="90">
        <v>108.84040160000001</v>
      </c>
      <c r="C350" s="90">
        <v>118.76635475</v>
      </c>
      <c r="D350" s="90"/>
      <c r="E350" s="90"/>
      <c r="F350" s="90">
        <v>107.24157294</v>
      </c>
      <c r="G350" s="91">
        <v>89.87682744</v>
      </c>
      <c r="AB350" s="93">
        <v>47368</v>
      </c>
    </row>
    <row r="351" spans="1:28" x14ac:dyDescent="0.25">
      <c r="A351" s="206">
        <v>43941</v>
      </c>
      <c r="B351" s="90">
        <v>108.67328062999999</v>
      </c>
      <c r="C351" s="90">
        <v>119.33383391</v>
      </c>
      <c r="D351" s="90"/>
      <c r="E351" s="90"/>
      <c r="F351" s="90">
        <v>107.25683033</v>
      </c>
      <c r="G351" s="91">
        <v>89.856881435000005</v>
      </c>
      <c r="AB351" s="93">
        <v>47403</v>
      </c>
    </row>
    <row r="352" spans="1:28" x14ac:dyDescent="0.25">
      <c r="A352" s="206">
        <v>43942</v>
      </c>
      <c r="B352" s="90"/>
      <c r="C352" s="90"/>
      <c r="D352" s="90"/>
      <c r="E352" s="90"/>
      <c r="F352" s="90"/>
      <c r="G352" s="91"/>
      <c r="AB352" s="93">
        <v>47424</v>
      </c>
    </row>
    <row r="353" spans="1:28" x14ac:dyDescent="0.25">
      <c r="A353" s="206">
        <v>43943</v>
      </c>
      <c r="B353" s="90">
        <v>109.41788321</v>
      </c>
      <c r="C353" s="90">
        <v>119.59238508999999</v>
      </c>
      <c r="D353" s="90"/>
      <c r="E353" s="90"/>
      <c r="F353" s="90">
        <v>107.27208985999999</v>
      </c>
      <c r="G353" s="91">
        <v>91.807550741</v>
      </c>
      <c r="AB353" s="93">
        <v>47437</v>
      </c>
    </row>
    <row r="354" spans="1:28" x14ac:dyDescent="0.25">
      <c r="A354" s="206">
        <v>43944</v>
      </c>
      <c r="B354" s="90">
        <v>110.24625890999999</v>
      </c>
      <c r="C354" s="90">
        <v>118.16015733</v>
      </c>
      <c r="D354" s="90"/>
      <c r="E354" s="90"/>
      <c r="F354" s="90">
        <v>107.28735154</v>
      </c>
      <c r="G354" s="91">
        <v>90.653970705999996</v>
      </c>
      <c r="AB354" s="93">
        <v>47477</v>
      </c>
    </row>
    <row r="355" spans="1:28" x14ac:dyDescent="0.25">
      <c r="A355" s="206">
        <v>43945</v>
      </c>
      <c r="B355" s="90">
        <v>107.52427081</v>
      </c>
      <c r="C355" s="90">
        <v>113.56157526</v>
      </c>
      <c r="D355" s="90"/>
      <c r="E355" s="90"/>
      <c r="F355" s="90">
        <v>107.30261535</v>
      </c>
      <c r="G355" s="91">
        <v>85.712765910000002</v>
      </c>
      <c r="AB355" s="93">
        <v>47484</v>
      </c>
    </row>
    <row r="356" spans="1:28" x14ac:dyDescent="0.25">
      <c r="A356" s="206">
        <v>43948</v>
      </c>
      <c r="B356" s="90">
        <v>108.73111384000001</v>
      </c>
      <c r="C356" s="90">
        <v>113.68028174</v>
      </c>
      <c r="D356" s="90"/>
      <c r="E356" s="90"/>
      <c r="F356" s="90">
        <v>107.31788131</v>
      </c>
      <c r="G356" s="91">
        <v>89.021538613999994</v>
      </c>
      <c r="AB356" s="93">
        <v>47546</v>
      </c>
    </row>
    <row r="357" spans="1:28" x14ac:dyDescent="0.25">
      <c r="A357" s="206">
        <v>43949</v>
      </c>
      <c r="B357" s="90">
        <v>109.40980358</v>
      </c>
      <c r="C357" s="90">
        <v>116.44044305</v>
      </c>
      <c r="D357" s="90"/>
      <c r="E357" s="90"/>
      <c r="F357" s="90">
        <v>107.33314941</v>
      </c>
      <c r="G357" s="91">
        <v>92.518780023999994</v>
      </c>
      <c r="AB357" s="93">
        <v>47547</v>
      </c>
    </row>
    <row r="358" spans="1:28" x14ac:dyDescent="0.25">
      <c r="A358" s="206">
        <v>43950</v>
      </c>
      <c r="B358" s="90">
        <v>110.27687649000001</v>
      </c>
      <c r="C358" s="90">
        <v>117.04578381</v>
      </c>
      <c r="D358" s="90"/>
      <c r="E358" s="90"/>
      <c r="F358" s="90">
        <v>107.34841983</v>
      </c>
      <c r="G358" s="91">
        <v>94.633500392000002</v>
      </c>
      <c r="AB358" s="93">
        <v>47592</v>
      </c>
    </row>
    <row r="359" spans="1:28" x14ac:dyDescent="0.25">
      <c r="A359" s="206">
        <v>43951</v>
      </c>
      <c r="B359" s="90">
        <v>110.71742948000001</v>
      </c>
      <c r="C359" s="90">
        <v>116.73195052</v>
      </c>
      <c r="D359" s="90"/>
      <c r="E359" s="90"/>
      <c r="F359" s="90">
        <v>107.36369239</v>
      </c>
      <c r="G359" s="91">
        <v>91.601309267999994</v>
      </c>
      <c r="AB359" s="93">
        <v>47594</v>
      </c>
    </row>
    <row r="360" spans="1:28" x14ac:dyDescent="0.25">
      <c r="A360" s="206">
        <v>43952</v>
      </c>
      <c r="B360" s="90"/>
      <c r="C360" s="90"/>
      <c r="D360" s="90"/>
      <c r="E360" s="90"/>
      <c r="F360" s="90"/>
      <c r="G360" s="91"/>
      <c r="AB360" s="93">
        <v>47604</v>
      </c>
    </row>
    <row r="361" spans="1:28" x14ac:dyDescent="0.25">
      <c r="A361" s="206">
        <v>43955</v>
      </c>
      <c r="B361" s="90">
        <v>109.81888849000001</v>
      </c>
      <c r="C361" s="90">
        <v>116.62193607</v>
      </c>
      <c r="D361" s="90"/>
      <c r="E361" s="90"/>
      <c r="F361" s="90">
        <v>107.37896709</v>
      </c>
      <c r="G361" s="91">
        <v>89.747036175000005</v>
      </c>
      <c r="AB361" s="93">
        <v>47654</v>
      </c>
    </row>
    <row r="362" spans="1:28" x14ac:dyDescent="0.25">
      <c r="A362" s="206">
        <v>43956</v>
      </c>
      <c r="B362" s="90">
        <v>110.03406206</v>
      </c>
      <c r="C362" s="90">
        <v>116.77098133</v>
      </c>
      <c r="D362" s="90"/>
      <c r="E362" s="90"/>
      <c r="F362" s="90">
        <v>107.39424393</v>
      </c>
      <c r="G362" s="91">
        <v>90.423539153999997</v>
      </c>
      <c r="AB362" s="93">
        <v>47733</v>
      </c>
    </row>
    <row r="363" spans="1:28" x14ac:dyDescent="0.25">
      <c r="A363" s="206">
        <v>43957</v>
      </c>
      <c r="B363" s="90">
        <v>109.983458</v>
      </c>
      <c r="C363" s="90">
        <v>116.7136793</v>
      </c>
      <c r="D363" s="90"/>
      <c r="E363" s="90"/>
      <c r="F363" s="90">
        <v>107.40952291000001</v>
      </c>
      <c r="G363" s="91">
        <v>89.960332139000002</v>
      </c>
      <c r="AB363" s="93">
        <v>47768</v>
      </c>
    </row>
    <row r="364" spans="1:28" x14ac:dyDescent="0.25">
      <c r="A364" s="206">
        <v>43958</v>
      </c>
      <c r="B364" s="90">
        <v>109.71172695</v>
      </c>
      <c r="C364" s="90">
        <v>115.84638513</v>
      </c>
      <c r="D364" s="90"/>
      <c r="E364" s="90"/>
      <c r="F364" s="90">
        <v>107.42170830000001</v>
      </c>
      <c r="G364" s="91">
        <v>88.884965933999993</v>
      </c>
      <c r="AB364" s="93">
        <v>47789</v>
      </c>
    </row>
    <row r="365" spans="1:28" x14ac:dyDescent="0.25">
      <c r="A365" s="206">
        <v>43959</v>
      </c>
      <c r="B365" s="90">
        <v>109.83122057</v>
      </c>
      <c r="C365" s="90">
        <v>116.34622156</v>
      </c>
      <c r="D365" s="90"/>
      <c r="E365" s="90"/>
      <c r="F365" s="90">
        <v>107.43389513</v>
      </c>
      <c r="G365" s="91">
        <v>91.325342112000001</v>
      </c>
      <c r="AB365" s="93">
        <v>47802</v>
      </c>
    </row>
    <row r="366" spans="1:28" x14ac:dyDescent="0.25">
      <c r="A366" s="206">
        <v>43962</v>
      </c>
      <c r="B366" s="90">
        <v>110.05702524</v>
      </c>
      <c r="C366" s="90">
        <v>116.16826675</v>
      </c>
      <c r="D366" s="90"/>
      <c r="E366" s="90"/>
      <c r="F366" s="90">
        <v>107.44608337</v>
      </c>
      <c r="G366" s="91">
        <v>89.961378934999999</v>
      </c>
      <c r="AB366" s="93">
        <v>47842</v>
      </c>
    </row>
    <row r="367" spans="1:28" x14ac:dyDescent="0.25">
      <c r="A367" s="206">
        <v>43963</v>
      </c>
      <c r="B367" s="90">
        <v>109.7631815</v>
      </c>
      <c r="C367" s="90">
        <v>115.20179183</v>
      </c>
      <c r="D367" s="90"/>
      <c r="E367" s="90"/>
      <c r="F367" s="90">
        <v>107.45827305</v>
      </c>
      <c r="G367" s="91">
        <v>88.604356467000002</v>
      </c>
      <c r="AB367" s="93">
        <v>47849</v>
      </c>
    </row>
    <row r="368" spans="1:28" x14ac:dyDescent="0.25">
      <c r="A368" s="206">
        <v>43964</v>
      </c>
      <c r="B368" s="90">
        <v>108.80255486</v>
      </c>
      <c r="C368" s="90">
        <v>114.67971968000001</v>
      </c>
      <c r="D368" s="90"/>
      <c r="E368" s="90"/>
      <c r="F368" s="90">
        <v>107.47046397</v>
      </c>
      <c r="G368" s="91">
        <v>88.490858801000002</v>
      </c>
      <c r="AB368" s="93">
        <v>47903</v>
      </c>
    </row>
    <row r="369" spans="1:28" x14ac:dyDescent="0.25">
      <c r="A369" s="206">
        <v>43965</v>
      </c>
      <c r="B369" s="90">
        <v>108.35349699</v>
      </c>
      <c r="C369" s="90">
        <v>115.34168194</v>
      </c>
      <c r="D369" s="90"/>
      <c r="E369" s="90"/>
      <c r="F369" s="90">
        <v>107.48265633</v>
      </c>
      <c r="G369" s="91">
        <v>89.900175532000006</v>
      </c>
      <c r="AB369" s="93">
        <v>47904</v>
      </c>
    </row>
    <row r="370" spans="1:28" x14ac:dyDescent="0.25">
      <c r="A370" s="206">
        <v>43966</v>
      </c>
      <c r="B370" s="90">
        <v>109.00284488</v>
      </c>
      <c r="C370" s="90">
        <v>115.71617512</v>
      </c>
      <c r="D370" s="90"/>
      <c r="E370" s="90"/>
      <c r="F370" s="90">
        <v>107.49485011</v>
      </c>
      <c r="G370" s="91">
        <v>88.245567304999994</v>
      </c>
      <c r="AB370" s="93">
        <v>47949</v>
      </c>
    </row>
    <row r="371" spans="1:28" x14ac:dyDescent="0.25">
      <c r="A371" s="206">
        <v>43969</v>
      </c>
      <c r="B371" s="90">
        <v>109.02538282</v>
      </c>
      <c r="C371" s="90">
        <v>116.45895054</v>
      </c>
      <c r="D371" s="90"/>
      <c r="E371" s="90"/>
      <c r="F371" s="90">
        <v>107.50704531</v>
      </c>
      <c r="G371" s="91">
        <v>92.384585389999998</v>
      </c>
      <c r="AB371" s="93">
        <v>47959</v>
      </c>
    </row>
    <row r="372" spans="1:28" x14ac:dyDescent="0.25">
      <c r="A372" s="206">
        <v>43970</v>
      </c>
      <c r="B372" s="90">
        <v>109.17336779999999</v>
      </c>
      <c r="C372" s="90">
        <v>116.74035895</v>
      </c>
      <c r="D372" s="90"/>
      <c r="E372" s="90"/>
      <c r="F372" s="90">
        <v>107.51924176999999</v>
      </c>
      <c r="G372" s="91">
        <v>91.870358472000007</v>
      </c>
      <c r="AB372" s="93">
        <v>47969</v>
      </c>
    </row>
    <row r="373" spans="1:28" x14ac:dyDescent="0.25">
      <c r="A373" s="206">
        <v>43971</v>
      </c>
      <c r="B373" s="90">
        <v>109.28350605</v>
      </c>
      <c r="C373" s="90">
        <v>117.16575218</v>
      </c>
      <c r="D373" s="90"/>
      <c r="E373" s="90"/>
      <c r="F373" s="90">
        <v>107.53143965</v>
      </c>
      <c r="G373" s="91">
        <v>92.526995092999996</v>
      </c>
      <c r="AB373" s="93">
        <v>48011</v>
      </c>
    </row>
    <row r="374" spans="1:28" x14ac:dyDescent="0.25">
      <c r="A374" s="206">
        <v>43972</v>
      </c>
      <c r="B374" s="90">
        <v>109.52844671</v>
      </c>
      <c r="C374" s="90">
        <v>117.60247424000001</v>
      </c>
      <c r="D374" s="90"/>
      <c r="E374" s="90"/>
      <c r="F374" s="90">
        <v>107.54363897</v>
      </c>
      <c r="G374" s="91">
        <v>94.469984105999998</v>
      </c>
      <c r="AB374" s="93">
        <v>48098</v>
      </c>
    </row>
    <row r="375" spans="1:28" x14ac:dyDescent="0.25">
      <c r="A375" s="206">
        <v>43973</v>
      </c>
      <c r="B375" s="90">
        <v>110.05745048999999</v>
      </c>
      <c r="C375" s="90">
        <v>117.39587281999999</v>
      </c>
      <c r="D375" s="90"/>
      <c r="E375" s="90"/>
      <c r="F375" s="90">
        <v>107.55583970000001</v>
      </c>
      <c r="G375" s="91">
        <v>93.498421329999999</v>
      </c>
      <c r="AB375" s="93">
        <v>48133</v>
      </c>
    </row>
    <row r="376" spans="1:28" x14ac:dyDescent="0.25">
      <c r="A376" s="206">
        <v>43976</v>
      </c>
      <c r="B376" s="90">
        <v>110.74719657</v>
      </c>
      <c r="C376" s="90">
        <v>118.86002469</v>
      </c>
      <c r="D376" s="90"/>
      <c r="E376" s="90"/>
      <c r="F376" s="90">
        <v>107.56804169</v>
      </c>
      <c r="G376" s="91">
        <v>97.469724568999993</v>
      </c>
      <c r="AB376" s="93">
        <v>48154</v>
      </c>
    </row>
    <row r="377" spans="1:28" x14ac:dyDescent="0.25">
      <c r="A377" s="206">
        <v>43977</v>
      </c>
      <c r="B377" s="90">
        <v>111.22432056</v>
      </c>
      <c r="C377" s="90">
        <v>118.49649659000001</v>
      </c>
      <c r="D377" s="90"/>
      <c r="E377" s="90"/>
      <c r="F377" s="90">
        <v>107.58024511000001</v>
      </c>
      <c r="G377" s="91">
        <v>97.248338696000005</v>
      </c>
      <c r="AB377" s="93">
        <v>48167</v>
      </c>
    </row>
    <row r="378" spans="1:28" x14ac:dyDescent="0.25">
      <c r="A378" s="206">
        <v>43978</v>
      </c>
      <c r="B378" s="90">
        <v>111.75247385</v>
      </c>
      <c r="C378" s="90">
        <v>118.56507245</v>
      </c>
      <c r="D378" s="90"/>
      <c r="E378" s="90"/>
      <c r="F378" s="90">
        <v>107.59244995</v>
      </c>
      <c r="G378" s="91">
        <v>100.06710869</v>
      </c>
      <c r="AB378" s="93">
        <v>48207</v>
      </c>
    </row>
    <row r="379" spans="1:28" x14ac:dyDescent="0.25">
      <c r="A379" s="206">
        <v>43979</v>
      </c>
      <c r="B379" s="90">
        <v>112.27807568</v>
      </c>
      <c r="C379" s="90">
        <v>118.41588168</v>
      </c>
      <c r="D379" s="90"/>
      <c r="E379" s="90"/>
      <c r="F379" s="90">
        <v>107.60465622</v>
      </c>
      <c r="G379" s="91">
        <v>98.932518896000005</v>
      </c>
      <c r="AB379" s="93">
        <v>48214</v>
      </c>
    </row>
    <row r="380" spans="1:28" x14ac:dyDescent="0.25">
      <c r="A380" s="206">
        <v>43980</v>
      </c>
      <c r="B380" s="90">
        <v>113.01629961</v>
      </c>
      <c r="C380" s="90">
        <v>118.50437708</v>
      </c>
      <c r="D380" s="90"/>
      <c r="E380" s="90"/>
      <c r="F380" s="90">
        <v>107.61686392</v>
      </c>
      <c r="G380" s="91">
        <v>99.448520814999995</v>
      </c>
      <c r="AB380" s="93">
        <v>48253</v>
      </c>
    </row>
    <row r="381" spans="1:28" x14ac:dyDescent="0.25">
      <c r="A381" s="206">
        <v>43983</v>
      </c>
      <c r="B381" s="90">
        <v>113.80512759</v>
      </c>
      <c r="C381" s="90">
        <v>118.42557084000001</v>
      </c>
      <c r="D381" s="90"/>
      <c r="E381" s="90"/>
      <c r="F381" s="90">
        <v>107.62907287</v>
      </c>
      <c r="G381" s="91">
        <v>100.83382951</v>
      </c>
      <c r="AB381" s="93">
        <v>48254</v>
      </c>
    </row>
    <row r="382" spans="1:28" x14ac:dyDescent="0.25">
      <c r="A382" s="206">
        <v>43984</v>
      </c>
      <c r="B382" s="90">
        <v>115.01664830999999</v>
      </c>
      <c r="C382" s="90">
        <v>119.28174735</v>
      </c>
      <c r="D382" s="90"/>
      <c r="E382" s="90"/>
      <c r="F382" s="90">
        <v>107.64128324000001</v>
      </c>
      <c r="G382" s="91">
        <v>103.59450236000001</v>
      </c>
      <c r="AB382" s="93">
        <v>48299</v>
      </c>
    </row>
    <row r="383" spans="1:28" x14ac:dyDescent="0.25">
      <c r="A383" s="206">
        <v>43985</v>
      </c>
      <c r="B383" s="90">
        <v>116.10995113</v>
      </c>
      <c r="C383" s="90">
        <v>120.03021968</v>
      </c>
      <c r="D383" s="90"/>
      <c r="E383" s="90"/>
      <c r="F383" s="90">
        <v>107.65349504</v>
      </c>
      <c r="G383" s="91">
        <v>105.81980756999999</v>
      </c>
      <c r="AB383" s="93">
        <v>48325</v>
      </c>
    </row>
    <row r="384" spans="1:28" x14ac:dyDescent="0.25">
      <c r="A384" s="206">
        <v>43986</v>
      </c>
      <c r="B384" s="90">
        <v>116.72102705</v>
      </c>
      <c r="C384" s="90">
        <v>120.02393925</v>
      </c>
      <c r="D384" s="90"/>
      <c r="E384" s="90"/>
      <c r="F384" s="90">
        <v>107.66570827</v>
      </c>
      <c r="G384" s="91">
        <v>106.76018267000001</v>
      </c>
      <c r="AB384" s="93">
        <v>48335</v>
      </c>
    </row>
    <row r="385" spans="1:28" x14ac:dyDescent="0.25">
      <c r="A385" s="206">
        <v>43987</v>
      </c>
      <c r="B385" s="90">
        <v>117.91298653</v>
      </c>
      <c r="C385" s="90">
        <v>120.28495529999999</v>
      </c>
      <c r="D385" s="90"/>
      <c r="E385" s="90"/>
      <c r="F385" s="90">
        <v>107.67792274999999</v>
      </c>
      <c r="G385" s="91">
        <v>107.68005423</v>
      </c>
      <c r="AB385" s="93">
        <v>48361</v>
      </c>
    </row>
    <row r="386" spans="1:28" x14ac:dyDescent="0.25">
      <c r="A386" s="206">
        <v>43990</v>
      </c>
      <c r="B386" s="90">
        <v>118.79281677</v>
      </c>
      <c r="C386" s="90">
        <v>120.55362013</v>
      </c>
      <c r="D386" s="90"/>
      <c r="E386" s="90"/>
      <c r="F386" s="90">
        <v>107.69013866</v>
      </c>
      <c r="G386" s="91">
        <v>111.10217668</v>
      </c>
      <c r="AB386" s="93">
        <v>48464</v>
      </c>
    </row>
    <row r="387" spans="1:28" x14ac:dyDescent="0.25">
      <c r="A387" s="206">
        <v>43991</v>
      </c>
      <c r="B387" s="90">
        <v>118.74731564</v>
      </c>
      <c r="C387" s="90">
        <v>120.37069842</v>
      </c>
      <c r="D387" s="90"/>
      <c r="E387" s="90"/>
      <c r="F387" s="90">
        <v>107.70235599</v>
      </c>
      <c r="G387" s="91">
        <v>110.0802767</v>
      </c>
      <c r="AB387" s="93">
        <v>48499</v>
      </c>
    </row>
    <row r="388" spans="1:28" x14ac:dyDescent="0.25">
      <c r="A388" s="206">
        <v>43992</v>
      </c>
      <c r="B388" s="90">
        <v>119.04200987</v>
      </c>
      <c r="C388" s="90">
        <v>120.63766004</v>
      </c>
      <c r="D388" s="90"/>
      <c r="E388" s="90"/>
      <c r="F388" s="90">
        <v>107.71457475</v>
      </c>
      <c r="G388" s="91">
        <v>107.73571644</v>
      </c>
      <c r="AB388" s="93">
        <v>48520</v>
      </c>
    </row>
    <row r="389" spans="1:28" x14ac:dyDescent="0.25">
      <c r="A389" s="206">
        <v>43993</v>
      </c>
      <c r="B389" s="90"/>
      <c r="C389" s="90"/>
      <c r="D389" s="90"/>
      <c r="E389" s="90"/>
      <c r="F389" s="90"/>
      <c r="G389" s="91"/>
      <c r="AB389" s="93">
        <v>48533</v>
      </c>
    </row>
    <row r="390" spans="1:28" x14ac:dyDescent="0.25">
      <c r="A390" s="206">
        <v>43994</v>
      </c>
      <c r="B390" s="90">
        <v>118.30378594</v>
      </c>
      <c r="C390" s="90">
        <v>120.51040783000001</v>
      </c>
      <c r="D390" s="90"/>
      <c r="E390" s="90"/>
      <c r="F390" s="90">
        <v>107.72679476</v>
      </c>
      <c r="G390" s="91">
        <v>105.58442650000001</v>
      </c>
      <c r="AB390" s="93">
        <v>48573</v>
      </c>
    </row>
    <row r="391" spans="1:28" x14ac:dyDescent="0.25">
      <c r="A391" s="206">
        <v>43997</v>
      </c>
      <c r="B391" s="90">
        <v>118.12518338</v>
      </c>
      <c r="C391" s="90">
        <v>120.30878561999999</v>
      </c>
      <c r="D391" s="90"/>
      <c r="E391" s="90"/>
      <c r="F391" s="90">
        <v>107.73901619999999</v>
      </c>
      <c r="G391" s="91">
        <v>105.10682605</v>
      </c>
      <c r="AB391" s="93">
        <v>48580</v>
      </c>
    </row>
    <row r="392" spans="1:28" x14ac:dyDescent="0.25">
      <c r="A392" s="206">
        <v>43998</v>
      </c>
      <c r="B392" s="90">
        <v>118.36629684</v>
      </c>
      <c r="C392" s="90">
        <v>119.91066017</v>
      </c>
      <c r="D392" s="90"/>
      <c r="E392" s="90"/>
      <c r="F392" s="90">
        <v>107.75123907</v>
      </c>
      <c r="G392" s="91">
        <v>106.42174912999999</v>
      </c>
      <c r="AB392" s="93">
        <v>48638</v>
      </c>
    </row>
    <row r="393" spans="1:28" x14ac:dyDescent="0.25">
      <c r="A393" s="206">
        <v>43999</v>
      </c>
      <c r="B393" s="90">
        <v>118.60358309999999</v>
      </c>
      <c r="C393" s="90">
        <v>120.51611149</v>
      </c>
      <c r="D393" s="90"/>
      <c r="E393" s="90"/>
      <c r="F393" s="90">
        <v>107.76346336</v>
      </c>
      <c r="G393" s="91">
        <v>108.71573323</v>
      </c>
      <c r="AB393" s="93">
        <v>48639</v>
      </c>
    </row>
    <row r="394" spans="1:28" x14ac:dyDescent="0.25">
      <c r="A394" s="206">
        <v>44000</v>
      </c>
      <c r="B394" s="90">
        <v>118.84171985</v>
      </c>
      <c r="C394" s="90">
        <v>119.97216482</v>
      </c>
      <c r="D394" s="90"/>
      <c r="E394" s="90"/>
      <c r="F394" s="90">
        <v>107.77256034</v>
      </c>
      <c r="G394" s="91">
        <v>109.37333700000001</v>
      </c>
      <c r="AB394" s="93">
        <v>48684</v>
      </c>
    </row>
    <row r="395" spans="1:28" x14ac:dyDescent="0.25">
      <c r="A395" s="206">
        <v>44001</v>
      </c>
      <c r="B395" s="90">
        <v>119.23889792999999</v>
      </c>
      <c r="C395" s="90">
        <v>119.98006458</v>
      </c>
      <c r="D395" s="90"/>
      <c r="E395" s="90"/>
      <c r="F395" s="90">
        <v>107.78165821</v>
      </c>
      <c r="G395" s="91">
        <v>109.88178379</v>
      </c>
      <c r="AB395" s="93">
        <v>48690</v>
      </c>
    </row>
    <row r="396" spans="1:28" x14ac:dyDescent="0.25">
      <c r="A396" s="206">
        <v>44004</v>
      </c>
      <c r="B396" s="90">
        <v>118.74603990999999</v>
      </c>
      <c r="C396" s="90">
        <v>119.30537074999999</v>
      </c>
      <c r="D396" s="90"/>
      <c r="E396" s="90"/>
      <c r="F396" s="90">
        <v>107.79075679</v>
      </c>
      <c r="G396" s="91">
        <v>108.47527746999999</v>
      </c>
      <c r="AB396" s="93">
        <v>48700</v>
      </c>
    </row>
    <row r="397" spans="1:28" x14ac:dyDescent="0.25">
      <c r="A397" s="206">
        <v>44005</v>
      </c>
      <c r="B397" s="90">
        <v>118.79239153</v>
      </c>
      <c r="C397" s="90">
        <v>119.81624664</v>
      </c>
      <c r="D397" s="90"/>
      <c r="E397" s="90"/>
      <c r="F397" s="90">
        <v>107.79985609000001</v>
      </c>
      <c r="G397" s="91">
        <v>109.20257279</v>
      </c>
      <c r="AB397" s="93">
        <v>48746</v>
      </c>
    </row>
    <row r="398" spans="1:28" x14ac:dyDescent="0.25">
      <c r="A398" s="206">
        <v>44006</v>
      </c>
      <c r="B398" s="90">
        <v>118.50365072</v>
      </c>
      <c r="C398" s="90">
        <v>119.39474016</v>
      </c>
      <c r="D398" s="90"/>
      <c r="E398" s="90"/>
      <c r="F398" s="90">
        <v>107.80895628</v>
      </c>
      <c r="G398" s="91">
        <v>107.38456205999999</v>
      </c>
      <c r="AB398" s="93">
        <v>48829</v>
      </c>
    </row>
    <row r="399" spans="1:28" x14ac:dyDescent="0.25">
      <c r="A399" s="206">
        <v>44007</v>
      </c>
      <c r="B399" s="90">
        <v>118.77283029</v>
      </c>
      <c r="C399" s="90">
        <v>120.29807024999999</v>
      </c>
      <c r="D399" s="90"/>
      <c r="E399" s="90"/>
      <c r="F399" s="90">
        <v>107.81805718</v>
      </c>
      <c r="G399" s="91">
        <v>109.21159571</v>
      </c>
      <c r="AB399" s="93">
        <v>48864</v>
      </c>
    </row>
    <row r="400" spans="1:28" x14ac:dyDescent="0.25">
      <c r="A400" s="206">
        <v>44008</v>
      </c>
      <c r="B400" s="90">
        <v>118.65929009</v>
      </c>
      <c r="C400" s="90">
        <v>119.96340519</v>
      </c>
      <c r="D400" s="90"/>
      <c r="E400" s="90"/>
      <c r="F400" s="90">
        <v>107.82715880000001</v>
      </c>
      <c r="G400" s="91">
        <v>106.76687305999999</v>
      </c>
      <c r="AB400" s="93">
        <v>48885</v>
      </c>
    </row>
    <row r="401" spans="1:28" x14ac:dyDescent="0.25">
      <c r="A401" s="206">
        <v>44011</v>
      </c>
      <c r="B401" s="90">
        <v>118.52576342</v>
      </c>
      <c r="C401" s="90">
        <v>120.61325088</v>
      </c>
      <c r="D401" s="90"/>
      <c r="E401" s="90"/>
      <c r="F401" s="90">
        <v>107.83626131</v>
      </c>
      <c r="G401" s="91">
        <v>108.92971188999999</v>
      </c>
      <c r="AB401" s="93">
        <v>48898</v>
      </c>
    </row>
    <row r="402" spans="1:28" x14ac:dyDescent="0.25">
      <c r="A402" s="206">
        <v>44012</v>
      </c>
      <c r="B402" s="90">
        <v>119.33542837</v>
      </c>
      <c r="C402" s="90">
        <v>120.93156473000001</v>
      </c>
      <c r="D402" s="90"/>
      <c r="E402" s="90"/>
      <c r="F402" s="90">
        <v>107.84536453</v>
      </c>
      <c r="G402" s="91">
        <v>108.15652824</v>
      </c>
      <c r="AB402" s="93">
        <v>48938</v>
      </c>
    </row>
    <row r="403" spans="1:28" x14ac:dyDescent="0.25">
      <c r="A403" s="206">
        <v>44013</v>
      </c>
      <c r="B403" s="90">
        <v>119.7504667</v>
      </c>
      <c r="C403" s="90">
        <v>121.88150369</v>
      </c>
      <c r="D403" s="90"/>
      <c r="E403" s="90"/>
      <c r="F403" s="90">
        <v>107.85446847</v>
      </c>
      <c r="G403" s="91">
        <v>109.46204154</v>
      </c>
      <c r="AB403" s="93">
        <v>48945</v>
      </c>
    </row>
    <row r="404" spans="1:28" x14ac:dyDescent="0.25">
      <c r="A404" s="206">
        <v>44014</v>
      </c>
      <c r="B404" s="90">
        <v>119.62757113000001</v>
      </c>
      <c r="C404" s="90">
        <v>121.93846679000001</v>
      </c>
      <c r="D404" s="90"/>
      <c r="E404" s="90"/>
      <c r="F404" s="90">
        <v>107.86357312</v>
      </c>
      <c r="G404" s="91">
        <v>109.49817874</v>
      </c>
      <c r="AB404" s="93">
        <v>48995</v>
      </c>
    </row>
    <row r="405" spans="1:28" x14ac:dyDescent="0.25">
      <c r="A405" s="206">
        <v>44015</v>
      </c>
      <c r="B405" s="90">
        <v>119.62799637000001</v>
      </c>
      <c r="C405" s="90">
        <v>122.56704592</v>
      </c>
      <c r="D405" s="90"/>
      <c r="E405" s="90"/>
      <c r="F405" s="90">
        <v>107.87267866000001</v>
      </c>
      <c r="G405" s="91">
        <v>110.10109882</v>
      </c>
      <c r="AB405" s="93">
        <v>48996</v>
      </c>
    </row>
    <row r="406" spans="1:28" x14ac:dyDescent="0.25">
      <c r="A406" s="206">
        <v>44018</v>
      </c>
      <c r="B406" s="90">
        <v>119.17085886</v>
      </c>
      <c r="C406" s="90">
        <v>122.85875743</v>
      </c>
      <c r="D406" s="90"/>
      <c r="E406" s="90"/>
      <c r="F406" s="90">
        <v>107.88178492</v>
      </c>
      <c r="G406" s="91">
        <v>112.57279921999999</v>
      </c>
      <c r="AB406" s="93">
        <v>49041</v>
      </c>
    </row>
    <row r="407" spans="1:28" x14ac:dyDescent="0.25">
      <c r="A407" s="206">
        <v>44019</v>
      </c>
      <c r="B407" s="90">
        <v>118.99735923</v>
      </c>
      <c r="C407" s="90">
        <v>122.52288303</v>
      </c>
      <c r="D407" s="90"/>
      <c r="E407" s="90"/>
      <c r="F407" s="90">
        <v>107.89089189000001</v>
      </c>
      <c r="G407" s="91">
        <v>111.23458494</v>
      </c>
      <c r="AB407" s="93">
        <v>49055</v>
      </c>
    </row>
    <row r="408" spans="1:28" x14ac:dyDescent="0.25">
      <c r="A408" s="206">
        <v>44020</v>
      </c>
      <c r="B408" s="90">
        <v>118.20002636</v>
      </c>
      <c r="C408" s="90">
        <v>122.62194207</v>
      </c>
      <c r="D408" s="90"/>
      <c r="E408" s="90"/>
      <c r="F408" s="90">
        <v>107.89999975000001</v>
      </c>
      <c r="G408" s="91">
        <v>113.5202857</v>
      </c>
      <c r="AB408" s="93">
        <v>49065</v>
      </c>
    </row>
    <row r="409" spans="1:28" x14ac:dyDescent="0.25">
      <c r="A409" s="206">
        <v>44021</v>
      </c>
      <c r="B409" s="90">
        <v>117.62679718</v>
      </c>
      <c r="C409" s="90">
        <v>123.13534273</v>
      </c>
      <c r="D409" s="90"/>
      <c r="E409" s="90"/>
      <c r="F409" s="90">
        <v>107.90910833</v>
      </c>
      <c r="G409" s="91">
        <v>112.82672678</v>
      </c>
      <c r="AB409" s="93">
        <v>49103</v>
      </c>
    </row>
    <row r="410" spans="1:28" x14ac:dyDescent="0.25">
      <c r="A410" s="206">
        <v>44022</v>
      </c>
      <c r="B410" s="90">
        <v>117.66124196</v>
      </c>
      <c r="C410" s="90">
        <v>123.73389138</v>
      </c>
      <c r="D410" s="90"/>
      <c r="E410" s="90"/>
      <c r="F410" s="90">
        <v>107.91821761999999</v>
      </c>
      <c r="G410" s="91">
        <v>113.81833795999999</v>
      </c>
      <c r="AB410" s="93">
        <v>49194</v>
      </c>
    </row>
    <row r="411" spans="1:28" x14ac:dyDescent="0.25">
      <c r="A411" s="206">
        <v>44025</v>
      </c>
      <c r="B411" s="90">
        <v>116.99233284</v>
      </c>
      <c r="C411" s="90">
        <v>123.559966</v>
      </c>
      <c r="D411" s="90"/>
      <c r="E411" s="90"/>
      <c r="F411" s="90">
        <v>107.9273278</v>
      </c>
      <c r="G411" s="91">
        <v>112.29960835</v>
      </c>
      <c r="AB411" s="93">
        <v>49229</v>
      </c>
    </row>
    <row r="412" spans="1:28" x14ac:dyDescent="0.25">
      <c r="A412" s="206">
        <v>44026</v>
      </c>
      <c r="B412" s="90">
        <v>116.63172575999999</v>
      </c>
      <c r="C412" s="90">
        <v>123.40593062000001</v>
      </c>
      <c r="D412" s="90"/>
      <c r="E412" s="90"/>
      <c r="F412" s="90">
        <v>107.9364387</v>
      </c>
      <c r="G412" s="91">
        <v>114.28302415</v>
      </c>
      <c r="AB412" s="93">
        <v>44189</v>
      </c>
    </row>
    <row r="413" spans="1:28" x14ac:dyDescent="0.25">
      <c r="A413" s="206">
        <v>44027</v>
      </c>
      <c r="B413" s="90">
        <v>116.78183697</v>
      </c>
      <c r="C413" s="90">
        <v>123.40750446</v>
      </c>
      <c r="D413" s="90"/>
      <c r="E413" s="90"/>
      <c r="F413" s="90">
        <v>107.94555031</v>
      </c>
      <c r="G413" s="91">
        <v>115.81943551000001</v>
      </c>
      <c r="AB413" s="93">
        <v>49263</v>
      </c>
    </row>
    <row r="414" spans="1:28" x14ac:dyDescent="0.25">
      <c r="A414" s="206">
        <v>44028</v>
      </c>
      <c r="B414" s="90">
        <v>116.66319383</v>
      </c>
      <c r="C414" s="90">
        <v>123.58664318</v>
      </c>
      <c r="D414" s="90"/>
      <c r="E414" s="90"/>
      <c r="F414" s="90">
        <v>107.95466281</v>
      </c>
      <c r="G414" s="91">
        <v>114.41164345999999</v>
      </c>
      <c r="AB414" s="93">
        <v>49303</v>
      </c>
    </row>
    <row r="415" spans="1:28" x14ac:dyDescent="0.25">
      <c r="A415" s="206">
        <v>44029</v>
      </c>
      <c r="B415" s="90">
        <v>116.58664988</v>
      </c>
      <c r="C415" s="90">
        <v>124.37588733</v>
      </c>
      <c r="D415" s="90"/>
      <c r="E415" s="90"/>
      <c r="F415" s="90">
        <v>107.96377603000001</v>
      </c>
      <c r="G415" s="91">
        <v>117.06843323</v>
      </c>
      <c r="AB415" s="93">
        <v>49310</v>
      </c>
    </row>
    <row r="416" spans="1:28" x14ac:dyDescent="0.25">
      <c r="A416" s="206">
        <v>44032</v>
      </c>
      <c r="B416" s="90">
        <v>115.85820656999999</v>
      </c>
      <c r="C416" s="90">
        <v>124.29525501000001</v>
      </c>
      <c r="D416" s="90"/>
      <c r="E416" s="90"/>
      <c r="F416" s="90">
        <v>107.97288996</v>
      </c>
      <c r="G416" s="91">
        <v>118.81853879000001</v>
      </c>
      <c r="AB416" s="93">
        <v>49345</v>
      </c>
    </row>
    <row r="417" spans="1:28" x14ac:dyDescent="0.25">
      <c r="A417" s="206">
        <v>44033</v>
      </c>
      <c r="B417" s="90">
        <v>116.18479411</v>
      </c>
      <c r="C417" s="90">
        <v>124.40203884</v>
      </c>
      <c r="D417" s="90"/>
      <c r="E417" s="90"/>
      <c r="F417" s="90">
        <v>107.9820046</v>
      </c>
      <c r="G417" s="91">
        <v>118.6858347</v>
      </c>
      <c r="AB417" s="93">
        <v>49346</v>
      </c>
    </row>
    <row r="418" spans="1:28" x14ac:dyDescent="0.25">
      <c r="A418" s="206">
        <v>44034</v>
      </c>
      <c r="B418" s="90">
        <v>116.33362957999999</v>
      </c>
      <c r="C418" s="90">
        <v>124.62888264999999</v>
      </c>
      <c r="D418" s="90"/>
      <c r="E418" s="90"/>
      <c r="F418" s="90">
        <v>107.99112013</v>
      </c>
      <c r="G418" s="91">
        <v>118.66288485</v>
      </c>
      <c r="AB418" s="93">
        <v>49391</v>
      </c>
    </row>
    <row r="419" spans="1:28" x14ac:dyDescent="0.25">
      <c r="A419" s="206">
        <v>44035</v>
      </c>
      <c r="B419" s="90">
        <v>116.21243499000001</v>
      </c>
      <c r="C419" s="90">
        <v>124.46800334</v>
      </c>
      <c r="D419" s="90"/>
      <c r="E419" s="90"/>
      <c r="F419" s="90">
        <v>108.00023638</v>
      </c>
      <c r="G419" s="91">
        <v>116.39149788</v>
      </c>
      <c r="AB419" s="93">
        <v>49420</v>
      </c>
    </row>
    <row r="420" spans="1:28" x14ac:dyDescent="0.25">
      <c r="A420" s="206">
        <v>44036</v>
      </c>
      <c r="B420" s="90">
        <v>116.1307881</v>
      </c>
      <c r="C420" s="90">
        <v>124.79347055</v>
      </c>
      <c r="D420" s="90"/>
      <c r="E420" s="90"/>
      <c r="F420" s="90">
        <v>108.00935335</v>
      </c>
      <c r="G420" s="91">
        <v>116.49193336</v>
      </c>
      <c r="AB420" s="93">
        <v>49430</v>
      </c>
    </row>
    <row r="421" spans="1:28" x14ac:dyDescent="0.25">
      <c r="A421" s="206">
        <v>44039</v>
      </c>
      <c r="B421" s="90">
        <v>115.78421408</v>
      </c>
      <c r="C421" s="90">
        <v>125.30149709</v>
      </c>
      <c r="D421" s="90"/>
      <c r="E421" s="90"/>
      <c r="F421" s="90">
        <v>108.01847119999999</v>
      </c>
      <c r="G421" s="91">
        <v>118.8762377</v>
      </c>
      <c r="AB421" s="93">
        <v>49453</v>
      </c>
    </row>
    <row r="422" spans="1:28" x14ac:dyDescent="0.25">
      <c r="A422" s="206">
        <v>44040</v>
      </c>
      <c r="B422" s="90">
        <v>115.78166262000001</v>
      </c>
      <c r="C422" s="90">
        <v>125.13892715999999</v>
      </c>
      <c r="D422" s="90"/>
      <c r="E422" s="90"/>
      <c r="F422" s="90">
        <v>108.02758977000001</v>
      </c>
      <c r="G422" s="91">
        <v>118.45750812</v>
      </c>
      <c r="AB422" s="93">
        <v>49559</v>
      </c>
    </row>
    <row r="423" spans="1:28" x14ac:dyDescent="0.25">
      <c r="A423" s="206">
        <v>44041</v>
      </c>
      <c r="B423" s="90">
        <v>115.80420056</v>
      </c>
      <c r="C423" s="90">
        <v>125.20443403</v>
      </c>
      <c r="D423" s="90"/>
      <c r="E423" s="90"/>
      <c r="F423" s="90">
        <v>108.03670905</v>
      </c>
      <c r="G423" s="91">
        <v>120.15980243</v>
      </c>
      <c r="AB423" s="93">
        <v>49594</v>
      </c>
    </row>
    <row r="424" spans="1:28" x14ac:dyDescent="0.25">
      <c r="A424" s="206">
        <v>44042</v>
      </c>
      <c r="B424" s="90">
        <v>116.24687977000001</v>
      </c>
      <c r="C424" s="90">
        <v>126.16087241</v>
      </c>
      <c r="D424" s="90"/>
      <c r="E424" s="90"/>
      <c r="F424" s="90">
        <v>108.04582923</v>
      </c>
      <c r="G424" s="91">
        <v>119.48112621999999</v>
      </c>
      <c r="AB424" s="93">
        <v>49615</v>
      </c>
    </row>
    <row r="425" spans="1:28" x14ac:dyDescent="0.25">
      <c r="A425" s="206">
        <v>44043</v>
      </c>
      <c r="B425" s="90">
        <v>116.22434182000001</v>
      </c>
      <c r="C425" s="90">
        <v>126.23571273</v>
      </c>
      <c r="D425" s="90"/>
      <c r="E425" s="90"/>
      <c r="F425" s="90">
        <v>108.05495012</v>
      </c>
      <c r="G425" s="91">
        <v>117.09572956</v>
      </c>
      <c r="AB425" s="93">
        <v>49628</v>
      </c>
    </row>
    <row r="426" spans="1:28" x14ac:dyDescent="0.25">
      <c r="A426" s="206">
        <v>44046</v>
      </c>
      <c r="B426" s="90">
        <v>115.42275651</v>
      </c>
      <c r="C426" s="90">
        <v>126.4745631</v>
      </c>
      <c r="D426" s="90"/>
      <c r="E426" s="90"/>
      <c r="F426" s="90">
        <v>108.06407172</v>
      </c>
      <c r="G426" s="91">
        <v>117.00210963000001</v>
      </c>
      <c r="AB426" s="93">
        <v>49668</v>
      </c>
    </row>
    <row r="427" spans="1:28" x14ac:dyDescent="0.25">
      <c r="A427" s="206">
        <v>44047</v>
      </c>
      <c r="B427" s="90">
        <v>115.423607</v>
      </c>
      <c r="C427" s="90">
        <v>126.08147314999999</v>
      </c>
      <c r="D427" s="90"/>
      <c r="E427" s="90"/>
      <c r="F427" s="90">
        <v>108.07319421</v>
      </c>
      <c r="G427" s="91">
        <v>115.16556378999999</v>
      </c>
      <c r="AB427" s="93">
        <v>49675</v>
      </c>
    </row>
    <row r="428" spans="1:28" x14ac:dyDescent="0.25">
      <c r="A428" s="206">
        <v>44048</v>
      </c>
      <c r="B428" s="90">
        <v>115.68853414</v>
      </c>
      <c r="C428" s="90">
        <v>125.62713418</v>
      </c>
      <c r="D428" s="90"/>
      <c r="E428" s="90"/>
      <c r="F428" s="90">
        <v>108.08231742</v>
      </c>
      <c r="G428" s="91">
        <v>116.97002307</v>
      </c>
      <c r="AB428" s="93">
        <v>49730</v>
      </c>
    </row>
    <row r="429" spans="1:28" x14ac:dyDescent="0.25">
      <c r="A429" s="206">
        <v>44049</v>
      </c>
      <c r="B429" s="90">
        <v>115.34536206999999</v>
      </c>
      <c r="C429" s="90">
        <v>126.12262071000001</v>
      </c>
      <c r="D429" s="90"/>
      <c r="E429" s="90"/>
      <c r="F429" s="90">
        <v>108.09039034</v>
      </c>
      <c r="G429" s="91">
        <v>118.47636181999999</v>
      </c>
      <c r="AB429" s="93">
        <v>49731</v>
      </c>
    </row>
    <row r="430" spans="1:28" x14ac:dyDescent="0.25">
      <c r="A430" s="206">
        <v>44050</v>
      </c>
      <c r="B430" s="90">
        <v>116.19542522</v>
      </c>
      <c r="C430" s="90">
        <v>125.42083641000001</v>
      </c>
      <c r="D430" s="90"/>
      <c r="E430" s="90"/>
      <c r="F430" s="90">
        <v>108.0984638</v>
      </c>
      <c r="G430" s="91">
        <v>116.94020078</v>
      </c>
      <c r="AB430" s="93">
        <v>49776</v>
      </c>
    </row>
    <row r="431" spans="1:28" x14ac:dyDescent="0.25">
      <c r="A431" s="206">
        <v>44053</v>
      </c>
      <c r="B431" s="90">
        <v>116.75802329</v>
      </c>
      <c r="C431" s="90">
        <v>124.88488423</v>
      </c>
      <c r="D431" s="90"/>
      <c r="E431" s="90"/>
      <c r="F431" s="90">
        <v>108.10653796</v>
      </c>
      <c r="G431" s="91">
        <v>117.70132352</v>
      </c>
      <c r="AB431" s="93">
        <v>49786</v>
      </c>
    </row>
    <row r="432" spans="1:28" x14ac:dyDescent="0.25">
      <c r="A432" s="206">
        <v>44054</v>
      </c>
      <c r="B432" s="90">
        <v>116.74569121</v>
      </c>
      <c r="C432" s="90">
        <v>124.66869832</v>
      </c>
      <c r="D432" s="90"/>
      <c r="E432" s="90"/>
      <c r="F432" s="90">
        <v>108.11461267</v>
      </c>
      <c r="G432" s="91">
        <v>116.25619956</v>
      </c>
      <c r="AB432" s="93">
        <v>49796</v>
      </c>
    </row>
    <row r="433" spans="1:28" x14ac:dyDescent="0.25">
      <c r="A433" s="206">
        <v>44055</v>
      </c>
      <c r="B433" s="90">
        <v>116.54965362999999</v>
      </c>
      <c r="C433" s="90">
        <v>124.17943413</v>
      </c>
      <c r="D433" s="90"/>
      <c r="E433" s="90"/>
      <c r="F433" s="90">
        <v>108.12268808</v>
      </c>
      <c r="G433" s="91">
        <v>116.1917875</v>
      </c>
      <c r="AB433" s="93">
        <v>49838</v>
      </c>
    </row>
    <row r="434" spans="1:28" x14ac:dyDescent="0.25">
      <c r="A434" s="206">
        <v>44056</v>
      </c>
      <c r="B434" s="90">
        <v>116.83839444</v>
      </c>
      <c r="C434" s="90">
        <v>123.70666765</v>
      </c>
      <c r="D434" s="90"/>
      <c r="E434" s="90"/>
      <c r="F434" s="90">
        <v>108.13076404</v>
      </c>
      <c r="G434" s="91">
        <v>114.30620156000001</v>
      </c>
      <c r="AB434" s="93">
        <v>49925</v>
      </c>
    </row>
    <row r="435" spans="1:28" x14ac:dyDescent="0.25">
      <c r="A435" s="206">
        <v>44057</v>
      </c>
      <c r="B435" s="90">
        <v>117.18326749000001</v>
      </c>
      <c r="C435" s="90">
        <v>123.77047535</v>
      </c>
      <c r="D435" s="90"/>
      <c r="E435" s="90"/>
      <c r="F435" s="90">
        <v>108.13884052</v>
      </c>
      <c r="G435" s="91">
        <v>115.32210523000001</v>
      </c>
      <c r="AB435" s="93">
        <v>49960</v>
      </c>
    </row>
    <row r="436" spans="1:28" x14ac:dyDescent="0.25">
      <c r="A436" s="206">
        <v>44060</v>
      </c>
      <c r="B436" s="90">
        <v>116.88261984</v>
      </c>
      <c r="C436" s="90">
        <v>123.76771848</v>
      </c>
      <c r="D436" s="90"/>
      <c r="E436" s="90"/>
      <c r="F436" s="90">
        <v>108.14691773</v>
      </c>
      <c r="G436" s="91">
        <v>113.32177003</v>
      </c>
      <c r="AB436" s="93">
        <v>49981</v>
      </c>
    </row>
    <row r="437" spans="1:28" x14ac:dyDescent="0.25">
      <c r="A437" s="206">
        <v>44061</v>
      </c>
      <c r="B437" s="90">
        <v>117.16540723</v>
      </c>
      <c r="C437" s="90">
        <v>125.01192008</v>
      </c>
      <c r="D437" s="90"/>
      <c r="E437" s="90"/>
      <c r="F437" s="90">
        <v>108.15499545999999</v>
      </c>
      <c r="G437" s="91">
        <v>116.13212015000001</v>
      </c>
      <c r="AB437" s="93">
        <v>49994</v>
      </c>
    </row>
    <row r="438" spans="1:28" x14ac:dyDescent="0.25">
      <c r="A438" s="206">
        <v>44062</v>
      </c>
      <c r="B438" s="90">
        <v>117.30191062</v>
      </c>
      <c r="C438" s="90">
        <v>124.47296771000001</v>
      </c>
      <c r="D438" s="90"/>
      <c r="E438" s="90"/>
      <c r="F438" s="90">
        <v>108.16307374</v>
      </c>
      <c r="G438" s="91">
        <v>114.75350184</v>
      </c>
      <c r="AB438" s="93">
        <v>50034</v>
      </c>
    </row>
    <row r="439" spans="1:28" x14ac:dyDescent="0.25">
      <c r="A439" s="206">
        <v>44063</v>
      </c>
      <c r="B439" s="90">
        <v>117.40056727</v>
      </c>
      <c r="C439" s="90">
        <v>124.79091858</v>
      </c>
      <c r="D439" s="90"/>
      <c r="E439" s="90"/>
      <c r="F439" s="90">
        <v>108.17115271999999</v>
      </c>
      <c r="G439" s="91">
        <v>115.45229474</v>
      </c>
      <c r="AB439" s="93">
        <v>50041</v>
      </c>
    </row>
    <row r="440" spans="1:28" x14ac:dyDescent="0.25">
      <c r="A440" s="206">
        <v>44064</v>
      </c>
      <c r="B440" s="90">
        <v>117.82070854</v>
      </c>
      <c r="C440" s="90">
        <v>124.83432431</v>
      </c>
      <c r="D440" s="90"/>
      <c r="E440" s="90"/>
      <c r="F440" s="90">
        <v>108.17923224</v>
      </c>
      <c r="G440" s="91">
        <v>115.51307715</v>
      </c>
      <c r="AB440" s="93">
        <v>50087</v>
      </c>
    </row>
    <row r="441" spans="1:28" x14ac:dyDescent="0.25">
      <c r="A441" s="206">
        <v>44067</v>
      </c>
      <c r="B441" s="90">
        <v>118.22554101</v>
      </c>
      <c r="C441" s="90">
        <v>124.92890004</v>
      </c>
      <c r="D441" s="90"/>
      <c r="E441" s="90"/>
      <c r="F441" s="90">
        <v>108.18731248</v>
      </c>
      <c r="G441" s="91">
        <v>116.39677737</v>
      </c>
      <c r="AB441" s="93">
        <v>50088</v>
      </c>
    </row>
    <row r="442" spans="1:28" x14ac:dyDescent="0.25">
      <c r="A442" s="206">
        <v>44068</v>
      </c>
      <c r="B442" s="90">
        <v>118.10732313</v>
      </c>
      <c r="C442" s="90">
        <v>124.83960086</v>
      </c>
      <c r="D442" s="90"/>
      <c r="E442" s="90"/>
      <c r="F442" s="90">
        <v>108.19539325</v>
      </c>
      <c r="G442" s="91">
        <v>116.19161681999999</v>
      </c>
      <c r="AB442" s="93">
        <v>50133</v>
      </c>
    </row>
    <row r="443" spans="1:28" x14ac:dyDescent="0.25">
      <c r="A443" s="206">
        <v>44069</v>
      </c>
      <c r="B443" s="90">
        <v>118.07628029999999</v>
      </c>
      <c r="C443" s="90">
        <v>124.02528748</v>
      </c>
      <c r="D443" s="90"/>
      <c r="E443" s="90"/>
      <c r="F443" s="90">
        <v>108.20347455</v>
      </c>
      <c r="G443" s="91">
        <v>114.49591049999999</v>
      </c>
      <c r="AB443" s="93">
        <v>50151</v>
      </c>
    </row>
    <row r="444" spans="1:28" x14ac:dyDescent="0.25">
      <c r="A444" s="206">
        <v>44070</v>
      </c>
      <c r="B444" s="90">
        <v>118.1273096</v>
      </c>
      <c r="C444" s="90">
        <v>124.05665104000001</v>
      </c>
      <c r="D444" s="90"/>
      <c r="E444" s="90"/>
      <c r="F444" s="90">
        <v>108.21155657</v>
      </c>
      <c r="G444" s="91">
        <v>114.49171194</v>
      </c>
      <c r="AB444" s="93">
        <v>50161</v>
      </c>
    </row>
    <row r="445" spans="1:28" x14ac:dyDescent="0.25">
      <c r="A445" s="206">
        <v>44071</v>
      </c>
      <c r="B445" s="90">
        <v>118.29613155</v>
      </c>
      <c r="C445" s="90">
        <v>124.48203065</v>
      </c>
      <c r="D445" s="90"/>
      <c r="E445" s="90"/>
      <c r="F445" s="90">
        <v>108.21963913</v>
      </c>
      <c r="G445" s="91">
        <v>116.22039232</v>
      </c>
      <c r="AB445" s="93">
        <v>50195</v>
      </c>
    </row>
    <row r="446" spans="1:28" x14ac:dyDescent="0.25">
      <c r="A446" s="206">
        <v>44074</v>
      </c>
      <c r="B446" s="90">
        <v>118.3071879</v>
      </c>
      <c r="C446" s="90">
        <v>123.96666559000001</v>
      </c>
      <c r="D446" s="90"/>
      <c r="E446" s="90"/>
      <c r="F446" s="90">
        <v>108.22772222</v>
      </c>
      <c r="G446" s="91">
        <v>113.0643266</v>
      </c>
      <c r="AB446" s="93">
        <v>50290</v>
      </c>
    </row>
    <row r="447" spans="1:28" x14ac:dyDescent="0.25">
      <c r="A447" s="206">
        <v>44075</v>
      </c>
      <c r="B447" s="90">
        <v>117.99080622</v>
      </c>
      <c r="C447" s="90">
        <v>124.26991439</v>
      </c>
      <c r="D447" s="90"/>
      <c r="E447" s="90"/>
      <c r="F447" s="90">
        <v>108.23580602</v>
      </c>
      <c r="G447" s="91">
        <v>116.24851925999999</v>
      </c>
      <c r="AB447" s="93">
        <v>50325</v>
      </c>
    </row>
    <row r="448" spans="1:28" x14ac:dyDescent="0.25">
      <c r="A448" s="206">
        <v>44076</v>
      </c>
      <c r="B448" s="90">
        <v>118.33227730999999</v>
      </c>
      <c r="C448" s="90">
        <v>124.2975079</v>
      </c>
      <c r="D448" s="90"/>
      <c r="E448" s="90"/>
      <c r="F448" s="90">
        <v>108.24389035999999</v>
      </c>
      <c r="G448" s="91">
        <v>115.95664537</v>
      </c>
      <c r="AB448" s="93">
        <v>50346</v>
      </c>
    </row>
    <row r="449" spans="1:28" x14ac:dyDescent="0.25">
      <c r="A449" s="206">
        <v>44077</v>
      </c>
      <c r="B449" s="90">
        <v>118.20172734000001</v>
      </c>
      <c r="C449" s="90">
        <v>124.62788399</v>
      </c>
      <c r="D449" s="90"/>
      <c r="E449" s="90"/>
      <c r="F449" s="90">
        <v>108.25197541</v>
      </c>
      <c r="G449" s="91">
        <v>114.60289982</v>
      </c>
      <c r="AB449" s="93">
        <v>50359</v>
      </c>
    </row>
    <row r="450" spans="1:28" x14ac:dyDescent="0.25">
      <c r="A450" s="206">
        <v>44078</v>
      </c>
      <c r="B450" s="90">
        <v>118.60145688</v>
      </c>
      <c r="C450" s="90">
        <v>124.77849094</v>
      </c>
      <c r="D450" s="90"/>
      <c r="E450" s="90"/>
      <c r="F450" s="90">
        <v>108.26006099999999</v>
      </c>
      <c r="G450" s="91">
        <v>115.19498785</v>
      </c>
      <c r="AB450" s="93">
        <v>50399</v>
      </c>
    </row>
    <row r="451" spans="1:28" x14ac:dyDescent="0.25">
      <c r="A451" s="206">
        <v>44081</v>
      </c>
      <c r="B451" s="90"/>
      <c r="C451" s="90"/>
      <c r="D451" s="90"/>
      <c r="E451" s="90"/>
      <c r="F451" s="90"/>
      <c r="G451" s="91"/>
      <c r="AB451" s="93">
        <v>50406</v>
      </c>
    </row>
    <row r="452" spans="1:28" x14ac:dyDescent="0.25">
      <c r="A452" s="206">
        <v>44082</v>
      </c>
      <c r="B452" s="90">
        <v>118.50790316</v>
      </c>
      <c r="C452" s="90">
        <v>124.41538279</v>
      </c>
      <c r="D452" s="90"/>
      <c r="E452" s="90"/>
      <c r="F452" s="90">
        <v>108.26814711999999</v>
      </c>
      <c r="G452" s="91">
        <v>113.83950144000001</v>
      </c>
      <c r="AB452" s="93">
        <v>50472</v>
      </c>
    </row>
    <row r="453" spans="1:28" x14ac:dyDescent="0.25">
      <c r="A453" s="206">
        <v>44083</v>
      </c>
      <c r="B453" s="90">
        <v>118.58061992</v>
      </c>
      <c r="C453" s="90">
        <v>124.74024163</v>
      </c>
      <c r="D453" s="90"/>
      <c r="E453" s="90"/>
      <c r="F453" s="90">
        <v>108.27623396</v>
      </c>
      <c r="G453" s="91">
        <v>115.25224301</v>
      </c>
      <c r="AB453" s="93">
        <v>50473</v>
      </c>
    </row>
    <row r="454" spans="1:28" x14ac:dyDescent="0.25">
      <c r="A454" s="206">
        <v>44084</v>
      </c>
      <c r="B454" s="90">
        <v>118.77112932</v>
      </c>
      <c r="C454" s="90">
        <v>124.19877150000001</v>
      </c>
      <c r="D454" s="90"/>
      <c r="E454" s="90"/>
      <c r="F454" s="90">
        <v>108.28432133</v>
      </c>
      <c r="G454" s="91">
        <v>112.4560929</v>
      </c>
      <c r="AB454" s="93">
        <v>50516</v>
      </c>
    </row>
    <row r="455" spans="1:28" x14ac:dyDescent="0.25">
      <c r="A455" s="206">
        <v>44085</v>
      </c>
      <c r="B455" s="90">
        <v>118.71967477</v>
      </c>
      <c r="C455" s="90">
        <v>124.13207294999999</v>
      </c>
      <c r="D455" s="90"/>
      <c r="E455" s="90"/>
      <c r="F455" s="90">
        <v>108.29240942</v>
      </c>
      <c r="G455" s="91">
        <v>111.91975811</v>
      </c>
      <c r="AB455" s="93">
        <v>50518</v>
      </c>
    </row>
    <row r="456" spans="1:28" x14ac:dyDescent="0.25">
      <c r="A456" s="206">
        <v>44088</v>
      </c>
      <c r="B456" s="90">
        <v>118.76049820999999</v>
      </c>
      <c r="C456" s="90">
        <v>124.37102055</v>
      </c>
      <c r="D456" s="90"/>
      <c r="E456" s="90"/>
      <c r="F456" s="90">
        <v>108.30049803999999</v>
      </c>
      <c r="G456" s="91">
        <v>114.09447579</v>
      </c>
      <c r="AB456" s="93">
        <v>50526</v>
      </c>
    </row>
    <row r="457" spans="1:28" x14ac:dyDescent="0.25">
      <c r="A457" s="206">
        <v>44089</v>
      </c>
      <c r="B457" s="90">
        <v>119.16150349</v>
      </c>
      <c r="C457" s="90">
        <v>124.03545269</v>
      </c>
      <c r="D457" s="90"/>
      <c r="E457" s="90"/>
      <c r="F457" s="90">
        <v>108.30858720000001</v>
      </c>
      <c r="G457" s="91">
        <v>114.12108943</v>
      </c>
      <c r="AB457" s="93">
        <v>50580</v>
      </c>
    </row>
    <row r="458" spans="1:28" x14ac:dyDescent="0.25">
      <c r="A458" s="206">
        <v>44090</v>
      </c>
      <c r="B458" s="90">
        <v>119.18574241</v>
      </c>
      <c r="C458" s="90">
        <v>123.69441809</v>
      </c>
      <c r="D458" s="90"/>
      <c r="E458" s="90"/>
      <c r="F458" s="90">
        <v>108.31667707</v>
      </c>
      <c r="G458" s="91">
        <v>113.41310294</v>
      </c>
      <c r="AB458" s="93">
        <v>50655</v>
      </c>
    </row>
    <row r="459" spans="1:28" x14ac:dyDescent="0.25">
      <c r="A459" s="206">
        <v>44091</v>
      </c>
      <c r="B459" s="90">
        <v>119.07007599000001</v>
      </c>
      <c r="C459" s="90">
        <v>123.64549475</v>
      </c>
      <c r="D459" s="90"/>
      <c r="E459" s="90"/>
      <c r="F459" s="90">
        <v>108.32476747</v>
      </c>
      <c r="G459" s="91">
        <v>113.89343416</v>
      </c>
      <c r="AB459" s="93">
        <v>50690</v>
      </c>
    </row>
    <row r="460" spans="1:28" x14ac:dyDescent="0.25">
      <c r="A460" s="206">
        <v>44092</v>
      </c>
      <c r="B460" s="90">
        <v>118.97567177000001</v>
      </c>
      <c r="C460" s="90">
        <v>122.05599539000001</v>
      </c>
      <c r="D460" s="90"/>
      <c r="E460" s="90"/>
      <c r="F460" s="90">
        <v>108.33285841</v>
      </c>
      <c r="G460" s="91">
        <v>111.83611688000001</v>
      </c>
      <c r="AB460" s="93">
        <v>50711</v>
      </c>
    </row>
    <row r="461" spans="1:28" x14ac:dyDescent="0.25">
      <c r="A461" s="206">
        <v>44095</v>
      </c>
      <c r="B461" s="90">
        <v>118.52703914999999</v>
      </c>
      <c r="C461" s="90">
        <v>121.79854607999999</v>
      </c>
      <c r="D461" s="90"/>
      <c r="E461" s="90"/>
      <c r="F461" s="90">
        <v>108.34095007000001</v>
      </c>
      <c r="G461" s="91">
        <v>110.3580985</v>
      </c>
      <c r="AB461" s="93">
        <v>50724</v>
      </c>
    </row>
    <row r="462" spans="1:28" x14ac:dyDescent="0.25">
      <c r="A462" s="206">
        <v>44096</v>
      </c>
      <c r="B462" s="90">
        <v>118.59252675</v>
      </c>
      <c r="C462" s="90">
        <v>122.65665378</v>
      </c>
      <c r="D462" s="90"/>
      <c r="E462" s="90"/>
      <c r="F462" s="90">
        <v>108.34904226</v>
      </c>
      <c r="G462" s="91">
        <v>110.70265352</v>
      </c>
      <c r="AB462" s="93">
        <v>50764</v>
      </c>
    </row>
    <row r="463" spans="1:28" x14ac:dyDescent="0.25">
      <c r="A463" s="206">
        <v>44097</v>
      </c>
      <c r="B463" s="90">
        <v>118.65121044999999</v>
      </c>
      <c r="C463" s="90">
        <v>122.00146518</v>
      </c>
      <c r="D463" s="90"/>
      <c r="E463" s="90"/>
      <c r="F463" s="90">
        <v>108.35713516</v>
      </c>
      <c r="G463" s="91">
        <v>108.92910884</v>
      </c>
      <c r="AB463" s="93">
        <v>50771</v>
      </c>
    </row>
    <row r="464" spans="1:28" x14ac:dyDescent="0.25">
      <c r="A464" s="206">
        <v>44098</v>
      </c>
      <c r="B464" s="90">
        <v>118.62484531</v>
      </c>
      <c r="C464" s="90">
        <v>123.10933128000001</v>
      </c>
      <c r="D464" s="90"/>
      <c r="E464" s="90"/>
      <c r="F464" s="90">
        <v>108.36522859999999</v>
      </c>
      <c r="G464" s="91">
        <v>110.38239098</v>
      </c>
      <c r="AB464" s="93">
        <v>50822</v>
      </c>
    </row>
    <row r="465" spans="1:28" x14ac:dyDescent="0.25">
      <c r="A465" s="206">
        <v>44099</v>
      </c>
      <c r="B465" s="90">
        <v>118.56275966</v>
      </c>
      <c r="C465" s="90">
        <v>122.90575751999999</v>
      </c>
      <c r="D465" s="90"/>
      <c r="E465" s="90"/>
      <c r="F465" s="90">
        <v>108.37332258000001</v>
      </c>
      <c r="G465" s="91">
        <v>110.36795203</v>
      </c>
      <c r="AB465" s="93">
        <v>50823</v>
      </c>
    </row>
    <row r="466" spans="1:28" x14ac:dyDescent="0.25">
      <c r="A466" s="206">
        <v>44102</v>
      </c>
      <c r="B466" s="90">
        <v>118.31058985</v>
      </c>
      <c r="C466" s="90">
        <v>121.25995884</v>
      </c>
      <c r="D466" s="90"/>
      <c r="E466" s="90"/>
      <c r="F466" s="90">
        <v>108.38141727</v>
      </c>
      <c r="G466" s="91">
        <v>107.71340377</v>
      </c>
      <c r="AB466" s="93">
        <v>50868</v>
      </c>
    </row>
    <row r="467" spans="1:28" x14ac:dyDescent="0.25">
      <c r="A467" s="206">
        <v>44103</v>
      </c>
      <c r="B467" s="90">
        <v>118.39648918</v>
      </c>
      <c r="C467" s="90">
        <v>121.42534481</v>
      </c>
      <c r="D467" s="90"/>
      <c r="E467" s="90"/>
      <c r="F467" s="90">
        <v>108.38951249</v>
      </c>
      <c r="G467" s="91">
        <v>106.47770718</v>
      </c>
      <c r="AB467" s="93">
        <v>50881</v>
      </c>
    </row>
    <row r="468" spans="1:28" x14ac:dyDescent="0.25">
      <c r="A468" s="206">
        <v>44104</v>
      </c>
      <c r="B468" s="90">
        <v>118.85064998</v>
      </c>
      <c r="C468" s="90">
        <v>122.09252938</v>
      </c>
      <c r="D468" s="90"/>
      <c r="E468" s="90"/>
      <c r="F468" s="91">
        <v>108.39760843000001</v>
      </c>
      <c r="G468" s="91">
        <v>107.64173241</v>
      </c>
      <c r="AB468" s="93"/>
    </row>
    <row r="469" spans="1:28" x14ac:dyDescent="0.25">
      <c r="A469" s="206">
        <v>44105</v>
      </c>
      <c r="B469" s="90">
        <v>118.60698506</v>
      </c>
      <c r="C469" s="90">
        <v>122.21592203</v>
      </c>
      <c r="D469" s="90"/>
      <c r="E469" s="90"/>
      <c r="F469" s="91">
        <v>108.4057049</v>
      </c>
      <c r="G469" s="91">
        <v>108.63748526000001</v>
      </c>
      <c r="AB469" s="93"/>
    </row>
    <row r="470" spans="1:28" x14ac:dyDescent="0.25">
      <c r="A470" s="206">
        <v>44106</v>
      </c>
      <c r="B470" s="90">
        <v>118.85192571</v>
      </c>
      <c r="C470" s="90">
        <v>121.25584797</v>
      </c>
      <c r="D470" s="90"/>
      <c r="E470" s="90"/>
      <c r="F470" s="91">
        <v>108.41380191</v>
      </c>
      <c r="G470" s="91">
        <v>106.97303488</v>
      </c>
      <c r="AB470" s="93"/>
    </row>
    <row r="471" spans="1:28" x14ac:dyDescent="0.25">
      <c r="A471" s="206">
        <v>44109</v>
      </c>
      <c r="B471" s="90">
        <v>118.5852976</v>
      </c>
      <c r="C471" s="90">
        <v>121.88317094</v>
      </c>
      <c r="D471" s="90"/>
      <c r="E471" s="90"/>
      <c r="F471" s="91">
        <v>108.42189963</v>
      </c>
      <c r="G471" s="91">
        <v>109.33231854</v>
      </c>
      <c r="AB471" s="93"/>
    </row>
    <row r="472" spans="1:28" x14ac:dyDescent="0.25">
      <c r="A472" s="206">
        <v>44110</v>
      </c>
      <c r="B472" s="90">
        <v>118.85787913</v>
      </c>
      <c r="C472" s="90">
        <v>121.69534968000001</v>
      </c>
      <c r="D472" s="90"/>
      <c r="E472" s="90"/>
      <c r="F472" s="91">
        <v>108.42999789</v>
      </c>
      <c r="G472" s="91">
        <v>108.79280924</v>
      </c>
      <c r="AB472" s="93"/>
    </row>
    <row r="473" spans="1:28" x14ac:dyDescent="0.25">
      <c r="A473" s="206">
        <v>44111</v>
      </c>
      <c r="B473" s="90">
        <v>119.03733218000001</v>
      </c>
      <c r="C473" s="90">
        <v>121.72053440000001</v>
      </c>
      <c r="D473" s="90"/>
      <c r="E473" s="90"/>
      <c r="F473" s="91">
        <v>108.43809686</v>
      </c>
      <c r="G473" s="91">
        <v>108.69180485</v>
      </c>
      <c r="AB473" s="93"/>
    </row>
    <row r="474" spans="1:28" x14ac:dyDescent="0.25">
      <c r="A474" s="206">
        <v>44112</v>
      </c>
      <c r="B474" s="90">
        <v>119.27164174000001</v>
      </c>
      <c r="C474" s="90">
        <v>122.20701063</v>
      </c>
      <c r="D474" s="90"/>
      <c r="E474" s="90"/>
      <c r="F474" s="91">
        <v>108.44619636</v>
      </c>
      <c r="G474" s="91">
        <v>111.41514578</v>
      </c>
      <c r="AB474" s="93"/>
    </row>
    <row r="475" spans="1:28" x14ac:dyDescent="0.25">
      <c r="A475" s="206">
        <v>44113</v>
      </c>
      <c r="B475" s="90">
        <v>119.39878975000001</v>
      </c>
      <c r="C475" s="90">
        <v>122.65876991</v>
      </c>
      <c r="D475" s="90"/>
      <c r="E475" s="90"/>
      <c r="F475" s="91">
        <v>108.45429641</v>
      </c>
      <c r="G475" s="91">
        <v>110.91857785000001</v>
      </c>
      <c r="AB475" s="93"/>
    </row>
    <row r="476" spans="1:28" x14ac:dyDescent="0.25">
      <c r="A476" s="206">
        <v>44116</v>
      </c>
      <c r="B476" s="90"/>
      <c r="C476" s="90"/>
      <c r="D476" s="90"/>
      <c r="E476" s="90"/>
      <c r="F476" s="91"/>
      <c r="G476" s="91"/>
      <c r="AB476" s="93"/>
    </row>
    <row r="477" spans="1:28" x14ac:dyDescent="0.25">
      <c r="A477" s="206">
        <v>44117</v>
      </c>
      <c r="B477" s="90">
        <v>119.42005196</v>
      </c>
      <c r="C477" s="90">
        <v>122.69045568</v>
      </c>
      <c r="D477" s="90"/>
      <c r="E477" s="90"/>
      <c r="F477" s="91">
        <v>108.46239715999999</v>
      </c>
      <c r="G477" s="91">
        <v>112.07859795</v>
      </c>
      <c r="AB477" s="93"/>
    </row>
    <row r="478" spans="1:28" x14ac:dyDescent="0.25">
      <c r="A478" s="206">
        <v>44118</v>
      </c>
      <c r="B478" s="90">
        <v>119.48256286</v>
      </c>
      <c r="C478" s="90">
        <v>122.81957152</v>
      </c>
      <c r="D478" s="90"/>
      <c r="E478" s="90"/>
      <c r="F478" s="91">
        <v>108.47049844999999</v>
      </c>
      <c r="G478" s="91">
        <v>113.02482145</v>
      </c>
      <c r="AB478" s="93"/>
    </row>
    <row r="479" spans="1:28" x14ac:dyDescent="0.25">
      <c r="A479" s="206">
        <v>44119</v>
      </c>
      <c r="B479" s="90">
        <v>119.60758465000001</v>
      </c>
      <c r="C479" s="90">
        <v>122.39951225</v>
      </c>
      <c r="D479" s="90"/>
      <c r="E479" s="90"/>
      <c r="F479" s="91">
        <v>108.47860027999999</v>
      </c>
      <c r="G479" s="91">
        <v>112.70581052</v>
      </c>
      <c r="AB479" s="93"/>
    </row>
    <row r="480" spans="1:28" x14ac:dyDescent="0.25">
      <c r="A480" s="206">
        <v>44120</v>
      </c>
      <c r="B480" s="90">
        <v>119.78406099</v>
      </c>
      <c r="C480" s="90">
        <v>122.49227705</v>
      </c>
      <c r="D480" s="90"/>
      <c r="E480" s="90"/>
      <c r="F480" s="91">
        <v>108.48670282</v>
      </c>
      <c r="G480" s="91">
        <v>111.85820199</v>
      </c>
      <c r="AB480" s="93"/>
    </row>
    <row r="481" spans="1:28" x14ac:dyDescent="0.25">
      <c r="A481" s="206">
        <v>44123</v>
      </c>
      <c r="B481" s="90">
        <v>119.83806701</v>
      </c>
      <c r="C481" s="90">
        <v>122.9456921</v>
      </c>
      <c r="D481" s="90"/>
      <c r="E481" s="90"/>
      <c r="F481" s="91">
        <v>108.49480588999999</v>
      </c>
      <c r="G481" s="91">
        <v>112.25476681000001</v>
      </c>
      <c r="AB481" s="93"/>
    </row>
    <row r="482" spans="1:28" x14ac:dyDescent="0.25">
      <c r="A482" s="206">
        <v>44124</v>
      </c>
      <c r="B482" s="90">
        <v>120.07832998000001</v>
      </c>
      <c r="C482" s="90">
        <v>123.28600427000001</v>
      </c>
      <c r="D482" s="90"/>
      <c r="E482" s="90"/>
      <c r="F482" s="91">
        <v>108.50290968</v>
      </c>
      <c r="G482" s="91">
        <v>114.39635113999999</v>
      </c>
      <c r="AB482" s="93"/>
    </row>
    <row r="483" spans="1:28" x14ac:dyDescent="0.25">
      <c r="A483" s="206">
        <v>44125</v>
      </c>
      <c r="B483" s="90">
        <v>120.29095207</v>
      </c>
      <c r="C483" s="90">
        <v>123.33341865</v>
      </c>
      <c r="D483" s="90"/>
      <c r="E483" s="90"/>
      <c r="F483" s="91">
        <v>108.51101401</v>
      </c>
      <c r="G483" s="91">
        <v>114.41069906</v>
      </c>
      <c r="AB483" s="93"/>
    </row>
    <row r="484" spans="1:28" x14ac:dyDescent="0.25">
      <c r="A484" s="206">
        <v>44126</v>
      </c>
      <c r="B484" s="90">
        <v>120.2161091</v>
      </c>
      <c r="C484" s="90">
        <v>122.99449916</v>
      </c>
      <c r="D484" s="90"/>
      <c r="E484" s="90"/>
      <c r="F484" s="91">
        <v>108.51911886000001</v>
      </c>
      <c r="G484" s="91">
        <v>115.96415499</v>
      </c>
      <c r="AB484" s="93"/>
    </row>
    <row r="485" spans="1:28" x14ac:dyDescent="0.25">
      <c r="A485" s="206">
        <v>44127</v>
      </c>
      <c r="B485" s="90">
        <v>119.93757415</v>
      </c>
      <c r="C485" s="90">
        <v>122.70614728</v>
      </c>
      <c r="D485" s="90"/>
      <c r="E485" s="90"/>
      <c r="F485" s="91">
        <v>108.52722444</v>
      </c>
      <c r="G485" s="91">
        <v>115.21549139</v>
      </c>
      <c r="AB485" s="93"/>
    </row>
    <row r="486" spans="1:28" x14ac:dyDescent="0.25">
      <c r="A486" s="206">
        <v>44130</v>
      </c>
      <c r="B486" s="90">
        <v>119.48766578999999</v>
      </c>
      <c r="C486" s="90">
        <v>122.68927925</v>
      </c>
      <c r="D486" s="90"/>
      <c r="E486" s="90"/>
      <c r="F486" s="91">
        <v>108.53533055</v>
      </c>
      <c r="G486" s="91">
        <v>114.93923977</v>
      </c>
      <c r="AB486" s="93"/>
    </row>
    <row r="487" spans="1:28" x14ac:dyDescent="0.25">
      <c r="A487" s="206">
        <v>44131</v>
      </c>
      <c r="B487" s="90">
        <v>119.19637351</v>
      </c>
      <c r="C487" s="90">
        <v>122.45424367</v>
      </c>
      <c r="D487" s="90"/>
      <c r="E487" s="90"/>
      <c r="F487" s="91">
        <v>108.54343737000001</v>
      </c>
      <c r="G487" s="91">
        <v>113.33329616</v>
      </c>
      <c r="AB487" s="93"/>
    </row>
    <row r="488" spans="1:28" x14ac:dyDescent="0.25">
      <c r="A488" s="206">
        <v>44132</v>
      </c>
      <c r="B488" s="90">
        <v>117.91681373</v>
      </c>
      <c r="C488" s="90">
        <v>122.44593978</v>
      </c>
      <c r="D488" s="90"/>
      <c r="E488" s="90"/>
      <c r="F488" s="91">
        <v>108.55154473</v>
      </c>
      <c r="G488" s="91">
        <v>108.51259801</v>
      </c>
      <c r="AB488" s="93"/>
    </row>
    <row r="489" spans="1:28" x14ac:dyDescent="0.25">
      <c r="A489" s="206">
        <v>44133</v>
      </c>
      <c r="B489" s="90">
        <v>117.98740426000001</v>
      </c>
      <c r="C489" s="90">
        <v>122.5456322</v>
      </c>
      <c r="D489" s="90"/>
      <c r="E489" s="90"/>
      <c r="F489" s="91">
        <v>108.55965261999999</v>
      </c>
      <c r="G489" s="91">
        <v>109.89323027</v>
      </c>
      <c r="AB489" s="93"/>
    </row>
    <row r="490" spans="1:28" x14ac:dyDescent="0.25">
      <c r="A490" s="206">
        <v>44134</v>
      </c>
      <c r="B490" s="90">
        <v>117.6548633</v>
      </c>
      <c r="C490" s="90">
        <v>122.35130965</v>
      </c>
      <c r="D490" s="90"/>
      <c r="E490" s="90"/>
      <c r="F490" s="91">
        <v>108.56776123</v>
      </c>
      <c r="G490" s="91">
        <v>106.90103356</v>
      </c>
      <c r="AB490" s="93"/>
    </row>
    <row r="491" spans="1:28" x14ac:dyDescent="0.25">
      <c r="A491" s="206">
        <v>44137</v>
      </c>
      <c r="B491" s="90"/>
      <c r="C491" s="90"/>
      <c r="D491" s="90"/>
      <c r="E491" s="90"/>
      <c r="F491" s="91"/>
      <c r="G491" s="91"/>
      <c r="AB491" s="93"/>
    </row>
    <row r="492" spans="1:28" x14ac:dyDescent="0.25">
      <c r="A492" s="206">
        <v>44138</v>
      </c>
      <c r="B492" s="90">
        <v>117.64593317000001</v>
      </c>
      <c r="C492" s="90">
        <v>122.32710234</v>
      </c>
      <c r="D492" s="90"/>
      <c r="E492" s="90"/>
      <c r="F492" s="91">
        <v>108.57587037</v>
      </c>
      <c r="G492" s="91">
        <v>109.20774987999999</v>
      </c>
      <c r="AB492" s="93"/>
    </row>
    <row r="493" spans="1:28" x14ac:dyDescent="0.25">
      <c r="A493" s="206">
        <v>44139</v>
      </c>
      <c r="B493" s="90">
        <v>117.89852823</v>
      </c>
      <c r="C493" s="90">
        <v>122.70687009</v>
      </c>
      <c r="D493" s="90"/>
      <c r="E493" s="90"/>
      <c r="F493" s="91">
        <v>108.58398022</v>
      </c>
      <c r="G493" s="91">
        <v>111.35493228999999</v>
      </c>
      <c r="AB493" s="93"/>
    </row>
    <row r="494" spans="1:28" x14ac:dyDescent="0.25">
      <c r="A494" s="206">
        <v>44140</v>
      </c>
      <c r="B494" s="90">
        <v>118.47260789000001</v>
      </c>
      <c r="C494" s="90">
        <v>123.31798194</v>
      </c>
      <c r="D494" s="90"/>
      <c r="E494" s="90"/>
      <c r="F494" s="91">
        <v>108.59209061</v>
      </c>
      <c r="G494" s="91">
        <v>114.63707997</v>
      </c>
      <c r="AB494" s="93"/>
    </row>
    <row r="495" spans="1:28" x14ac:dyDescent="0.25">
      <c r="A495" s="206">
        <v>44141</v>
      </c>
      <c r="B495" s="90">
        <v>118.85702864</v>
      </c>
      <c r="C495" s="90">
        <v>124.05623067000001</v>
      </c>
      <c r="D495" s="90"/>
      <c r="E495" s="90"/>
      <c r="F495" s="91">
        <v>108.60020154</v>
      </c>
      <c r="G495" s="91">
        <v>114.8347309</v>
      </c>
      <c r="AB495" s="93"/>
    </row>
    <row r="496" spans="1:28" x14ac:dyDescent="0.25">
      <c r="A496" s="206">
        <v>44144</v>
      </c>
      <c r="B496" s="90">
        <v>119.19382204999999</v>
      </c>
      <c r="C496" s="90">
        <v>124.54194553000001</v>
      </c>
      <c r="D496" s="90"/>
      <c r="E496" s="90"/>
      <c r="F496" s="91">
        <v>108.60831318</v>
      </c>
      <c r="G496" s="91">
        <v>117.78174472000001</v>
      </c>
      <c r="AB496" s="93"/>
    </row>
    <row r="497" spans="1:28" x14ac:dyDescent="0.25">
      <c r="A497" s="206">
        <v>44145</v>
      </c>
      <c r="B497" s="90">
        <v>119.37242461</v>
      </c>
      <c r="C497" s="90">
        <v>124.11182522</v>
      </c>
      <c r="D497" s="90"/>
      <c r="E497" s="90"/>
      <c r="F497" s="91">
        <v>108.61642535999999</v>
      </c>
      <c r="G497" s="91">
        <v>119.54741568</v>
      </c>
      <c r="AB497" s="93"/>
    </row>
    <row r="498" spans="1:28" x14ac:dyDescent="0.25">
      <c r="A498" s="206">
        <v>44146</v>
      </c>
      <c r="B498" s="90">
        <v>119.35158764000001</v>
      </c>
      <c r="C498" s="90">
        <v>123.64387013</v>
      </c>
      <c r="D498" s="90"/>
      <c r="E498" s="90"/>
      <c r="F498" s="91">
        <v>108.62453825</v>
      </c>
      <c r="G498" s="91">
        <v>119.25370989</v>
      </c>
      <c r="AB498" s="93"/>
    </row>
    <row r="499" spans="1:28" x14ac:dyDescent="0.25">
      <c r="A499" s="206">
        <v>44147</v>
      </c>
      <c r="B499" s="90">
        <v>119.12195577999999</v>
      </c>
      <c r="C499" s="90">
        <v>123.29148729000001</v>
      </c>
      <c r="D499" s="90"/>
      <c r="E499" s="90"/>
      <c r="F499" s="91">
        <v>108.63265167</v>
      </c>
      <c r="G499" s="91">
        <v>116.63465026999999</v>
      </c>
      <c r="AB499" s="93"/>
    </row>
    <row r="500" spans="1:28" x14ac:dyDescent="0.25">
      <c r="A500" s="206">
        <v>44148</v>
      </c>
      <c r="B500" s="90">
        <v>119.21295804</v>
      </c>
      <c r="C500" s="90">
        <v>123.67569243</v>
      </c>
      <c r="D500" s="90"/>
      <c r="E500" s="90"/>
      <c r="F500" s="91">
        <v>108.64076563</v>
      </c>
      <c r="G500" s="91">
        <v>119.15605069999999</v>
      </c>
      <c r="AB500" s="93"/>
    </row>
    <row r="501" spans="1:28" x14ac:dyDescent="0.25">
      <c r="A501" s="206">
        <v>44151</v>
      </c>
      <c r="B501" s="90">
        <v>119.19127057999999</v>
      </c>
      <c r="C501" s="90">
        <v>123.70943215</v>
      </c>
      <c r="D501" s="90"/>
      <c r="E501" s="90"/>
      <c r="F501" s="91">
        <v>108.6488803</v>
      </c>
      <c r="G501" s="91">
        <v>121.09822047999999</v>
      </c>
      <c r="AB501" s="93"/>
    </row>
    <row r="502" spans="1:28" x14ac:dyDescent="0.25">
      <c r="A502" s="206">
        <v>44152</v>
      </c>
      <c r="B502" s="90">
        <v>119.18786863</v>
      </c>
      <c r="C502" s="90">
        <v>123.85148452999999</v>
      </c>
      <c r="D502" s="90"/>
      <c r="E502" s="90"/>
      <c r="F502" s="91">
        <v>108.65699551</v>
      </c>
      <c r="G502" s="91">
        <v>122.02976608</v>
      </c>
      <c r="AB502" s="93"/>
    </row>
    <row r="503" spans="1:28" x14ac:dyDescent="0.25">
      <c r="A503" s="206">
        <v>44153</v>
      </c>
      <c r="B503" s="90">
        <v>119.10622174</v>
      </c>
      <c r="C503" s="90">
        <v>123.55485208</v>
      </c>
      <c r="D503" s="90"/>
      <c r="E503" s="90"/>
      <c r="F503" s="91">
        <v>108.66511143</v>
      </c>
      <c r="G503" s="91">
        <v>120.74455150999999</v>
      </c>
      <c r="AB503" s="93"/>
    </row>
    <row r="504" spans="1:28" x14ac:dyDescent="0.25">
      <c r="A504" s="206">
        <v>44154</v>
      </c>
      <c r="B504" s="90">
        <v>118.84682278</v>
      </c>
      <c r="C504" s="90">
        <v>123.58806592000001</v>
      </c>
      <c r="D504" s="90"/>
      <c r="E504" s="90"/>
      <c r="F504" s="91">
        <v>108.67322789000001</v>
      </c>
      <c r="G504" s="91">
        <v>121.37127481</v>
      </c>
      <c r="AB504" s="93"/>
    </row>
    <row r="505" spans="1:28" x14ac:dyDescent="0.25">
      <c r="A505" s="206">
        <v>44155</v>
      </c>
      <c r="B505" s="90">
        <v>118.89997830999999</v>
      </c>
      <c r="C505" s="90">
        <v>123.16330582000001</v>
      </c>
      <c r="D505" s="90"/>
      <c r="E505" s="90"/>
      <c r="F505" s="91">
        <v>108.68134489000001</v>
      </c>
      <c r="G505" s="91">
        <v>120.65738303000001</v>
      </c>
      <c r="AB505" s="93"/>
    </row>
    <row r="506" spans="1:28" x14ac:dyDescent="0.25">
      <c r="A506" s="206">
        <v>44158</v>
      </c>
      <c r="B506" s="90">
        <v>118.93782504000001</v>
      </c>
      <c r="C506" s="90">
        <v>123.02474183</v>
      </c>
      <c r="D506" s="90"/>
      <c r="E506" s="90"/>
      <c r="F506" s="91">
        <v>108.68946259000001</v>
      </c>
      <c r="G506" s="91">
        <v>122.17801281</v>
      </c>
      <c r="AB506" s="93"/>
    </row>
    <row r="507" spans="1:28" x14ac:dyDescent="0.25">
      <c r="A507" s="206">
        <v>44159</v>
      </c>
      <c r="B507" s="90">
        <v>118.91996478999999</v>
      </c>
      <c r="C507" s="90">
        <v>123.33487312</v>
      </c>
      <c r="D507" s="90"/>
      <c r="E507" s="90"/>
      <c r="F507" s="91">
        <v>108.69758083000001</v>
      </c>
      <c r="G507" s="91">
        <v>124.91718083000001</v>
      </c>
      <c r="AB507" s="93"/>
    </row>
    <row r="508" spans="1:28" x14ac:dyDescent="0.25">
      <c r="A508" s="206">
        <v>44160</v>
      </c>
      <c r="B508" s="90">
        <v>119.04711279999999</v>
      </c>
      <c r="C508" s="90">
        <v>123.68167102</v>
      </c>
      <c r="D508" s="90"/>
      <c r="E508" s="90"/>
      <c r="F508" s="91">
        <v>108.70569979</v>
      </c>
      <c r="G508" s="91">
        <v>125.31112867</v>
      </c>
      <c r="AB508" s="93"/>
    </row>
    <row r="509" spans="1:28" x14ac:dyDescent="0.25">
      <c r="A509" s="206">
        <v>44161</v>
      </c>
      <c r="B509" s="90">
        <v>119.08453428999999</v>
      </c>
      <c r="C509" s="90">
        <v>124.07993449999999</v>
      </c>
      <c r="D509" s="90"/>
      <c r="E509" s="90"/>
      <c r="F509" s="91">
        <v>108.71381928</v>
      </c>
      <c r="G509" s="91">
        <v>125.41872105</v>
      </c>
      <c r="AB509" s="93"/>
    </row>
    <row r="510" spans="1:28" x14ac:dyDescent="0.25">
      <c r="A510" s="206">
        <v>44162</v>
      </c>
      <c r="B510" s="90">
        <v>119.55868157</v>
      </c>
      <c r="C510" s="90">
        <v>124.70484952</v>
      </c>
      <c r="D510" s="90"/>
      <c r="E510" s="90"/>
      <c r="F510" s="91">
        <v>108.72193931</v>
      </c>
      <c r="G510" s="91">
        <v>125.81511519999999</v>
      </c>
      <c r="AB510" s="93"/>
    </row>
    <row r="511" spans="1:28" x14ac:dyDescent="0.25">
      <c r="A511" s="206">
        <v>44165</v>
      </c>
      <c r="B511" s="90">
        <v>119.43238404</v>
      </c>
      <c r="C511" s="90">
        <v>124.79802504</v>
      </c>
      <c r="D511" s="90"/>
      <c r="E511" s="90"/>
      <c r="F511" s="91">
        <v>108.73006005000001</v>
      </c>
      <c r="G511" s="91">
        <v>123.90112925</v>
      </c>
      <c r="AB511" s="93"/>
    </row>
    <row r="512" spans="1:28" x14ac:dyDescent="0.25">
      <c r="A512" s="206">
        <v>44166</v>
      </c>
      <c r="B512" s="90">
        <v>119.21763572</v>
      </c>
      <c r="C512" s="90">
        <v>125.73333993</v>
      </c>
      <c r="D512" s="90"/>
      <c r="E512" s="90"/>
      <c r="F512" s="91">
        <v>108.73818132</v>
      </c>
      <c r="G512" s="91">
        <v>126.75318052</v>
      </c>
      <c r="AB512" s="93"/>
    </row>
    <row r="513" spans="1:28" x14ac:dyDescent="0.25">
      <c r="A513" s="206">
        <v>44167</v>
      </c>
      <c r="B513" s="90">
        <v>118.97184458</v>
      </c>
      <c r="C513" s="90">
        <v>126.11550013</v>
      </c>
      <c r="D513" s="90"/>
      <c r="E513" s="90"/>
      <c r="F513" s="91">
        <v>108.74630331</v>
      </c>
      <c r="G513" s="91">
        <v>127.29776450999999</v>
      </c>
      <c r="AB513" s="93"/>
    </row>
    <row r="514" spans="1:28" x14ac:dyDescent="0.25">
      <c r="A514" s="206">
        <v>44168</v>
      </c>
      <c r="B514" s="90">
        <v>119.09474015000001</v>
      </c>
      <c r="C514" s="90">
        <v>127.23252246</v>
      </c>
      <c r="D514" s="90"/>
      <c r="E514" s="90"/>
      <c r="F514" s="91">
        <v>108.75442584</v>
      </c>
      <c r="G514" s="91">
        <v>127.76775293999999</v>
      </c>
      <c r="AB514" s="93"/>
    </row>
    <row r="515" spans="1:28" x14ac:dyDescent="0.25">
      <c r="A515" s="206">
        <v>44169</v>
      </c>
      <c r="B515" s="90">
        <v>118.82088288999999</v>
      </c>
      <c r="C515" s="90">
        <v>127.29382452999999</v>
      </c>
      <c r="D515" s="90"/>
      <c r="E515" s="90"/>
      <c r="F515" s="91">
        <v>108.7625489</v>
      </c>
      <c r="G515" s="91">
        <v>129.42741308999999</v>
      </c>
      <c r="AB515" s="93"/>
    </row>
    <row r="516" spans="1:28" x14ac:dyDescent="0.25">
      <c r="A516" s="206">
        <v>44172</v>
      </c>
      <c r="B516" s="90">
        <v>118.35566574000001</v>
      </c>
      <c r="C516" s="90">
        <v>127.16514453000001</v>
      </c>
      <c r="D516" s="90"/>
      <c r="E516" s="90"/>
      <c r="F516" s="91">
        <v>108.77067267</v>
      </c>
      <c r="G516" s="91">
        <v>129.24484967999999</v>
      </c>
      <c r="AB516" s="93"/>
    </row>
    <row r="517" spans="1:28" x14ac:dyDescent="0.25">
      <c r="A517" s="206">
        <v>44173</v>
      </c>
      <c r="B517" s="90">
        <v>118.21788662</v>
      </c>
      <c r="C517" s="90">
        <v>127.48087848999999</v>
      </c>
      <c r="D517" s="90"/>
      <c r="E517" s="90"/>
      <c r="F517" s="91">
        <v>108.77879698</v>
      </c>
      <c r="G517" s="91">
        <v>129.47615734999999</v>
      </c>
      <c r="AB517" s="93"/>
    </row>
    <row r="518" spans="1:28" x14ac:dyDescent="0.25">
      <c r="A518" s="206">
        <v>44174</v>
      </c>
      <c r="B518" s="90">
        <v>117.82070854</v>
      </c>
      <c r="C518" s="90">
        <v>127.53553958000001</v>
      </c>
      <c r="D518" s="90"/>
      <c r="E518" s="90"/>
      <c r="F518" s="91">
        <v>108.78692201</v>
      </c>
      <c r="G518" s="91">
        <v>128.57511674</v>
      </c>
      <c r="AB518" s="93"/>
    </row>
    <row r="519" spans="1:28" x14ac:dyDescent="0.25">
      <c r="A519" s="206">
        <v>44175</v>
      </c>
      <c r="B519" s="90">
        <v>117.68973332</v>
      </c>
      <c r="C519" s="90">
        <v>128.19716903</v>
      </c>
      <c r="D519" s="90"/>
      <c r="E519" s="90"/>
      <c r="F519" s="91">
        <v>108.79504756</v>
      </c>
      <c r="G519" s="91">
        <v>130.99579722999999</v>
      </c>
      <c r="AB519" s="93"/>
    </row>
    <row r="520" spans="1:28" x14ac:dyDescent="0.25">
      <c r="A520" s="206">
        <v>44176</v>
      </c>
      <c r="B520" s="90">
        <v>117.73608494</v>
      </c>
      <c r="C520" s="90">
        <v>128.76769716000001</v>
      </c>
      <c r="D520" s="90"/>
      <c r="E520" s="90"/>
      <c r="F520" s="91">
        <v>108.80317366</v>
      </c>
      <c r="G520" s="91">
        <v>130.99508040000001</v>
      </c>
      <c r="AB520" s="93"/>
    </row>
    <row r="521" spans="1:28" x14ac:dyDescent="0.25">
      <c r="A521" s="206">
        <v>44179</v>
      </c>
      <c r="B521" s="90">
        <v>117.42735766</v>
      </c>
      <c r="C521" s="90">
        <v>128.74335891999999</v>
      </c>
      <c r="D521" s="90"/>
      <c r="E521" s="90"/>
      <c r="F521" s="91">
        <v>108.81130046</v>
      </c>
      <c r="G521" s="91">
        <v>130.40696337</v>
      </c>
      <c r="AB521" s="93"/>
    </row>
    <row r="522" spans="1:28" x14ac:dyDescent="0.25">
      <c r="A522" s="206">
        <v>44180</v>
      </c>
      <c r="B522" s="90">
        <v>117.68335466000001</v>
      </c>
      <c r="C522" s="90">
        <v>129.12092204999999</v>
      </c>
      <c r="D522" s="90"/>
      <c r="E522" s="90"/>
      <c r="F522" s="91">
        <v>108.81942780999999</v>
      </c>
      <c r="G522" s="91">
        <v>132.15637487000001</v>
      </c>
      <c r="AB522" s="93"/>
    </row>
    <row r="523" spans="1:28" x14ac:dyDescent="0.25">
      <c r="A523" s="206">
        <v>44181</v>
      </c>
      <c r="B523" s="90">
        <v>117.81985804999999</v>
      </c>
      <c r="C523" s="90">
        <v>129.05893164</v>
      </c>
      <c r="D523" s="90"/>
      <c r="E523" s="90"/>
      <c r="F523" s="91">
        <v>108.82755586</v>
      </c>
      <c r="G523" s="91">
        <v>134.10059272999999</v>
      </c>
      <c r="AB523" s="93"/>
    </row>
    <row r="524" spans="1:28" x14ac:dyDescent="0.25">
      <c r="A524" s="206">
        <v>44182</v>
      </c>
      <c r="B524" s="90">
        <v>118.03843357</v>
      </c>
      <c r="C524" s="90">
        <v>129.19594999</v>
      </c>
      <c r="D524" s="90"/>
      <c r="E524" s="90"/>
      <c r="F524" s="91">
        <v>108.83568446</v>
      </c>
      <c r="G524" s="91">
        <v>134.71867996</v>
      </c>
      <c r="AB524" s="93"/>
    </row>
    <row r="525" spans="1:28" x14ac:dyDescent="0.25">
      <c r="A525" s="206">
        <v>44183</v>
      </c>
      <c r="B525" s="90">
        <v>118.83151399</v>
      </c>
      <c r="C525" s="90">
        <v>129.37000122000001</v>
      </c>
      <c r="D525" s="90"/>
      <c r="E525" s="90"/>
      <c r="F525" s="91">
        <v>108.84381358</v>
      </c>
      <c r="G525" s="91">
        <v>134.28983514999999</v>
      </c>
      <c r="AB525" s="93"/>
    </row>
    <row r="526" spans="1:28" x14ac:dyDescent="0.25">
      <c r="A526" s="206">
        <v>44186</v>
      </c>
      <c r="B526" s="90">
        <v>118.83704217</v>
      </c>
      <c r="C526" s="90">
        <v>129.37385064</v>
      </c>
      <c r="D526" s="90"/>
      <c r="E526" s="90"/>
      <c r="F526" s="91">
        <v>108.85194342</v>
      </c>
      <c r="G526" s="91">
        <v>131.78537688</v>
      </c>
      <c r="AB526" s="93"/>
    </row>
    <row r="527" spans="1:28" x14ac:dyDescent="0.25">
      <c r="A527" s="206">
        <v>44187</v>
      </c>
      <c r="B527" s="90">
        <v>119.37242461</v>
      </c>
      <c r="C527" s="90">
        <v>129.30801951000001</v>
      </c>
      <c r="D527" s="90"/>
      <c r="E527" s="90"/>
      <c r="F527" s="91">
        <v>108.8600738</v>
      </c>
      <c r="G527" s="91">
        <v>132.71111959999999</v>
      </c>
      <c r="AB527" s="93"/>
    </row>
    <row r="528" spans="1:28" x14ac:dyDescent="0.25">
      <c r="A528" s="206">
        <v>44188</v>
      </c>
      <c r="B528" s="90">
        <v>120.27776950000001</v>
      </c>
      <c r="C528" s="90">
        <v>129.75440891</v>
      </c>
      <c r="D528" s="90"/>
      <c r="E528" s="90"/>
      <c r="F528" s="91">
        <v>108.86820489</v>
      </c>
      <c r="G528" s="91">
        <v>134.04313275000001</v>
      </c>
      <c r="AB528" s="93"/>
    </row>
    <row r="529" spans="1:28" x14ac:dyDescent="0.25">
      <c r="A529" s="206">
        <v>44189</v>
      </c>
      <c r="B529" s="90"/>
      <c r="C529" s="90">
        <v>129.83929157</v>
      </c>
      <c r="D529" s="90"/>
      <c r="E529" s="90"/>
      <c r="F529" s="91">
        <v>108.87633651</v>
      </c>
      <c r="G529" s="91"/>
      <c r="AB529" s="93"/>
    </row>
    <row r="530" spans="1:28" x14ac:dyDescent="0.25">
      <c r="A530" s="206">
        <v>44190</v>
      </c>
      <c r="B530" s="90"/>
      <c r="C530" s="90"/>
      <c r="D530" s="90"/>
      <c r="E530" s="90"/>
      <c r="F530" s="91"/>
      <c r="G530" s="91"/>
      <c r="AB530" s="93"/>
    </row>
    <row r="531" spans="1:28" x14ac:dyDescent="0.25">
      <c r="A531" s="206">
        <v>44193</v>
      </c>
      <c r="B531" s="90">
        <v>120.54142091</v>
      </c>
      <c r="C531" s="90">
        <v>129.84622160000001</v>
      </c>
      <c r="D531" s="90"/>
      <c r="E531" s="90"/>
      <c r="F531" s="91">
        <v>108.88446867</v>
      </c>
      <c r="G531" s="91">
        <v>135.54147262000001</v>
      </c>
      <c r="AB531" s="93"/>
    </row>
    <row r="532" spans="1:28" x14ac:dyDescent="0.25">
      <c r="A532" s="206">
        <v>44194</v>
      </c>
      <c r="B532" s="90">
        <v>121.40891907</v>
      </c>
      <c r="C532" s="90">
        <v>130.54828610000001</v>
      </c>
      <c r="D532" s="90"/>
      <c r="E532" s="90"/>
      <c r="F532" s="91">
        <v>108.89260154999999</v>
      </c>
      <c r="G532" s="91">
        <v>135.86626368</v>
      </c>
      <c r="AB532" s="93"/>
    </row>
    <row r="533" spans="1:28" x14ac:dyDescent="0.25">
      <c r="A533" s="206">
        <v>44195</v>
      </c>
      <c r="B533" s="90">
        <v>122.05146305</v>
      </c>
      <c r="C533" s="90">
        <v>130.76942958000001</v>
      </c>
      <c r="D533" s="90"/>
      <c r="E533" s="90"/>
      <c r="F533" s="91">
        <v>108.90073495999999</v>
      </c>
      <c r="G533" s="91">
        <v>135.42034017</v>
      </c>
      <c r="AB533" s="93"/>
    </row>
    <row r="534" spans="1:28" x14ac:dyDescent="0.25">
      <c r="A534" s="206">
        <v>44196</v>
      </c>
      <c r="B534" s="90"/>
      <c r="C534" s="90">
        <v>130.85486478000001</v>
      </c>
      <c r="D534" s="90"/>
      <c r="E534" s="90"/>
      <c r="F534" s="91">
        <v>108.90886908</v>
      </c>
      <c r="G534" s="91"/>
      <c r="AB534" s="93"/>
    </row>
    <row r="535" spans="1:28" x14ac:dyDescent="0.25">
      <c r="A535" s="206">
        <v>44197</v>
      </c>
      <c r="B535" s="90"/>
      <c r="C535" s="90"/>
      <c r="D535" s="90"/>
      <c r="E535" s="90"/>
      <c r="F535" s="91"/>
      <c r="G535" s="91"/>
      <c r="AB535" s="93"/>
    </row>
    <row r="536" spans="1:28" x14ac:dyDescent="0.25">
      <c r="A536" s="206">
        <v>44200</v>
      </c>
      <c r="B536" s="90">
        <v>121.9374976</v>
      </c>
      <c r="C536" s="90">
        <v>130.91085451000001</v>
      </c>
      <c r="D536" s="90"/>
      <c r="E536" s="90"/>
      <c r="F536" s="91">
        <v>108.91700374</v>
      </c>
      <c r="G536" s="91">
        <v>135.23541008999999</v>
      </c>
      <c r="AB536" s="93"/>
    </row>
    <row r="537" spans="1:28" x14ac:dyDescent="0.25">
      <c r="A537" s="206">
        <v>44201</v>
      </c>
      <c r="B537" s="90">
        <v>121.94004907</v>
      </c>
      <c r="C537" s="90">
        <v>130.69198700999999</v>
      </c>
      <c r="D537" s="90"/>
      <c r="E537" s="90"/>
      <c r="F537" s="91">
        <v>108.92513893</v>
      </c>
      <c r="G537" s="91">
        <v>135.82878385000001</v>
      </c>
      <c r="AB537" s="93"/>
    </row>
    <row r="538" spans="1:28" x14ac:dyDescent="0.25">
      <c r="A538" s="206">
        <v>44202</v>
      </c>
      <c r="B538" s="90">
        <v>122.03402804</v>
      </c>
      <c r="C538" s="90">
        <v>130.30831481999999</v>
      </c>
      <c r="D538" s="90"/>
      <c r="E538" s="90"/>
      <c r="F538" s="91">
        <v>108.93327484</v>
      </c>
      <c r="G538" s="91">
        <v>135.51459728</v>
      </c>
      <c r="AB538" s="93"/>
    </row>
    <row r="539" spans="1:28" x14ac:dyDescent="0.25">
      <c r="A539" s="206">
        <v>44203</v>
      </c>
      <c r="B539" s="90">
        <v>121.7691009</v>
      </c>
      <c r="C539" s="90">
        <v>129.64731732999999</v>
      </c>
      <c r="D539" s="90"/>
      <c r="E539" s="90"/>
      <c r="F539" s="91">
        <v>108.94141129</v>
      </c>
      <c r="G539" s="91">
        <v>139.25329572999999</v>
      </c>
      <c r="AB539" s="93"/>
    </row>
    <row r="540" spans="1:28" x14ac:dyDescent="0.25">
      <c r="A540" s="206">
        <v>44204</v>
      </c>
      <c r="B540" s="90">
        <v>121.93452089</v>
      </c>
      <c r="C540" s="90">
        <v>129.66134742</v>
      </c>
      <c r="D540" s="90"/>
      <c r="E540" s="90"/>
      <c r="F540" s="91">
        <v>108.94954844</v>
      </c>
      <c r="G540" s="91">
        <v>142.31484263999999</v>
      </c>
      <c r="AB540" s="93"/>
    </row>
    <row r="541" spans="1:28" x14ac:dyDescent="0.25">
      <c r="A541" s="206">
        <v>44207</v>
      </c>
      <c r="B541" s="90">
        <v>121.78143298000001</v>
      </c>
      <c r="C541" s="90">
        <v>128.79215775</v>
      </c>
      <c r="D541" s="90"/>
      <c r="E541" s="90"/>
      <c r="F541" s="91">
        <v>108.95768613</v>
      </c>
      <c r="G541" s="91">
        <v>140.24230130000001</v>
      </c>
      <c r="AB541" s="93"/>
    </row>
    <row r="542" spans="1:28" x14ac:dyDescent="0.25">
      <c r="A542" s="206">
        <v>44208</v>
      </c>
      <c r="B542" s="90">
        <v>121.42720457</v>
      </c>
      <c r="C542" s="90">
        <v>129.62079464000001</v>
      </c>
      <c r="D542" s="90"/>
      <c r="E542" s="90"/>
      <c r="F542" s="91">
        <v>108.96582436</v>
      </c>
      <c r="G542" s="91">
        <v>141.08755454999999</v>
      </c>
      <c r="AB542" s="93"/>
    </row>
    <row r="543" spans="1:28" x14ac:dyDescent="0.25">
      <c r="A543" s="206">
        <v>44209</v>
      </c>
      <c r="B543" s="90">
        <v>121.27369141</v>
      </c>
      <c r="C543" s="90">
        <v>129.26840202</v>
      </c>
      <c r="D543" s="90"/>
      <c r="E543" s="90"/>
      <c r="F543" s="91">
        <v>108.97396329999999</v>
      </c>
      <c r="G543" s="91">
        <v>138.73804476999999</v>
      </c>
      <c r="AB543" s="93"/>
    </row>
    <row r="544" spans="1:28" x14ac:dyDescent="0.25">
      <c r="A544" s="206">
        <v>44210</v>
      </c>
      <c r="B544" s="90">
        <v>121.40679285</v>
      </c>
      <c r="C544" s="90">
        <v>129.82533131</v>
      </c>
      <c r="D544" s="90"/>
      <c r="E544" s="90"/>
      <c r="F544" s="91">
        <v>108.98210278000001</v>
      </c>
      <c r="G544" s="91">
        <v>140.49875483</v>
      </c>
      <c r="AB544" s="93"/>
    </row>
    <row r="545" spans="1:28" x14ac:dyDescent="0.25">
      <c r="A545" s="206">
        <v>44211</v>
      </c>
      <c r="B545" s="90">
        <v>121.53223988000001</v>
      </c>
      <c r="C545" s="90">
        <v>129.52895133000001</v>
      </c>
      <c r="D545" s="90"/>
      <c r="E545" s="90"/>
      <c r="F545" s="91">
        <v>108.99024297</v>
      </c>
      <c r="G545" s="91">
        <v>136.93541737999999</v>
      </c>
      <c r="AB545" s="93"/>
    </row>
    <row r="546" spans="1:28" x14ac:dyDescent="0.25">
      <c r="A546" s="206">
        <v>44214</v>
      </c>
      <c r="B546" s="90">
        <v>121.62877032</v>
      </c>
      <c r="C546" s="90">
        <v>129.45066180000001</v>
      </c>
      <c r="D546" s="90"/>
      <c r="E546" s="90"/>
      <c r="F546" s="91">
        <v>108.99838370000001</v>
      </c>
      <c r="G546" s="91">
        <v>137.95129829000001</v>
      </c>
      <c r="AB546" s="93"/>
    </row>
    <row r="547" spans="1:28" x14ac:dyDescent="0.25">
      <c r="A547" s="206">
        <v>44215</v>
      </c>
      <c r="B547" s="90">
        <v>121.88774402999999</v>
      </c>
      <c r="C547" s="90">
        <v>129.09713422999999</v>
      </c>
      <c r="D547" s="90"/>
      <c r="E547" s="90"/>
      <c r="F547" s="91">
        <v>109.00652495999999</v>
      </c>
      <c r="G547" s="91">
        <v>137.26264337999999</v>
      </c>
      <c r="AB547" s="93"/>
    </row>
    <row r="548" spans="1:28" x14ac:dyDescent="0.25">
      <c r="A548" s="206">
        <v>44216</v>
      </c>
      <c r="B548" s="90">
        <v>122.05401451</v>
      </c>
      <c r="C548" s="90">
        <v>128.97440642000001</v>
      </c>
      <c r="D548" s="90"/>
      <c r="E548" s="90"/>
      <c r="F548" s="91">
        <v>109.01466693</v>
      </c>
      <c r="G548" s="91">
        <v>136.13621176000001</v>
      </c>
      <c r="AB548" s="93"/>
    </row>
    <row r="549" spans="1:28" x14ac:dyDescent="0.25">
      <c r="A549" s="206">
        <v>44217</v>
      </c>
      <c r="B549" s="90">
        <v>122.07059904</v>
      </c>
      <c r="C549" s="90">
        <v>128.58238889</v>
      </c>
      <c r="D549" s="90"/>
      <c r="E549" s="90"/>
      <c r="F549" s="91">
        <v>109.02280944</v>
      </c>
      <c r="G549" s="91">
        <v>134.63723472000001</v>
      </c>
      <c r="AB549" s="93"/>
    </row>
    <row r="550" spans="1:28" x14ac:dyDescent="0.25">
      <c r="A550" s="206">
        <v>44218</v>
      </c>
      <c r="B550" s="90">
        <v>121.74613771</v>
      </c>
      <c r="C550" s="90">
        <v>128.13027452</v>
      </c>
      <c r="D550" s="90"/>
      <c r="E550" s="90"/>
      <c r="F550" s="91">
        <v>109.03095266</v>
      </c>
      <c r="G550" s="91">
        <v>133.5580113</v>
      </c>
      <c r="AB550" s="93"/>
    </row>
    <row r="551" spans="1:28" x14ac:dyDescent="0.25">
      <c r="A551" s="206">
        <v>44221</v>
      </c>
      <c r="B551" s="90"/>
      <c r="C551" s="90">
        <v>128.15896079000001</v>
      </c>
      <c r="D551" s="90"/>
      <c r="E551" s="90"/>
      <c r="F551" s="91">
        <v>109.03909642000001</v>
      </c>
      <c r="G551" s="91"/>
      <c r="AB551" s="93"/>
    </row>
    <row r="552" spans="1:28" x14ac:dyDescent="0.25">
      <c r="A552" s="206">
        <v>44222</v>
      </c>
      <c r="B552" s="90">
        <v>121.69383268</v>
      </c>
      <c r="C552" s="90">
        <v>128.46054436</v>
      </c>
      <c r="D552" s="90"/>
      <c r="E552" s="90"/>
      <c r="F552" s="91">
        <v>109.04724072</v>
      </c>
      <c r="G552" s="91">
        <v>132.51527780999999</v>
      </c>
      <c r="AB552" s="93"/>
    </row>
    <row r="553" spans="1:28" x14ac:dyDescent="0.25">
      <c r="A553" s="206">
        <v>44223</v>
      </c>
      <c r="B553" s="90">
        <v>121.670019</v>
      </c>
      <c r="C553" s="90">
        <v>128.75936884000001</v>
      </c>
      <c r="D553" s="90"/>
      <c r="E553" s="90"/>
      <c r="F553" s="91">
        <v>109.05538573</v>
      </c>
      <c r="G553" s="91">
        <v>131.85333893999999</v>
      </c>
      <c r="AB553" s="93"/>
    </row>
    <row r="554" spans="1:28" x14ac:dyDescent="0.25">
      <c r="A554" s="206">
        <v>44224</v>
      </c>
      <c r="B554" s="90">
        <v>122.13693713000001</v>
      </c>
      <c r="C554" s="90">
        <v>129.24064688999999</v>
      </c>
      <c r="D554" s="90"/>
      <c r="E554" s="90"/>
      <c r="F554" s="91">
        <v>109.06353127</v>
      </c>
      <c r="G554" s="91">
        <v>135.26788350999999</v>
      </c>
      <c r="AB554" s="93"/>
    </row>
    <row r="555" spans="1:28" x14ac:dyDescent="0.25">
      <c r="A555" s="206">
        <v>44225</v>
      </c>
      <c r="B555" s="90">
        <v>122.44694015</v>
      </c>
      <c r="C555" s="90">
        <v>129.74070558</v>
      </c>
      <c r="D555" s="90"/>
      <c r="E555" s="90"/>
      <c r="F555" s="91">
        <v>109.07167753</v>
      </c>
      <c r="G555" s="91">
        <v>130.92629911</v>
      </c>
      <c r="AB555" s="93"/>
    </row>
    <row r="556" spans="1:28" x14ac:dyDescent="0.25">
      <c r="A556" s="206">
        <v>44228</v>
      </c>
      <c r="B556" s="90">
        <v>122.25387929</v>
      </c>
      <c r="C556" s="90">
        <v>129.61941479000001</v>
      </c>
      <c r="D556" s="90"/>
      <c r="E556" s="90"/>
      <c r="F556" s="91">
        <v>109.07982432</v>
      </c>
      <c r="G556" s="91">
        <v>133.71398382999999</v>
      </c>
      <c r="AB556" s="93"/>
    </row>
    <row r="557" spans="1:28" x14ac:dyDescent="0.25">
      <c r="A557" s="206">
        <v>44229</v>
      </c>
      <c r="B557" s="90">
        <v>122.50009568</v>
      </c>
      <c r="C557" s="90">
        <v>130.59082996000001</v>
      </c>
      <c r="D557" s="90"/>
      <c r="E557" s="90"/>
      <c r="F557" s="91">
        <v>109.08797182000001</v>
      </c>
      <c r="G557" s="91">
        <v>134.52893689999999</v>
      </c>
      <c r="AB557" s="93"/>
    </row>
    <row r="558" spans="1:28" x14ac:dyDescent="0.25">
      <c r="A558" s="206">
        <v>44230</v>
      </c>
      <c r="B558" s="90">
        <v>122.54857351</v>
      </c>
      <c r="C558" s="90">
        <v>130.87467766</v>
      </c>
      <c r="D558" s="90"/>
      <c r="E558" s="90"/>
      <c r="F558" s="91">
        <v>109.09611987</v>
      </c>
      <c r="G558" s="91">
        <v>136.22532591999999</v>
      </c>
      <c r="AB558" s="93"/>
    </row>
    <row r="559" spans="1:28" x14ac:dyDescent="0.25">
      <c r="A559" s="206">
        <v>44231</v>
      </c>
      <c r="B559" s="90">
        <v>122.60725721</v>
      </c>
      <c r="C559" s="90">
        <v>130.55906243000001</v>
      </c>
      <c r="D559" s="90"/>
      <c r="E559" s="90"/>
      <c r="F559" s="91">
        <v>109.10426844</v>
      </c>
      <c r="G559" s="91">
        <v>135.69749066</v>
      </c>
      <c r="AB559" s="93"/>
    </row>
    <row r="560" spans="1:28" x14ac:dyDescent="0.25">
      <c r="A560" s="206">
        <v>44232</v>
      </c>
      <c r="B560" s="90">
        <v>123.09926475</v>
      </c>
      <c r="C560" s="90">
        <v>130.66343247</v>
      </c>
      <c r="D560" s="90"/>
      <c r="E560" s="90"/>
      <c r="F560" s="91">
        <v>109.11241773</v>
      </c>
      <c r="G560" s="91">
        <v>136.81191827000001</v>
      </c>
      <c r="AB560" s="93"/>
    </row>
    <row r="561" spans="1:28" x14ac:dyDescent="0.25">
      <c r="A561" s="206">
        <v>44235</v>
      </c>
      <c r="B561" s="90">
        <v>122.98870126</v>
      </c>
      <c r="C561" s="90">
        <v>130.61913000999999</v>
      </c>
      <c r="D561" s="90"/>
      <c r="E561" s="90"/>
      <c r="F561" s="91">
        <v>109.12056756</v>
      </c>
      <c r="G561" s="91">
        <v>136.19305731</v>
      </c>
      <c r="AB561" s="93"/>
    </row>
    <row r="562" spans="1:28" x14ac:dyDescent="0.25">
      <c r="A562" s="206">
        <v>44236</v>
      </c>
      <c r="B562" s="90">
        <v>122.98487406</v>
      </c>
      <c r="C562" s="90">
        <v>130.21227317</v>
      </c>
      <c r="D562" s="90"/>
      <c r="E562" s="90"/>
      <c r="F562" s="91">
        <v>109.1287181</v>
      </c>
      <c r="G562" s="91">
        <v>135.93734337000001</v>
      </c>
      <c r="AB562" s="93"/>
    </row>
    <row r="563" spans="1:28" x14ac:dyDescent="0.25">
      <c r="A563" s="206">
        <v>44237</v>
      </c>
      <c r="B563" s="90">
        <v>122.98742552</v>
      </c>
      <c r="C563" s="90">
        <v>130.50000087000001</v>
      </c>
      <c r="D563" s="90"/>
      <c r="E563" s="90"/>
      <c r="F563" s="91">
        <v>109.13686917</v>
      </c>
      <c r="G563" s="91">
        <v>134.75823063000001</v>
      </c>
      <c r="AB563" s="93"/>
    </row>
    <row r="564" spans="1:28" x14ac:dyDescent="0.25">
      <c r="A564" s="206">
        <v>44238</v>
      </c>
      <c r="B564" s="90">
        <v>123.06481997</v>
      </c>
      <c r="C564" s="90">
        <v>130.50452493</v>
      </c>
      <c r="D564" s="90"/>
      <c r="E564" s="90"/>
      <c r="F564" s="91">
        <v>109.14502078</v>
      </c>
      <c r="G564" s="91">
        <v>135.74187706999999</v>
      </c>
      <c r="AB564" s="93"/>
    </row>
    <row r="565" spans="1:28" x14ac:dyDescent="0.25">
      <c r="A565" s="206">
        <v>44239</v>
      </c>
      <c r="B565" s="90">
        <v>123.20344958</v>
      </c>
      <c r="C565" s="90">
        <v>130.43090699999999</v>
      </c>
      <c r="D565" s="90"/>
      <c r="E565" s="90"/>
      <c r="F565" s="91">
        <v>109.15317311</v>
      </c>
      <c r="G565" s="91">
        <v>135.88853083999999</v>
      </c>
      <c r="AB565" s="93"/>
    </row>
    <row r="566" spans="1:28" x14ac:dyDescent="0.25">
      <c r="A566" s="206">
        <v>44242</v>
      </c>
      <c r="B566" s="90"/>
      <c r="C566" s="90"/>
      <c r="D566" s="90"/>
      <c r="E566" s="90"/>
      <c r="F566" s="91"/>
      <c r="G566" s="91"/>
      <c r="AB566" s="93"/>
    </row>
    <row r="567" spans="1:28" x14ac:dyDescent="0.25">
      <c r="A567" s="206">
        <v>44243</v>
      </c>
      <c r="B567" s="90"/>
      <c r="C567" s="90"/>
      <c r="D567" s="90"/>
      <c r="E567" s="90"/>
      <c r="F567" s="91"/>
      <c r="G567" s="91"/>
      <c r="AB567" s="93"/>
    </row>
    <row r="568" spans="1:28" x14ac:dyDescent="0.25">
      <c r="A568" s="206">
        <v>44244</v>
      </c>
      <c r="B568" s="90">
        <v>123.12520464000001</v>
      </c>
      <c r="C568" s="90">
        <v>130.08833196</v>
      </c>
      <c r="D568" s="90"/>
      <c r="E568" s="90"/>
      <c r="F568" s="91">
        <v>109.16132596999999</v>
      </c>
      <c r="G568" s="91">
        <v>136.94337075000001</v>
      </c>
      <c r="AB568" s="93"/>
    </row>
    <row r="569" spans="1:28" x14ac:dyDescent="0.25">
      <c r="A569" s="206">
        <v>44245</v>
      </c>
      <c r="B569" s="90">
        <v>122.92831658</v>
      </c>
      <c r="C569" s="90">
        <v>130.20074724</v>
      </c>
      <c r="D569" s="90"/>
      <c r="E569" s="90"/>
      <c r="F569" s="91">
        <v>109.16947954</v>
      </c>
      <c r="G569" s="91">
        <v>135.62711641999999</v>
      </c>
      <c r="AB569" s="93"/>
    </row>
    <row r="570" spans="1:28" x14ac:dyDescent="0.25">
      <c r="A570" s="206">
        <v>44246</v>
      </c>
      <c r="B570" s="90">
        <v>123.06439472</v>
      </c>
      <c r="C570" s="90">
        <v>129.95489967</v>
      </c>
      <c r="D570" s="90"/>
      <c r="E570" s="90"/>
      <c r="F570" s="91">
        <v>109.17763365</v>
      </c>
      <c r="G570" s="91">
        <v>134.75276908999999</v>
      </c>
      <c r="AB570" s="93"/>
    </row>
    <row r="571" spans="1:28" x14ac:dyDescent="0.25">
      <c r="A571" s="206">
        <v>44249</v>
      </c>
      <c r="B571" s="90">
        <v>122.25430453</v>
      </c>
      <c r="C571" s="90">
        <v>128.99498577</v>
      </c>
      <c r="D571" s="90"/>
      <c r="E571" s="90"/>
      <c r="F571" s="91">
        <v>109.18578829</v>
      </c>
      <c r="G571" s="91">
        <v>128.19569888000001</v>
      </c>
      <c r="AB571" s="93"/>
    </row>
    <row r="572" spans="1:28" x14ac:dyDescent="0.25">
      <c r="A572" s="206">
        <v>44250</v>
      </c>
      <c r="B572" s="90">
        <v>122.91385828</v>
      </c>
      <c r="C572" s="90">
        <v>128.84197247</v>
      </c>
      <c r="D572" s="90"/>
      <c r="E572" s="90"/>
      <c r="F572" s="91">
        <v>109.19394364999999</v>
      </c>
      <c r="G572" s="91">
        <v>131.1082481</v>
      </c>
      <c r="AB572" s="93"/>
    </row>
    <row r="573" spans="1:28" x14ac:dyDescent="0.25">
      <c r="A573" s="206">
        <v>44251</v>
      </c>
      <c r="B573" s="90">
        <v>122.98062161999999</v>
      </c>
      <c r="C573" s="90">
        <v>128.45451269</v>
      </c>
      <c r="D573" s="90"/>
      <c r="E573" s="90"/>
      <c r="F573" s="91">
        <v>109.20209954000001</v>
      </c>
      <c r="G573" s="91">
        <v>131.60925354</v>
      </c>
      <c r="AB573" s="93"/>
    </row>
    <row r="574" spans="1:28" x14ac:dyDescent="0.25">
      <c r="A574" s="206">
        <v>44252</v>
      </c>
      <c r="B574" s="90">
        <v>123.05716557</v>
      </c>
      <c r="C574" s="90">
        <v>128.03662699</v>
      </c>
      <c r="D574" s="90"/>
      <c r="E574" s="90"/>
      <c r="F574" s="91">
        <v>109.21025615000001</v>
      </c>
      <c r="G574" s="91">
        <v>127.7276675</v>
      </c>
      <c r="AB574" s="93"/>
    </row>
    <row r="575" spans="1:28" x14ac:dyDescent="0.25">
      <c r="A575" s="206">
        <v>44253</v>
      </c>
      <c r="B575" s="90">
        <v>122.74801304</v>
      </c>
      <c r="C575" s="90">
        <v>127.77281029</v>
      </c>
      <c r="D575" s="90"/>
      <c r="E575" s="90"/>
      <c r="F575" s="91">
        <v>109.21841329</v>
      </c>
      <c r="G575" s="91">
        <v>125.2003504</v>
      </c>
      <c r="AB575" s="93"/>
    </row>
    <row r="576" spans="1:28" x14ac:dyDescent="0.25">
      <c r="A576" s="206">
        <v>44256</v>
      </c>
      <c r="B576" s="90">
        <v>122.3521107</v>
      </c>
      <c r="C576" s="90">
        <v>127.25848752</v>
      </c>
      <c r="D576" s="90"/>
      <c r="E576" s="90"/>
      <c r="F576" s="91">
        <v>109.22657115</v>
      </c>
      <c r="G576" s="91">
        <v>125.5413099</v>
      </c>
      <c r="AB576" s="93"/>
    </row>
    <row r="577" spans="1:28" x14ac:dyDescent="0.25">
      <c r="A577" s="206">
        <v>44257</v>
      </c>
      <c r="B577" s="90">
        <v>121.56923612999999</v>
      </c>
      <c r="C577" s="90">
        <v>126.95026659</v>
      </c>
      <c r="D577" s="90"/>
      <c r="E577" s="90"/>
      <c r="F577" s="91">
        <v>109.23472954</v>
      </c>
      <c r="G577" s="91">
        <v>126.91235033</v>
      </c>
      <c r="AB577" s="93"/>
    </row>
    <row r="578" spans="1:28" x14ac:dyDescent="0.25">
      <c r="A578" s="206">
        <v>44258</v>
      </c>
      <c r="B578" s="90">
        <v>121.14144047000001</v>
      </c>
      <c r="C578" s="90">
        <v>127.16565041</v>
      </c>
      <c r="D578" s="90"/>
      <c r="E578" s="90"/>
      <c r="F578" s="91">
        <v>109.24288847</v>
      </c>
      <c r="G578" s="91">
        <v>126.50745664999999</v>
      </c>
      <c r="AB578" s="93"/>
    </row>
    <row r="579" spans="1:28" x14ac:dyDescent="0.25">
      <c r="A579" s="206">
        <v>44259</v>
      </c>
      <c r="B579" s="90">
        <v>121.09636458</v>
      </c>
      <c r="C579" s="90">
        <v>128.35275648999999</v>
      </c>
      <c r="D579" s="90"/>
      <c r="E579" s="90"/>
      <c r="F579" s="91">
        <v>109.25104811</v>
      </c>
      <c r="G579" s="91">
        <v>128.22126571999999</v>
      </c>
      <c r="AB579" s="93"/>
    </row>
    <row r="580" spans="1:28" x14ac:dyDescent="0.25">
      <c r="A580" s="206">
        <v>44260</v>
      </c>
      <c r="B580" s="90">
        <v>121.30856144000001</v>
      </c>
      <c r="C580" s="90">
        <v>129.51597957000001</v>
      </c>
      <c r="D580" s="90"/>
      <c r="E580" s="90"/>
      <c r="F580" s="91">
        <v>109.25920828</v>
      </c>
      <c r="G580" s="91">
        <v>131.07954086999999</v>
      </c>
      <c r="AB580" s="93"/>
    </row>
    <row r="581" spans="1:28" x14ac:dyDescent="0.25">
      <c r="A581" s="206">
        <v>44263</v>
      </c>
      <c r="B581" s="90">
        <v>120.99983415</v>
      </c>
      <c r="C581" s="90">
        <v>128.74180102</v>
      </c>
      <c r="D581" s="90"/>
      <c r="E581" s="90"/>
      <c r="F581" s="91">
        <v>109.26736916999999</v>
      </c>
      <c r="G581" s="91">
        <v>125.85620192</v>
      </c>
      <c r="AB581" s="93"/>
    </row>
    <row r="582" spans="1:28" x14ac:dyDescent="0.25">
      <c r="A582" s="206">
        <v>44264</v>
      </c>
      <c r="B582" s="90">
        <v>120.88629395</v>
      </c>
      <c r="C582" s="90">
        <v>128.32791958999999</v>
      </c>
      <c r="D582" s="90"/>
      <c r="E582" s="90"/>
      <c r="F582" s="91">
        <v>109.27553059</v>
      </c>
      <c r="G582" s="91">
        <v>126.67434089</v>
      </c>
      <c r="AB582" s="93"/>
    </row>
    <row r="583" spans="1:28" x14ac:dyDescent="0.25">
      <c r="A583" s="206">
        <v>44265</v>
      </c>
      <c r="B583" s="90">
        <v>120.49847124</v>
      </c>
      <c r="C583" s="90">
        <v>128.53422305999999</v>
      </c>
      <c r="D583" s="90"/>
      <c r="E583" s="90"/>
      <c r="F583" s="91">
        <v>109.28369255</v>
      </c>
      <c r="G583" s="91">
        <v>128.31948245000001</v>
      </c>
      <c r="AB583" s="93"/>
    </row>
    <row r="584" spans="1:28" x14ac:dyDescent="0.25">
      <c r="A584" s="206">
        <v>44266</v>
      </c>
      <c r="B584" s="90">
        <v>120.64390476</v>
      </c>
      <c r="C584" s="90">
        <v>128.84358316999999</v>
      </c>
      <c r="D584" s="90"/>
      <c r="E584" s="90"/>
      <c r="F584" s="91">
        <v>109.29185523</v>
      </c>
      <c r="G584" s="91">
        <v>130.83096107</v>
      </c>
      <c r="AB584" s="93"/>
    </row>
    <row r="585" spans="1:28" x14ac:dyDescent="0.25">
      <c r="A585" s="206">
        <v>44267</v>
      </c>
      <c r="B585" s="90">
        <v>120.69535931</v>
      </c>
      <c r="C585" s="90">
        <v>128.48695892999999</v>
      </c>
      <c r="D585" s="90"/>
      <c r="E585" s="90"/>
      <c r="F585" s="91">
        <v>109.30001844</v>
      </c>
      <c r="G585" s="91">
        <v>129.8941246</v>
      </c>
      <c r="AB585" s="93"/>
    </row>
    <row r="586" spans="1:28" x14ac:dyDescent="0.25">
      <c r="A586" s="206">
        <v>44270</v>
      </c>
      <c r="B586" s="90">
        <v>120.38365530999999</v>
      </c>
      <c r="C586" s="90">
        <v>128.56625893</v>
      </c>
      <c r="D586" s="90"/>
      <c r="E586" s="90"/>
      <c r="F586" s="91">
        <v>109.30818236</v>
      </c>
      <c r="G586" s="91">
        <v>130.67960808999999</v>
      </c>
      <c r="AB586" s="93"/>
    </row>
    <row r="587" spans="1:28" x14ac:dyDescent="0.25">
      <c r="A587" s="206">
        <v>44271</v>
      </c>
      <c r="B587" s="90">
        <v>120.04431044</v>
      </c>
      <c r="C587" s="90">
        <v>128.7060864</v>
      </c>
      <c r="D587" s="90"/>
      <c r="E587" s="90"/>
      <c r="F587" s="91">
        <v>109.31634682000001</v>
      </c>
      <c r="G587" s="91">
        <v>129.73298636000001</v>
      </c>
      <c r="AB587" s="93"/>
    </row>
    <row r="588" spans="1:28" x14ac:dyDescent="0.25">
      <c r="A588" s="206">
        <v>44272</v>
      </c>
      <c r="B588" s="90">
        <v>119.79979503</v>
      </c>
      <c r="C588" s="90">
        <v>128.81007861000001</v>
      </c>
      <c r="D588" s="90"/>
      <c r="E588" s="90"/>
      <c r="F588" s="91">
        <v>109.32451199</v>
      </c>
      <c r="G588" s="91">
        <v>132.61242498999999</v>
      </c>
      <c r="AB588" s="93"/>
    </row>
    <row r="589" spans="1:28" x14ac:dyDescent="0.25">
      <c r="A589" s="206">
        <v>44273</v>
      </c>
      <c r="B589" s="90">
        <v>119.4387627</v>
      </c>
      <c r="C589" s="90">
        <v>128.44414864999999</v>
      </c>
      <c r="D589" s="90"/>
      <c r="E589" s="90"/>
      <c r="F589" s="91">
        <v>109.33585926000001</v>
      </c>
      <c r="G589" s="91">
        <v>130.66218805</v>
      </c>
      <c r="AB589" s="93"/>
    </row>
    <row r="590" spans="1:28" x14ac:dyDescent="0.25">
      <c r="A590" s="206">
        <v>44274</v>
      </c>
      <c r="B590" s="90">
        <v>119.8822924</v>
      </c>
      <c r="C590" s="90">
        <v>127.4301823</v>
      </c>
      <c r="D590" s="90"/>
      <c r="E590" s="90"/>
      <c r="F590" s="91">
        <v>109.34720777</v>
      </c>
      <c r="G590" s="91">
        <v>132.23937892000001</v>
      </c>
      <c r="AB590" s="93"/>
    </row>
    <row r="591" spans="1:28" x14ac:dyDescent="0.25">
      <c r="A591" s="206">
        <v>44277</v>
      </c>
      <c r="B591" s="90">
        <v>119.72920449</v>
      </c>
      <c r="C591" s="90">
        <v>126.96183859</v>
      </c>
      <c r="D591" s="90"/>
      <c r="E591" s="90"/>
      <c r="F591" s="91">
        <v>109.35855754000001</v>
      </c>
      <c r="G591" s="91">
        <v>130.82538575000001</v>
      </c>
      <c r="AB591" s="93"/>
    </row>
    <row r="592" spans="1:28" x14ac:dyDescent="0.25">
      <c r="A592" s="206">
        <v>44278</v>
      </c>
      <c r="B592" s="90">
        <v>119.66201590999999</v>
      </c>
      <c r="C592" s="90">
        <v>126.50316381</v>
      </c>
      <c r="D592" s="90"/>
      <c r="E592" s="90"/>
      <c r="F592" s="91">
        <v>109.36990837</v>
      </c>
      <c r="G592" s="91">
        <v>128.87167846</v>
      </c>
      <c r="AB592" s="93"/>
    </row>
    <row r="593" spans="1:28" x14ac:dyDescent="0.25">
      <c r="A593" s="206">
        <v>44279</v>
      </c>
      <c r="B593" s="90">
        <v>119.68965678000001</v>
      </c>
      <c r="C593" s="90">
        <v>126.18282926000001</v>
      </c>
      <c r="D593" s="90"/>
      <c r="E593" s="90"/>
      <c r="F593" s="91">
        <v>109.38126045999999</v>
      </c>
      <c r="G593" s="91">
        <v>127.50901239</v>
      </c>
      <c r="AB593" s="93"/>
    </row>
    <row r="594" spans="1:28" x14ac:dyDescent="0.25">
      <c r="A594" s="206">
        <v>44280</v>
      </c>
      <c r="B594" s="90">
        <v>119.65521200000001</v>
      </c>
      <c r="C594" s="90">
        <v>126.45450846</v>
      </c>
      <c r="D594" s="90"/>
      <c r="E594" s="90"/>
      <c r="F594" s="91">
        <v>109.39261361</v>
      </c>
      <c r="G594" s="91">
        <v>129.42704899</v>
      </c>
      <c r="AB594" s="93"/>
    </row>
    <row r="595" spans="1:28" x14ac:dyDescent="0.25">
      <c r="A595" s="206">
        <v>44281</v>
      </c>
      <c r="B595" s="90">
        <v>119.82105724</v>
      </c>
      <c r="C595" s="90">
        <v>126.77416903</v>
      </c>
      <c r="D595" s="90"/>
      <c r="E595" s="90"/>
      <c r="F595" s="91">
        <v>109.40396801999999</v>
      </c>
      <c r="G595" s="91">
        <v>130.59982407000001</v>
      </c>
      <c r="AB595" s="93"/>
    </row>
    <row r="596" spans="1:28" x14ac:dyDescent="0.25">
      <c r="A596" s="206">
        <v>44284</v>
      </c>
      <c r="B596" s="90">
        <v>119.87208654</v>
      </c>
      <c r="C596" s="90">
        <v>126.63834239000001</v>
      </c>
      <c r="D596" s="90"/>
      <c r="E596" s="90"/>
      <c r="F596" s="91">
        <v>109.41532367000001</v>
      </c>
      <c r="G596" s="91">
        <v>131.32586778000001</v>
      </c>
      <c r="AB596" s="93"/>
    </row>
    <row r="597" spans="1:28" x14ac:dyDescent="0.25">
      <c r="A597" s="206">
        <v>44285</v>
      </c>
      <c r="B597" s="90">
        <v>120.42107679999999</v>
      </c>
      <c r="C597" s="90">
        <v>126.88012936</v>
      </c>
      <c r="D597" s="90"/>
      <c r="E597" s="90"/>
      <c r="F597" s="91">
        <v>109.4266804</v>
      </c>
      <c r="G597" s="91">
        <v>132.95403304999999</v>
      </c>
      <c r="AB597" s="93"/>
    </row>
    <row r="598" spans="1:28" x14ac:dyDescent="0.25">
      <c r="A598" s="206">
        <v>44286</v>
      </c>
      <c r="B598" s="90">
        <v>121.05724212</v>
      </c>
      <c r="C598" s="90">
        <v>127.18377614000001</v>
      </c>
      <c r="D598" s="90"/>
      <c r="E598" s="90"/>
      <c r="F598" s="91">
        <v>109.43803837</v>
      </c>
      <c r="G598" s="91">
        <v>132.70832056</v>
      </c>
      <c r="AB598" s="93"/>
    </row>
    <row r="599" spans="1:28" x14ac:dyDescent="0.25">
      <c r="A599" s="206">
        <v>44287</v>
      </c>
      <c r="B599" s="90">
        <v>121.19502124</v>
      </c>
      <c r="C599" s="90">
        <v>127.15096894</v>
      </c>
      <c r="D599" s="90"/>
      <c r="E599" s="90"/>
      <c r="F599" s="91">
        <v>109.44939741</v>
      </c>
      <c r="G599" s="91">
        <v>131.13766078</v>
      </c>
      <c r="AB599" s="93"/>
    </row>
    <row r="600" spans="1:28" x14ac:dyDescent="0.25">
      <c r="A600" s="206">
        <v>44288</v>
      </c>
      <c r="B600" s="90"/>
      <c r="C600" s="90"/>
      <c r="D600" s="90"/>
      <c r="E600" s="90"/>
      <c r="F600" s="91"/>
      <c r="G600" s="91"/>
      <c r="AB600" s="93"/>
    </row>
    <row r="601" spans="1:28" x14ac:dyDescent="0.25">
      <c r="A601" s="206">
        <v>44291</v>
      </c>
      <c r="B601" s="90">
        <v>121.09423836000001</v>
      </c>
      <c r="C601" s="90">
        <v>126.99229486999999</v>
      </c>
      <c r="D601" s="90"/>
      <c r="E601" s="90"/>
      <c r="F601" s="91">
        <v>109.46075771</v>
      </c>
      <c r="G601" s="91">
        <v>133.71497374</v>
      </c>
      <c r="AB601" s="93"/>
    </row>
    <row r="602" spans="1:28" x14ac:dyDescent="0.25">
      <c r="A602" s="206">
        <v>44292</v>
      </c>
      <c r="B602" s="90">
        <v>120.93859899</v>
      </c>
      <c r="C602" s="90">
        <v>126.78524895</v>
      </c>
      <c r="D602" s="90"/>
      <c r="E602" s="90"/>
      <c r="F602" s="91">
        <v>109.47211925000001</v>
      </c>
      <c r="G602" s="91">
        <v>133.69270657999999</v>
      </c>
      <c r="AB602" s="93"/>
    </row>
    <row r="603" spans="1:28" x14ac:dyDescent="0.25">
      <c r="A603" s="206">
        <v>44293</v>
      </c>
      <c r="B603" s="90">
        <v>120.90968238000001</v>
      </c>
      <c r="C603" s="90">
        <v>126.68464082</v>
      </c>
      <c r="D603" s="90"/>
      <c r="E603" s="90"/>
      <c r="F603" s="91">
        <v>109.48348186</v>
      </c>
      <c r="G603" s="91">
        <v>133.83460425999999</v>
      </c>
      <c r="AB603" s="93"/>
    </row>
    <row r="604" spans="1:28" x14ac:dyDescent="0.25">
      <c r="A604" s="206">
        <v>44294</v>
      </c>
      <c r="B604" s="90">
        <v>120.87949003999999</v>
      </c>
      <c r="C604" s="90">
        <v>127.58229545</v>
      </c>
      <c r="D604" s="90"/>
      <c r="E604" s="90"/>
      <c r="F604" s="91">
        <v>109.49484572</v>
      </c>
      <c r="G604" s="91">
        <v>134.61930265999999</v>
      </c>
      <c r="AB604" s="93"/>
    </row>
    <row r="605" spans="1:28" x14ac:dyDescent="0.25">
      <c r="A605" s="206">
        <v>44295</v>
      </c>
      <c r="B605" s="90">
        <v>121.16440365</v>
      </c>
      <c r="C605" s="90">
        <v>126.935596</v>
      </c>
      <c r="D605" s="90"/>
      <c r="E605" s="90"/>
      <c r="F605" s="91">
        <v>109.50621065999999</v>
      </c>
      <c r="G605" s="91">
        <v>133.88730813999999</v>
      </c>
      <c r="AB605" s="93"/>
    </row>
    <row r="606" spans="1:28" x14ac:dyDescent="0.25">
      <c r="A606" s="206">
        <v>44298</v>
      </c>
      <c r="B606" s="90">
        <v>120.98239914</v>
      </c>
      <c r="C606" s="90">
        <v>126.98661512</v>
      </c>
      <c r="D606" s="90"/>
      <c r="E606" s="90"/>
      <c r="F606" s="91">
        <v>109.51757684</v>
      </c>
      <c r="G606" s="91">
        <v>135.18651790999999</v>
      </c>
      <c r="AB606" s="93"/>
    </row>
    <row r="607" spans="1:28" x14ac:dyDescent="0.25">
      <c r="A607" s="206">
        <v>44299</v>
      </c>
      <c r="B607" s="90">
        <v>120.91265909000001</v>
      </c>
      <c r="C607" s="90">
        <v>126.44904588999999</v>
      </c>
      <c r="D607" s="90"/>
      <c r="E607" s="90"/>
      <c r="F607" s="91">
        <v>109.52894427</v>
      </c>
      <c r="G607" s="91">
        <v>135.73880495</v>
      </c>
      <c r="AB607" s="93"/>
    </row>
    <row r="608" spans="1:28" x14ac:dyDescent="0.25">
      <c r="A608" s="206">
        <v>44300</v>
      </c>
      <c r="B608" s="90">
        <v>120.79231498</v>
      </c>
      <c r="C608" s="90">
        <v>126.71087913</v>
      </c>
      <c r="D608" s="90"/>
      <c r="E608" s="90"/>
      <c r="F608" s="91">
        <v>109.54031277</v>
      </c>
      <c r="G608" s="91">
        <v>136.87383850000001</v>
      </c>
      <c r="AB608" s="93"/>
    </row>
    <row r="609" spans="1:28" x14ac:dyDescent="0.25">
      <c r="A609" s="206">
        <v>44301</v>
      </c>
      <c r="B609" s="90">
        <v>120.91861251</v>
      </c>
      <c r="C609" s="90">
        <v>127.02114184</v>
      </c>
      <c r="D609" s="90"/>
      <c r="E609" s="90"/>
      <c r="F609" s="91">
        <v>109.55168252</v>
      </c>
      <c r="G609" s="91">
        <v>137.33578252999999</v>
      </c>
      <c r="AB609" s="93"/>
    </row>
    <row r="610" spans="1:28" x14ac:dyDescent="0.25">
      <c r="A610" s="206">
        <v>44302</v>
      </c>
      <c r="B610" s="90">
        <v>121.08530823</v>
      </c>
      <c r="C610" s="90">
        <v>127.54715828</v>
      </c>
      <c r="D610" s="90"/>
      <c r="E610" s="90"/>
      <c r="F610" s="91">
        <v>109.56305334</v>
      </c>
      <c r="G610" s="91">
        <v>137.80599853000001</v>
      </c>
      <c r="AB610" s="93"/>
    </row>
    <row r="611" spans="1:28" x14ac:dyDescent="0.25">
      <c r="A611" s="206">
        <v>44305</v>
      </c>
      <c r="B611" s="90">
        <v>120.80337133</v>
      </c>
      <c r="C611" s="90">
        <v>127.73309402</v>
      </c>
      <c r="D611" s="90"/>
      <c r="E611" s="90"/>
      <c r="F611" s="91">
        <v>109.57442541</v>
      </c>
      <c r="G611" s="91">
        <v>137.60102003</v>
      </c>
      <c r="AB611" s="93"/>
    </row>
    <row r="612" spans="1:28" x14ac:dyDescent="0.25">
      <c r="A612" s="206">
        <v>44306</v>
      </c>
      <c r="B612" s="90">
        <v>120.85099868</v>
      </c>
      <c r="C612" s="90">
        <v>127.14161896</v>
      </c>
      <c r="D612" s="90"/>
      <c r="E612" s="90"/>
      <c r="F612" s="91">
        <v>109.58579872999999</v>
      </c>
      <c r="G612" s="91">
        <v>136.60907888</v>
      </c>
      <c r="AB612" s="93"/>
    </row>
    <row r="613" spans="1:28" x14ac:dyDescent="0.25">
      <c r="A613" s="206">
        <v>44307</v>
      </c>
      <c r="B613" s="90"/>
      <c r="C613" s="90"/>
      <c r="D613" s="90"/>
      <c r="E613" s="90"/>
      <c r="F613" s="91"/>
      <c r="G613" s="91"/>
      <c r="AB613" s="93">
        <v>55305</v>
      </c>
    </row>
    <row r="614" spans="1:28" x14ac:dyDescent="0.25">
      <c r="A614" s="206">
        <v>44308</v>
      </c>
      <c r="B614" s="90">
        <v>120.73788372999999</v>
      </c>
      <c r="C614" s="90">
        <v>127.95428504</v>
      </c>
      <c r="D614" s="90"/>
      <c r="E614" s="90"/>
      <c r="F614" s="91">
        <v>109.59717311999999</v>
      </c>
      <c r="G614" s="91">
        <v>135.82340196000001</v>
      </c>
      <c r="AB614" s="93">
        <v>55403</v>
      </c>
    </row>
    <row r="615" spans="1:28" x14ac:dyDescent="0.25">
      <c r="A615" s="206">
        <v>44309</v>
      </c>
      <c r="B615" s="90">
        <v>120.96623986</v>
      </c>
      <c r="C615" s="90">
        <v>128.19739654</v>
      </c>
      <c r="D615" s="90"/>
      <c r="E615" s="90"/>
      <c r="F615" s="91">
        <v>109.60854876000001</v>
      </c>
      <c r="G615" s="91">
        <v>137.14165885</v>
      </c>
      <c r="AB615" s="93">
        <v>55438</v>
      </c>
    </row>
    <row r="616" spans="1:28" x14ac:dyDescent="0.25">
      <c r="A616" s="206">
        <v>44312</v>
      </c>
      <c r="B616" s="90">
        <v>120.95986120000001</v>
      </c>
      <c r="C616" s="90">
        <v>128.33420705</v>
      </c>
      <c r="D616" s="90"/>
      <c r="E616" s="90"/>
      <c r="F616" s="91">
        <v>109.61992565</v>
      </c>
      <c r="G616" s="91">
        <v>137.21510520999999</v>
      </c>
      <c r="AB616" s="93">
        <v>55459</v>
      </c>
    </row>
    <row r="617" spans="1:28" x14ac:dyDescent="0.25">
      <c r="A617" s="206">
        <v>44313</v>
      </c>
      <c r="B617" s="90">
        <v>120.99728269000001</v>
      </c>
      <c r="C617" s="90">
        <v>128.29017203000001</v>
      </c>
      <c r="D617" s="90"/>
      <c r="E617" s="90"/>
      <c r="F617" s="91">
        <v>109.63130361</v>
      </c>
      <c r="G617" s="91">
        <v>135.84261975999999</v>
      </c>
      <c r="AB617" s="93">
        <v>55472</v>
      </c>
    </row>
    <row r="618" spans="1:28" x14ac:dyDescent="0.25">
      <c r="A618" s="206">
        <v>44314</v>
      </c>
      <c r="B618" s="90">
        <v>120.87098516</v>
      </c>
      <c r="C618" s="90">
        <v>128.52898092999999</v>
      </c>
      <c r="D618" s="90"/>
      <c r="E618" s="90"/>
      <c r="F618" s="91">
        <v>109.64268281</v>
      </c>
      <c r="G618" s="91">
        <v>137.73612492000001</v>
      </c>
      <c r="AB618" s="93">
        <v>55512</v>
      </c>
    </row>
    <row r="619" spans="1:28" x14ac:dyDescent="0.25">
      <c r="A619" s="206">
        <v>44315</v>
      </c>
      <c r="B619" s="90">
        <v>121.15249682</v>
      </c>
      <c r="C619" s="90">
        <v>128.56186066999999</v>
      </c>
      <c r="D619" s="90"/>
      <c r="E619" s="90"/>
      <c r="F619" s="91">
        <v>109.65406308999999</v>
      </c>
      <c r="G619" s="91">
        <v>136.61335708999999</v>
      </c>
      <c r="AB619" s="93">
        <v>55519</v>
      </c>
    </row>
    <row r="620" spans="1:28" x14ac:dyDescent="0.25">
      <c r="A620" s="206">
        <v>44316</v>
      </c>
      <c r="B620" s="90">
        <v>121.66874326999999</v>
      </c>
      <c r="C620" s="90">
        <v>128.01184078</v>
      </c>
      <c r="D620" s="90"/>
      <c r="E620" s="90"/>
      <c r="F620" s="91">
        <v>109.66544462</v>
      </c>
      <c r="G620" s="91">
        <v>135.27993303</v>
      </c>
      <c r="AB620" s="93">
        <v>55582</v>
      </c>
    </row>
    <row r="621" spans="1:28" x14ac:dyDescent="0.25">
      <c r="A621" s="206">
        <v>44319</v>
      </c>
      <c r="B621" s="90">
        <v>121.72317452999999</v>
      </c>
      <c r="C621" s="90">
        <v>127.88331673</v>
      </c>
      <c r="D621" s="90"/>
      <c r="E621" s="90"/>
      <c r="F621" s="91">
        <v>109.67682739</v>
      </c>
      <c r="G621" s="91">
        <v>135.63907492000001</v>
      </c>
      <c r="AB621" s="93">
        <v>55583</v>
      </c>
    </row>
    <row r="622" spans="1:28" x14ac:dyDescent="0.25">
      <c r="A622" s="206">
        <v>44320</v>
      </c>
      <c r="B622" s="90">
        <v>121.45909788</v>
      </c>
      <c r="C622" s="90">
        <v>127.13160796</v>
      </c>
      <c r="D622" s="90"/>
      <c r="E622" s="90"/>
      <c r="F622" s="91">
        <v>109.68821124</v>
      </c>
      <c r="G622" s="91">
        <v>133.93521041</v>
      </c>
      <c r="AB622" s="93">
        <v>55628</v>
      </c>
    </row>
    <row r="623" spans="1:28" x14ac:dyDescent="0.25">
      <c r="A623" s="206">
        <v>44321</v>
      </c>
      <c r="B623" s="90">
        <v>121.40934430999999</v>
      </c>
      <c r="C623" s="90">
        <v>127.18846578</v>
      </c>
      <c r="D623" s="90"/>
      <c r="E623" s="90"/>
      <c r="F623" s="91">
        <v>109.69959634</v>
      </c>
      <c r="G623" s="91">
        <v>136.04295594000001</v>
      </c>
      <c r="AB623" s="93">
        <v>55630</v>
      </c>
    </row>
    <row r="624" spans="1:28" x14ac:dyDescent="0.25">
      <c r="A624" s="206">
        <v>44322</v>
      </c>
      <c r="B624" s="90">
        <v>121.41912493</v>
      </c>
      <c r="C624" s="90">
        <v>127.35308528</v>
      </c>
      <c r="D624" s="90"/>
      <c r="E624" s="90"/>
      <c r="F624" s="91">
        <v>109.71415193</v>
      </c>
      <c r="G624" s="91">
        <v>136.44821372000001</v>
      </c>
      <c r="AB624" s="93">
        <v>55640</v>
      </c>
    </row>
    <row r="625" spans="1:28" x14ac:dyDescent="0.25">
      <c r="A625" s="206">
        <v>44323</v>
      </c>
      <c r="B625" s="90">
        <v>121.47653289</v>
      </c>
      <c r="C625" s="90">
        <v>127.86965582000001</v>
      </c>
      <c r="D625" s="90"/>
      <c r="E625" s="90"/>
      <c r="F625" s="91">
        <v>109.72870949</v>
      </c>
      <c r="G625" s="91">
        <v>138.85755012999999</v>
      </c>
      <c r="AB625" s="93">
        <v>55690</v>
      </c>
    </row>
    <row r="626" spans="1:28" x14ac:dyDescent="0.25">
      <c r="A626" s="206">
        <v>44326</v>
      </c>
      <c r="B626" s="90">
        <v>121.03640514999999</v>
      </c>
      <c r="C626" s="90">
        <v>127.98146909</v>
      </c>
      <c r="D626" s="90"/>
      <c r="E626" s="90"/>
      <c r="F626" s="91">
        <v>109.74326901000001</v>
      </c>
      <c r="G626" s="91">
        <v>138.71068016999999</v>
      </c>
      <c r="AB626" s="93">
        <v>55769</v>
      </c>
    </row>
    <row r="627" spans="1:28" x14ac:dyDescent="0.25">
      <c r="A627" s="206">
        <v>44327</v>
      </c>
      <c r="B627" s="90">
        <v>120.74383714</v>
      </c>
      <c r="C627" s="90">
        <v>128.53669830999999</v>
      </c>
      <c r="D627" s="90"/>
      <c r="E627" s="90"/>
      <c r="F627" s="91">
        <v>109.75783049</v>
      </c>
      <c r="G627" s="91">
        <v>139.91105879</v>
      </c>
      <c r="AB627" s="93">
        <v>55804</v>
      </c>
    </row>
    <row r="628" spans="1:28" x14ac:dyDescent="0.25">
      <c r="A628" s="206">
        <v>44328</v>
      </c>
      <c r="B628" s="90">
        <v>120.39045922</v>
      </c>
      <c r="C628" s="90">
        <v>128.11676252999999</v>
      </c>
      <c r="D628" s="90"/>
      <c r="E628" s="90"/>
      <c r="F628" s="91">
        <v>109.77239393000001</v>
      </c>
      <c r="G628" s="91">
        <v>136.20861133</v>
      </c>
      <c r="AB628" s="93">
        <v>55825</v>
      </c>
    </row>
    <row r="629" spans="1:28" x14ac:dyDescent="0.25">
      <c r="A629" s="206">
        <v>44329</v>
      </c>
      <c r="B629" s="90">
        <v>120.24204899</v>
      </c>
      <c r="C629" s="90">
        <v>128.2777528</v>
      </c>
      <c r="D629" s="90"/>
      <c r="E629" s="90"/>
      <c r="F629" s="91">
        <v>109.78695915999999</v>
      </c>
      <c r="G629" s="91">
        <v>137.34174471</v>
      </c>
      <c r="AB629" s="93">
        <v>55838</v>
      </c>
    </row>
    <row r="630" spans="1:28" x14ac:dyDescent="0.25">
      <c r="A630" s="206">
        <v>44330</v>
      </c>
      <c r="B630" s="90">
        <v>120.17826236000001</v>
      </c>
      <c r="C630" s="90">
        <v>128.32518094</v>
      </c>
      <c r="D630" s="90"/>
      <c r="E630" s="90"/>
      <c r="F630" s="91">
        <v>109.80152635</v>
      </c>
      <c r="G630" s="91">
        <v>138.67858222999999</v>
      </c>
      <c r="AB630" s="93">
        <v>55878</v>
      </c>
    </row>
    <row r="631" spans="1:28" x14ac:dyDescent="0.25">
      <c r="A631" s="206">
        <v>44333</v>
      </c>
      <c r="B631" s="90">
        <v>119.54039607</v>
      </c>
      <c r="C631" s="90">
        <v>128.93341126000001</v>
      </c>
      <c r="D631" s="90"/>
      <c r="E631" s="90"/>
      <c r="F631" s="91">
        <v>109.81609551</v>
      </c>
      <c r="G631" s="91">
        <v>139.88131615</v>
      </c>
      <c r="AB631" s="93">
        <v>55885</v>
      </c>
    </row>
    <row r="632" spans="1:28" x14ac:dyDescent="0.25">
      <c r="A632" s="206">
        <v>44334</v>
      </c>
      <c r="B632" s="90">
        <v>119.41409854</v>
      </c>
      <c r="C632" s="90">
        <v>128.04804540000001</v>
      </c>
      <c r="D632" s="90"/>
      <c r="E632" s="90"/>
      <c r="F632" s="91">
        <v>109.83066662</v>
      </c>
      <c r="G632" s="91">
        <v>139.92920703999999</v>
      </c>
      <c r="AB632" s="93">
        <v>55932</v>
      </c>
    </row>
    <row r="633" spans="1:28" x14ac:dyDescent="0.25">
      <c r="A633" s="206">
        <v>44335</v>
      </c>
      <c r="B633" s="90">
        <v>119.12450724</v>
      </c>
      <c r="C633" s="90">
        <v>128.07316212000001</v>
      </c>
      <c r="D633" s="90"/>
      <c r="E633" s="90"/>
      <c r="F633" s="91">
        <v>109.84523969999999</v>
      </c>
      <c r="G633" s="91">
        <v>139.53818340000001</v>
      </c>
      <c r="AB633" s="93">
        <v>55933</v>
      </c>
    </row>
    <row r="634" spans="1:28" x14ac:dyDescent="0.25">
      <c r="A634" s="206">
        <v>44336</v>
      </c>
      <c r="B634" s="90">
        <v>119.343508</v>
      </c>
      <c r="C634" s="90">
        <v>128.55901014</v>
      </c>
      <c r="D634" s="90"/>
      <c r="E634" s="90"/>
      <c r="F634" s="91">
        <v>109.85981475</v>
      </c>
      <c r="G634" s="91">
        <v>139.61156149000001</v>
      </c>
      <c r="AB634" s="93">
        <v>55978</v>
      </c>
    </row>
    <row r="635" spans="1:28" x14ac:dyDescent="0.25">
      <c r="A635" s="206">
        <v>44337</v>
      </c>
      <c r="B635" s="90">
        <v>119.24059891</v>
      </c>
      <c r="C635" s="90">
        <v>128.67313236000001</v>
      </c>
      <c r="D635" s="90"/>
      <c r="E635" s="90"/>
      <c r="F635" s="91">
        <v>109.87439157</v>
      </c>
      <c r="G635" s="91">
        <v>139.48831269999999</v>
      </c>
      <c r="AB635" s="93">
        <v>55995</v>
      </c>
    </row>
    <row r="636" spans="1:28" x14ac:dyDescent="0.25">
      <c r="A636" s="206">
        <v>44340</v>
      </c>
      <c r="B636" s="90">
        <v>119.18829387</v>
      </c>
      <c r="C636" s="90">
        <v>128.43402137999999</v>
      </c>
      <c r="D636" s="90"/>
      <c r="E636" s="90"/>
      <c r="F636" s="91">
        <v>109.88897036</v>
      </c>
      <c r="G636" s="91">
        <v>141.12580808999999</v>
      </c>
      <c r="AB636" s="93">
        <v>56005</v>
      </c>
    </row>
    <row r="637" spans="1:28" x14ac:dyDescent="0.25">
      <c r="A637" s="206">
        <v>44341</v>
      </c>
      <c r="B637" s="90">
        <v>119.03350499</v>
      </c>
      <c r="C637" s="90">
        <v>128.36850249</v>
      </c>
      <c r="D637" s="90"/>
      <c r="E637" s="90"/>
      <c r="F637" s="91">
        <v>109.90355112</v>
      </c>
      <c r="G637" s="91">
        <v>139.93802514999999</v>
      </c>
      <c r="AB637" s="93">
        <v>56040</v>
      </c>
    </row>
    <row r="638" spans="1:28" x14ac:dyDescent="0.25">
      <c r="A638" s="206">
        <v>44342</v>
      </c>
      <c r="B638" s="90">
        <v>118.57296552</v>
      </c>
      <c r="C638" s="90">
        <v>128.57894544999999</v>
      </c>
      <c r="D638" s="90"/>
      <c r="E638" s="90"/>
      <c r="F638" s="91">
        <v>109.91813383</v>
      </c>
      <c r="G638" s="91">
        <v>141.07750758</v>
      </c>
      <c r="AB638" s="93">
        <v>56134</v>
      </c>
    </row>
    <row r="639" spans="1:28" x14ac:dyDescent="0.25">
      <c r="A639" s="206">
        <v>44343</v>
      </c>
      <c r="B639" s="90">
        <v>118.75667101000001</v>
      </c>
      <c r="C639" s="90">
        <v>129.07067942</v>
      </c>
      <c r="D639" s="90"/>
      <c r="E639" s="90"/>
      <c r="F639" s="91">
        <v>109.93271851</v>
      </c>
      <c r="G639" s="91">
        <v>141.50692131</v>
      </c>
      <c r="AB639" s="93">
        <v>56169</v>
      </c>
    </row>
    <row r="640" spans="1:28" x14ac:dyDescent="0.25">
      <c r="A640" s="206">
        <v>44344</v>
      </c>
      <c r="B640" s="90">
        <v>119.56250876999999</v>
      </c>
      <c r="C640" s="90">
        <v>129.53229837000001</v>
      </c>
      <c r="D640" s="90"/>
      <c r="E640" s="90"/>
      <c r="F640" s="91">
        <v>109.94730515000001</v>
      </c>
      <c r="G640" s="91">
        <v>142.86639009000001</v>
      </c>
      <c r="AB640" s="93">
        <v>56190</v>
      </c>
    </row>
    <row r="641" spans="1:28" x14ac:dyDescent="0.25">
      <c r="A641" s="206">
        <v>44347</v>
      </c>
      <c r="B641" s="90">
        <v>119.76832696</v>
      </c>
      <c r="C641" s="90">
        <v>129.36625801</v>
      </c>
      <c r="D641" s="90"/>
      <c r="E641" s="90"/>
      <c r="F641" s="91">
        <v>109.96189376</v>
      </c>
      <c r="G641" s="91">
        <v>143.61093478000001</v>
      </c>
      <c r="AB641" s="93">
        <v>56203</v>
      </c>
    </row>
    <row r="642" spans="1:28" x14ac:dyDescent="0.25">
      <c r="A642" s="206">
        <v>44348</v>
      </c>
      <c r="B642" s="90">
        <v>119.55995729999999</v>
      </c>
      <c r="C642" s="90">
        <v>129.78416702000001</v>
      </c>
      <c r="D642" s="90"/>
      <c r="E642" s="90"/>
      <c r="F642" s="91">
        <v>109.97648414</v>
      </c>
      <c r="G642" s="91">
        <v>145.94497018999999</v>
      </c>
      <c r="AB642" s="93">
        <v>56243</v>
      </c>
    </row>
    <row r="643" spans="1:28" x14ac:dyDescent="0.25">
      <c r="A643" s="206">
        <v>44349</v>
      </c>
      <c r="B643" s="90">
        <v>120.00178602</v>
      </c>
      <c r="C643" s="90">
        <v>130.49126167</v>
      </c>
      <c r="D643" s="90"/>
      <c r="E643" s="90"/>
      <c r="F643" s="91">
        <v>109.99107650000001</v>
      </c>
      <c r="G643" s="91">
        <v>147.46326743</v>
      </c>
      <c r="AB643" s="93">
        <v>56250</v>
      </c>
    </row>
    <row r="644" spans="1:28" x14ac:dyDescent="0.25">
      <c r="A644" s="206">
        <v>44350</v>
      </c>
      <c r="B644" s="90"/>
      <c r="C644" s="90"/>
      <c r="D644" s="90"/>
      <c r="E644" s="90"/>
      <c r="F644" s="91"/>
      <c r="G644" s="91"/>
      <c r="AB644" s="93">
        <v>56289</v>
      </c>
    </row>
    <row r="645" spans="1:28" x14ac:dyDescent="0.25">
      <c r="A645" s="206">
        <v>44351</v>
      </c>
      <c r="B645" s="90">
        <v>120.2488529</v>
      </c>
      <c r="C645" s="90">
        <v>131.06271656999999</v>
      </c>
      <c r="D645" s="90"/>
      <c r="E645" s="90"/>
      <c r="F645" s="91">
        <v>110.00567081</v>
      </c>
      <c r="G645" s="91">
        <v>148.05987261000001</v>
      </c>
      <c r="AB645" s="93">
        <v>56290</v>
      </c>
    </row>
    <row r="646" spans="1:28" x14ac:dyDescent="0.25">
      <c r="A646" s="206">
        <v>44354</v>
      </c>
      <c r="B646" s="90">
        <v>120.23822179</v>
      </c>
      <c r="C646" s="90">
        <v>130.77289338</v>
      </c>
      <c r="D646" s="90"/>
      <c r="E646" s="90"/>
      <c r="F646" s="91">
        <v>110.02026709</v>
      </c>
      <c r="G646" s="91">
        <v>148.80001393000001</v>
      </c>
      <c r="AB646" s="93">
        <v>56335</v>
      </c>
    </row>
    <row r="647" spans="1:28" x14ac:dyDescent="0.25">
      <c r="A647" s="206">
        <v>44355</v>
      </c>
      <c r="B647" s="90">
        <v>120.32922404999999</v>
      </c>
      <c r="C647" s="90">
        <v>130.97250550000001</v>
      </c>
      <c r="D647" s="90"/>
      <c r="E647" s="90"/>
      <c r="F647" s="91">
        <v>110.03486533</v>
      </c>
      <c r="G647" s="91">
        <v>147.6745267</v>
      </c>
      <c r="AB647" s="93">
        <v>56360</v>
      </c>
    </row>
    <row r="648" spans="1:28" x14ac:dyDescent="0.25">
      <c r="A648" s="206">
        <v>44356</v>
      </c>
      <c r="B648" s="90">
        <v>120.42788071</v>
      </c>
      <c r="C648" s="90">
        <v>131.01136586000001</v>
      </c>
      <c r="D648" s="90"/>
      <c r="E648" s="90"/>
      <c r="F648" s="91">
        <v>110.04946553000001</v>
      </c>
      <c r="G648" s="91">
        <v>147.81071252000001</v>
      </c>
      <c r="AB648" s="93">
        <v>56370</v>
      </c>
    </row>
    <row r="649" spans="1:28" x14ac:dyDescent="0.25">
      <c r="A649" s="206">
        <v>44357</v>
      </c>
      <c r="B649" s="90">
        <v>120.39938934</v>
      </c>
      <c r="C649" s="90">
        <v>130.67177036999999</v>
      </c>
      <c r="D649" s="90"/>
      <c r="E649" s="90"/>
      <c r="F649" s="91">
        <v>110.06406769</v>
      </c>
      <c r="G649" s="91">
        <v>148.0034253</v>
      </c>
      <c r="AB649" s="93">
        <v>56397</v>
      </c>
    </row>
    <row r="650" spans="1:28" x14ac:dyDescent="0.25">
      <c r="A650" s="206">
        <v>44358</v>
      </c>
      <c r="B650" s="90">
        <v>120.29137732</v>
      </c>
      <c r="C650" s="90">
        <v>130.34442448999999</v>
      </c>
      <c r="D650" s="90"/>
      <c r="E650" s="90"/>
      <c r="F650" s="91">
        <v>110.07867164</v>
      </c>
      <c r="G650" s="91">
        <v>147.28074953000001</v>
      </c>
      <c r="AB650" s="93">
        <v>56499</v>
      </c>
    </row>
    <row r="651" spans="1:28" x14ac:dyDescent="0.25">
      <c r="A651" s="206">
        <v>44361</v>
      </c>
      <c r="B651" s="90">
        <v>120.00221127</v>
      </c>
      <c r="C651" s="90">
        <v>130.59881813000001</v>
      </c>
      <c r="D651" s="90"/>
      <c r="E651" s="90"/>
      <c r="F651" s="91">
        <v>110.09327756</v>
      </c>
      <c r="G651" s="91">
        <v>148.15337875</v>
      </c>
      <c r="AB651" s="93">
        <v>56534</v>
      </c>
    </row>
    <row r="652" spans="1:28" x14ac:dyDescent="0.25">
      <c r="A652" s="206">
        <v>44362</v>
      </c>
      <c r="B652" s="90">
        <v>119.89207302</v>
      </c>
      <c r="C652" s="90">
        <v>130.42562705</v>
      </c>
      <c r="D652" s="90"/>
      <c r="E652" s="90"/>
      <c r="F652" s="91">
        <v>110.10788543</v>
      </c>
      <c r="G652" s="91">
        <v>148.02039020999999</v>
      </c>
      <c r="AB652" s="93">
        <v>56555</v>
      </c>
    </row>
    <row r="653" spans="1:28" x14ac:dyDescent="0.25">
      <c r="A653" s="206">
        <v>44363</v>
      </c>
      <c r="B653" s="90">
        <v>119.72877925</v>
      </c>
      <c r="C653" s="90">
        <v>130.43618108000001</v>
      </c>
      <c r="D653" s="90"/>
      <c r="E653" s="90"/>
      <c r="F653" s="91">
        <v>110.12249527</v>
      </c>
      <c r="G653" s="91">
        <v>147.07418946999999</v>
      </c>
      <c r="AB653" s="93">
        <v>56568</v>
      </c>
    </row>
    <row r="654" spans="1:28" x14ac:dyDescent="0.25">
      <c r="A654" s="206">
        <v>44364</v>
      </c>
      <c r="B654" s="90">
        <v>119.61438855999999</v>
      </c>
      <c r="C654" s="90">
        <v>129.49491037000001</v>
      </c>
      <c r="D654" s="90"/>
      <c r="E654" s="90"/>
      <c r="F654" s="91">
        <v>110.14026579</v>
      </c>
      <c r="G654" s="91">
        <v>145.70622116000001</v>
      </c>
      <c r="AB654" s="93">
        <v>56608</v>
      </c>
    </row>
    <row r="655" spans="1:28" x14ac:dyDescent="0.25">
      <c r="A655" s="206">
        <v>44365</v>
      </c>
      <c r="B655" s="90">
        <v>119.63437503999999</v>
      </c>
      <c r="C655" s="90">
        <v>128.90895954999999</v>
      </c>
      <c r="D655" s="90"/>
      <c r="E655" s="90"/>
      <c r="F655" s="91">
        <v>110.15803917</v>
      </c>
      <c r="G655" s="91">
        <v>146.10233086</v>
      </c>
      <c r="AB655" s="93">
        <v>56615</v>
      </c>
    </row>
    <row r="656" spans="1:28" x14ac:dyDescent="0.25">
      <c r="A656" s="206">
        <v>44368</v>
      </c>
      <c r="B656" s="90">
        <v>119.54337278</v>
      </c>
      <c r="C656" s="90">
        <v>129.41191967</v>
      </c>
      <c r="D656" s="90"/>
      <c r="E656" s="90"/>
      <c r="F656" s="91">
        <v>110.1758154</v>
      </c>
      <c r="G656" s="91">
        <v>147.08041334999999</v>
      </c>
      <c r="AB656" s="93">
        <v>56674</v>
      </c>
    </row>
    <row r="657" spans="1:28" x14ac:dyDescent="0.25">
      <c r="A657" s="206">
        <v>44369</v>
      </c>
      <c r="B657" s="90">
        <v>118.96504066999999</v>
      </c>
      <c r="C657" s="90">
        <v>129.00604157000001</v>
      </c>
      <c r="D657" s="90"/>
      <c r="E657" s="90"/>
      <c r="F657" s="91">
        <v>110.19359449</v>
      </c>
      <c r="G657" s="91">
        <v>146.51433592000001</v>
      </c>
      <c r="AB657" s="93">
        <v>56675</v>
      </c>
    </row>
    <row r="658" spans="1:28" x14ac:dyDescent="0.25">
      <c r="A658" s="206">
        <v>44370</v>
      </c>
      <c r="B658" s="90">
        <v>118.23872358</v>
      </c>
      <c r="C658" s="90">
        <v>129.28869452000001</v>
      </c>
      <c r="D658" s="90"/>
      <c r="E658" s="90"/>
      <c r="F658" s="91">
        <v>110.21137643</v>
      </c>
      <c r="G658" s="91">
        <v>146.12807975000001</v>
      </c>
      <c r="AB658" s="93">
        <v>56720</v>
      </c>
    </row>
    <row r="659" spans="1:28" x14ac:dyDescent="0.25">
      <c r="A659" s="206">
        <v>44371</v>
      </c>
      <c r="B659" s="90">
        <v>118.27104214000001</v>
      </c>
      <c r="C659" s="90">
        <v>129.73266426000001</v>
      </c>
      <c r="D659" s="90"/>
      <c r="E659" s="90"/>
      <c r="F659" s="91">
        <v>110.22916121999999</v>
      </c>
      <c r="G659" s="91">
        <v>147.36334396999999</v>
      </c>
      <c r="AB659" s="93">
        <v>56725</v>
      </c>
    </row>
    <row r="660" spans="1:28" x14ac:dyDescent="0.25">
      <c r="A660" s="206">
        <v>44372</v>
      </c>
      <c r="B660" s="90">
        <v>115.88244548999999</v>
      </c>
      <c r="C660" s="90">
        <v>129.60762271999999</v>
      </c>
      <c r="D660" s="90"/>
      <c r="E660" s="90"/>
      <c r="F660" s="91">
        <v>110.24694887</v>
      </c>
      <c r="G660" s="91">
        <v>144.7941323</v>
      </c>
      <c r="AB660" s="93">
        <v>56735</v>
      </c>
    </row>
    <row r="661" spans="1:28" x14ac:dyDescent="0.25">
      <c r="A661" s="206">
        <v>44375</v>
      </c>
      <c r="B661" s="90">
        <v>115.06427566000001</v>
      </c>
      <c r="C661" s="90">
        <v>130.00101189</v>
      </c>
      <c r="D661" s="90"/>
      <c r="E661" s="90"/>
      <c r="F661" s="91">
        <v>110.26473937999999</v>
      </c>
      <c r="G661" s="91">
        <v>144.99161255000001</v>
      </c>
      <c r="AB661" s="93">
        <v>56782</v>
      </c>
    </row>
    <row r="662" spans="1:28" x14ac:dyDescent="0.25">
      <c r="A662" s="206">
        <v>44376</v>
      </c>
      <c r="B662" s="90">
        <v>116.77630879</v>
      </c>
      <c r="C662" s="90">
        <v>129.99532384</v>
      </c>
      <c r="D662" s="90"/>
      <c r="E662" s="90"/>
      <c r="F662" s="91">
        <v>110.28253273999999</v>
      </c>
      <c r="G662" s="91">
        <v>144.87586200000001</v>
      </c>
      <c r="AB662" s="93">
        <v>56864</v>
      </c>
    </row>
    <row r="663" spans="1:28" x14ac:dyDescent="0.25">
      <c r="A663" s="206">
        <v>44377</v>
      </c>
      <c r="B663" s="90">
        <v>117.15009843999999</v>
      </c>
      <c r="C663" s="90">
        <v>129.91002576</v>
      </c>
      <c r="D663" s="90"/>
      <c r="E663" s="90"/>
      <c r="F663" s="91">
        <v>110.30032896</v>
      </c>
      <c r="G663" s="91">
        <v>144.27761835999999</v>
      </c>
      <c r="AB663" s="93">
        <v>56899</v>
      </c>
    </row>
    <row r="664" spans="1:28" x14ac:dyDescent="0.25">
      <c r="A664" s="206">
        <v>44378</v>
      </c>
      <c r="B664" s="90">
        <v>117.11352744</v>
      </c>
      <c r="C664" s="90">
        <v>129.88994618999999</v>
      </c>
      <c r="D664" s="90"/>
      <c r="E664" s="90"/>
      <c r="F664" s="91">
        <v>110.31812821</v>
      </c>
      <c r="G664" s="91">
        <v>142.98565651000001</v>
      </c>
      <c r="AB664" s="93">
        <v>56920</v>
      </c>
    </row>
    <row r="665" spans="1:28" x14ac:dyDescent="0.25">
      <c r="A665" s="206">
        <v>44379</v>
      </c>
      <c r="B665" s="90">
        <v>117.37462738000001</v>
      </c>
      <c r="C665" s="90">
        <v>130.32931672999999</v>
      </c>
      <c r="D665" s="90"/>
      <c r="E665" s="90"/>
      <c r="F665" s="91">
        <v>110.33593030999999</v>
      </c>
      <c r="G665" s="91">
        <v>145.21062037999999</v>
      </c>
      <c r="AB665" s="93">
        <v>56933</v>
      </c>
    </row>
    <row r="666" spans="1:28" x14ac:dyDescent="0.25">
      <c r="A666" s="206">
        <v>44382</v>
      </c>
      <c r="B666" s="90">
        <v>117.17986553</v>
      </c>
      <c r="C666" s="90">
        <v>130.23550451</v>
      </c>
      <c r="D666" s="90"/>
      <c r="E666" s="90"/>
      <c r="F666" s="91">
        <v>110.35373527</v>
      </c>
      <c r="G666" s="91">
        <v>144.41232502</v>
      </c>
      <c r="AB666" s="93">
        <v>56973</v>
      </c>
    </row>
    <row r="667" spans="1:28" x14ac:dyDescent="0.25">
      <c r="A667" s="206">
        <v>44383</v>
      </c>
      <c r="B667" s="90">
        <v>117.43075961</v>
      </c>
      <c r="C667" s="90">
        <v>129.96854087</v>
      </c>
      <c r="D667" s="90"/>
      <c r="E667" s="90"/>
      <c r="F667" s="91">
        <v>110.37154309</v>
      </c>
      <c r="G667" s="91">
        <v>142.33560788</v>
      </c>
      <c r="AB667" s="93">
        <v>56980</v>
      </c>
    </row>
    <row r="668" spans="1:28" x14ac:dyDescent="0.25">
      <c r="A668" s="206">
        <v>44384</v>
      </c>
      <c r="B668" s="90">
        <v>117.46733061</v>
      </c>
      <c r="C668" s="90">
        <v>130.38917314</v>
      </c>
      <c r="D668" s="90"/>
      <c r="E668" s="90"/>
      <c r="F668" s="91">
        <v>110.38935376000001</v>
      </c>
      <c r="G668" s="91">
        <v>144.52458246</v>
      </c>
      <c r="AB668" s="93">
        <v>57024</v>
      </c>
    </row>
    <row r="669" spans="1:28" x14ac:dyDescent="0.25">
      <c r="A669" s="206">
        <v>44385</v>
      </c>
      <c r="B669" s="90">
        <v>117.45372279999999</v>
      </c>
      <c r="C669" s="90">
        <v>130.22427070000001</v>
      </c>
      <c r="D669" s="90"/>
      <c r="E669" s="90"/>
      <c r="F669" s="91">
        <v>110.40716728</v>
      </c>
      <c r="G669" s="91">
        <v>142.71437718000001</v>
      </c>
      <c r="AB669" s="93">
        <v>57025</v>
      </c>
    </row>
    <row r="670" spans="1:28" x14ac:dyDescent="0.25">
      <c r="A670" s="206">
        <v>44386</v>
      </c>
      <c r="B670" s="90"/>
      <c r="C670" s="90">
        <v>130.27353051</v>
      </c>
      <c r="D670" s="90"/>
      <c r="E670" s="90"/>
      <c r="F670" s="91">
        <v>110.42498366</v>
      </c>
      <c r="G670" s="91"/>
      <c r="AB670" s="93">
        <v>57070</v>
      </c>
    </row>
    <row r="671" spans="1:28" x14ac:dyDescent="0.25">
      <c r="A671" s="206">
        <v>44389</v>
      </c>
      <c r="B671" s="90">
        <v>118.97907373</v>
      </c>
      <c r="C671" s="90">
        <v>129.96985082</v>
      </c>
      <c r="D671" s="90"/>
      <c r="E671" s="90"/>
      <c r="F671" s="91">
        <v>110.4428029</v>
      </c>
      <c r="G671" s="91">
        <v>145.17896619000001</v>
      </c>
      <c r="AB671" s="93">
        <v>57091</v>
      </c>
    </row>
    <row r="672" spans="1:28" x14ac:dyDescent="0.25">
      <c r="A672" s="206">
        <v>44390</v>
      </c>
      <c r="B672" s="90">
        <v>120.08088144</v>
      </c>
      <c r="C672" s="90">
        <v>129.86593303000001</v>
      </c>
      <c r="D672" s="90"/>
      <c r="E672" s="90"/>
      <c r="F672" s="91">
        <v>110.46062499</v>
      </c>
      <c r="G672" s="91">
        <v>145.83197315999999</v>
      </c>
      <c r="AB672" s="93">
        <v>57101</v>
      </c>
    </row>
    <row r="673" spans="1:28" x14ac:dyDescent="0.25">
      <c r="A673" s="206">
        <v>44391</v>
      </c>
      <c r="B673" s="90">
        <v>120.38025336</v>
      </c>
      <c r="C673" s="90">
        <v>130.4093963</v>
      </c>
      <c r="D673" s="90"/>
      <c r="E673" s="90"/>
      <c r="F673" s="91">
        <v>110.47845011</v>
      </c>
      <c r="G673" s="91">
        <v>146.10365073</v>
      </c>
      <c r="AB673" s="93">
        <v>57132</v>
      </c>
    </row>
    <row r="674" spans="1:28" x14ac:dyDescent="0.25">
      <c r="A674" s="206">
        <v>44392</v>
      </c>
      <c r="B674" s="90">
        <v>120.71534578000001</v>
      </c>
      <c r="C674" s="90">
        <v>130.64425847999999</v>
      </c>
      <c r="D674" s="90"/>
      <c r="E674" s="90"/>
      <c r="F674" s="91">
        <v>110.49627809</v>
      </c>
      <c r="G674" s="91">
        <v>145.03565760999999</v>
      </c>
      <c r="AB674" s="93">
        <v>57230</v>
      </c>
    </row>
    <row r="675" spans="1:28" x14ac:dyDescent="0.25">
      <c r="A675" s="206">
        <v>44393</v>
      </c>
      <c r="B675" s="90">
        <v>120.82675976</v>
      </c>
      <c r="C675" s="90">
        <v>131.02989614000001</v>
      </c>
      <c r="D675" s="90"/>
      <c r="E675" s="90"/>
      <c r="F675" s="91">
        <v>110.51410892</v>
      </c>
      <c r="G675" s="91">
        <v>143.3202556</v>
      </c>
      <c r="AB675" s="93">
        <v>57265</v>
      </c>
    </row>
    <row r="676" spans="1:28" x14ac:dyDescent="0.25">
      <c r="A676" s="206">
        <v>44396</v>
      </c>
      <c r="B676" s="90">
        <v>120.60690851</v>
      </c>
      <c r="C676" s="90">
        <v>131.06254609999999</v>
      </c>
      <c r="D676" s="90"/>
      <c r="E676" s="90"/>
      <c r="F676" s="91">
        <v>110.53194261</v>
      </c>
      <c r="G676" s="91">
        <v>141.53878030000001</v>
      </c>
      <c r="AB676" s="93">
        <v>57286</v>
      </c>
    </row>
    <row r="677" spans="1:28" x14ac:dyDescent="0.25">
      <c r="A677" s="206">
        <v>44397</v>
      </c>
      <c r="B677" s="90">
        <v>120.75489349</v>
      </c>
      <c r="C677" s="90">
        <v>131.45144955000001</v>
      </c>
      <c r="D677" s="90"/>
      <c r="E677" s="90"/>
      <c r="F677" s="91">
        <v>110.54977915000001</v>
      </c>
      <c r="G677" s="91">
        <v>142.68432731999999</v>
      </c>
      <c r="AB677" s="93">
        <v>57299</v>
      </c>
    </row>
    <row r="678" spans="1:28" x14ac:dyDescent="0.25">
      <c r="A678" s="206">
        <v>44398</v>
      </c>
      <c r="B678" s="90">
        <v>120.67282136</v>
      </c>
      <c r="C678" s="90">
        <v>131.46577657</v>
      </c>
      <c r="D678" s="90"/>
      <c r="E678" s="90"/>
      <c r="F678" s="91">
        <v>110.56761855000001</v>
      </c>
      <c r="G678" s="91">
        <v>143.28497175999999</v>
      </c>
      <c r="AB678" s="93">
        <v>57339</v>
      </c>
    </row>
    <row r="679" spans="1:28" x14ac:dyDescent="0.25">
      <c r="A679" s="206">
        <v>44399</v>
      </c>
      <c r="B679" s="90">
        <v>120.51973345</v>
      </c>
      <c r="C679" s="90">
        <v>131.54779177</v>
      </c>
      <c r="D679" s="90"/>
      <c r="E679" s="90"/>
      <c r="F679" s="91">
        <v>110.58546081</v>
      </c>
      <c r="G679" s="91">
        <v>143.53234547</v>
      </c>
      <c r="AB679" s="93">
        <v>57346</v>
      </c>
    </row>
    <row r="680" spans="1:28" x14ac:dyDescent="0.25">
      <c r="A680" s="206">
        <v>44400</v>
      </c>
      <c r="B680" s="90">
        <v>120.26883938</v>
      </c>
      <c r="C680" s="90">
        <v>131.00756591000001</v>
      </c>
      <c r="D680" s="90"/>
      <c r="E680" s="90"/>
      <c r="F680" s="91">
        <v>110.60330592</v>
      </c>
      <c r="G680" s="91">
        <v>142.28770560000001</v>
      </c>
      <c r="AB680" s="93">
        <v>57409</v>
      </c>
    </row>
    <row r="681" spans="1:28" x14ac:dyDescent="0.25">
      <c r="A681" s="206">
        <v>44403</v>
      </c>
      <c r="B681" s="90">
        <v>120.14721953999999</v>
      </c>
      <c r="C681" s="90">
        <v>130.64142878999999</v>
      </c>
      <c r="D681" s="90"/>
      <c r="E681" s="90"/>
      <c r="F681" s="91">
        <v>110.62115405999999</v>
      </c>
      <c r="G681" s="91">
        <v>143.3698646</v>
      </c>
      <c r="AB681" s="93">
        <v>57410</v>
      </c>
    </row>
    <row r="682" spans="1:28" x14ac:dyDescent="0.25">
      <c r="A682" s="206">
        <v>44404</v>
      </c>
      <c r="B682" s="90">
        <v>119.8129776</v>
      </c>
      <c r="C682" s="90">
        <v>130.14526311</v>
      </c>
      <c r="D682" s="90"/>
      <c r="E682" s="90"/>
      <c r="F682" s="91">
        <v>110.63900504999999</v>
      </c>
      <c r="G682" s="91">
        <v>141.78621089999999</v>
      </c>
      <c r="AB682" s="93">
        <v>57455</v>
      </c>
    </row>
    <row r="683" spans="1:28" x14ac:dyDescent="0.25">
      <c r="A683" s="206">
        <v>44405</v>
      </c>
      <c r="B683" s="90">
        <v>119.78746295000001</v>
      </c>
      <c r="C683" s="90">
        <v>130.10208906</v>
      </c>
      <c r="D683" s="90"/>
      <c r="E683" s="90"/>
      <c r="F683" s="91">
        <v>110.65685891</v>
      </c>
      <c r="G683" s="91">
        <v>143.69042296999999</v>
      </c>
      <c r="AB683" s="93">
        <v>57456</v>
      </c>
    </row>
    <row r="684" spans="1:28" x14ac:dyDescent="0.25">
      <c r="A684" s="206">
        <v>44406</v>
      </c>
      <c r="B684" s="90">
        <v>119.87251179</v>
      </c>
      <c r="C684" s="90">
        <v>130.26889506000001</v>
      </c>
      <c r="D684" s="90"/>
      <c r="E684" s="90"/>
      <c r="F684" s="91">
        <v>110.67471561000001</v>
      </c>
      <c r="G684" s="91">
        <v>142.9960562</v>
      </c>
      <c r="AB684" s="93">
        <v>57466</v>
      </c>
    </row>
    <row r="685" spans="1:28" x14ac:dyDescent="0.25">
      <c r="A685" s="206">
        <v>44407</v>
      </c>
      <c r="B685" s="90">
        <v>120.09406401</v>
      </c>
      <c r="C685" s="90">
        <v>129.42497008999999</v>
      </c>
      <c r="D685" s="90"/>
      <c r="E685" s="90"/>
      <c r="F685" s="91">
        <v>110.69257518000001</v>
      </c>
      <c r="G685" s="91">
        <v>138.58752240000001</v>
      </c>
      <c r="AB685" s="93">
        <v>57517</v>
      </c>
    </row>
    <row r="686" spans="1:28" x14ac:dyDescent="0.25">
      <c r="A686" s="206">
        <v>44410</v>
      </c>
      <c r="B686" s="90">
        <v>119.60673416</v>
      </c>
      <c r="C686" s="90">
        <v>129.48433481000001</v>
      </c>
      <c r="D686" s="90"/>
      <c r="E686" s="90"/>
      <c r="F686" s="91">
        <v>110.71043759</v>
      </c>
      <c r="G686" s="91">
        <v>139.40100767999999</v>
      </c>
      <c r="AB686" s="93">
        <v>57595</v>
      </c>
    </row>
    <row r="687" spans="1:28" x14ac:dyDescent="0.25">
      <c r="A687" s="206">
        <v>44411</v>
      </c>
      <c r="B687" s="90">
        <v>119.09431490999999</v>
      </c>
      <c r="C687" s="90">
        <v>129.90239414000001</v>
      </c>
      <c r="D687" s="90"/>
      <c r="E687" s="90"/>
      <c r="F687" s="91">
        <v>110.72830286</v>
      </c>
      <c r="G687" s="91">
        <v>140.60803117</v>
      </c>
      <c r="AB687" s="93">
        <v>57630</v>
      </c>
    </row>
    <row r="688" spans="1:28" x14ac:dyDescent="0.25">
      <c r="A688" s="206">
        <v>44412</v>
      </c>
      <c r="B688" s="90">
        <v>118.75624577000001</v>
      </c>
      <c r="C688" s="90">
        <v>129.79169400000001</v>
      </c>
      <c r="D688" s="90"/>
      <c r="E688" s="90"/>
      <c r="F688" s="91">
        <v>110.74617117</v>
      </c>
      <c r="G688" s="91">
        <v>138.58800029</v>
      </c>
      <c r="AB688" s="93">
        <v>57651</v>
      </c>
    </row>
    <row r="689" spans="1:28" x14ac:dyDescent="0.25">
      <c r="A689" s="206">
        <v>44413</v>
      </c>
      <c r="B689" s="90">
        <v>118.26126152000001</v>
      </c>
      <c r="C689" s="90">
        <v>128.94180707999999</v>
      </c>
      <c r="D689" s="90"/>
      <c r="E689" s="90"/>
      <c r="F689" s="91">
        <v>110.76824242000001</v>
      </c>
      <c r="G689" s="91">
        <v>138.39651635999999</v>
      </c>
      <c r="AB689" s="93">
        <v>57664</v>
      </c>
    </row>
    <row r="690" spans="1:28" x14ac:dyDescent="0.25">
      <c r="A690" s="206">
        <v>44414</v>
      </c>
      <c r="B690" s="90">
        <v>118.15665145</v>
      </c>
      <c r="C690" s="90">
        <v>129.03339091000001</v>
      </c>
      <c r="D690" s="90"/>
      <c r="E690" s="90"/>
      <c r="F690" s="91">
        <v>110.79031813</v>
      </c>
      <c r="G690" s="91">
        <v>139.73623255999999</v>
      </c>
      <c r="AB690" s="93">
        <v>57704</v>
      </c>
    </row>
    <row r="691" spans="1:28" x14ac:dyDescent="0.25">
      <c r="A691" s="206">
        <v>44417</v>
      </c>
      <c r="B691" s="90">
        <v>117.77265594000001</v>
      </c>
      <c r="C691" s="90">
        <v>128.43675350999999</v>
      </c>
      <c r="D691" s="90"/>
      <c r="E691" s="90"/>
      <c r="F691" s="91">
        <v>110.8123983</v>
      </c>
      <c r="G691" s="91">
        <v>139.97405995</v>
      </c>
      <c r="AB691" s="93">
        <v>57711</v>
      </c>
    </row>
    <row r="692" spans="1:28" x14ac:dyDescent="0.25">
      <c r="A692" s="206">
        <v>44418</v>
      </c>
      <c r="B692" s="90">
        <v>117.17561309</v>
      </c>
      <c r="C692" s="90">
        <v>128.54468953</v>
      </c>
      <c r="D692" s="90"/>
      <c r="E692" s="90"/>
      <c r="F692" s="91">
        <v>110.83448275000001</v>
      </c>
      <c r="G692" s="91">
        <v>139.04456243000001</v>
      </c>
      <c r="AB692" s="93">
        <v>57766</v>
      </c>
    </row>
    <row r="693" spans="1:28" x14ac:dyDescent="0.25">
      <c r="A693" s="206">
        <v>44419</v>
      </c>
      <c r="B693" s="90">
        <v>116.51308263</v>
      </c>
      <c r="C693" s="90">
        <v>128.33080974999999</v>
      </c>
      <c r="D693" s="90"/>
      <c r="E693" s="90"/>
      <c r="F693" s="91">
        <v>110.85657166</v>
      </c>
      <c r="G693" s="91">
        <v>138.87829260999999</v>
      </c>
      <c r="AB693" s="93">
        <v>57767</v>
      </c>
    </row>
    <row r="694" spans="1:28" x14ac:dyDescent="0.25">
      <c r="A694" s="206">
        <v>44420</v>
      </c>
      <c r="B694" s="90">
        <v>115.76507809</v>
      </c>
      <c r="C694" s="90">
        <v>127.7454235</v>
      </c>
      <c r="D694" s="90"/>
      <c r="E694" s="90"/>
      <c r="F694" s="91">
        <v>110.87866504</v>
      </c>
      <c r="G694" s="91">
        <v>137.33613525999999</v>
      </c>
      <c r="AB694" s="93">
        <v>57812</v>
      </c>
    </row>
    <row r="695" spans="1:28" x14ac:dyDescent="0.25">
      <c r="A695" s="206">
        <v>44421</v>
      </c>
      <c r="B695" s="90">
        <v>116.56411194</v>
      </c>
      <c r="C695" s="90">
        <v>126.90606355</v>
      </c>
      <c r="D695" s="90"/>
      <c r="E695" s="90"/>
      <c r="F695" s="91">
        <v>110.9007627</v>
      </c>
      <c r="G695" s="91">
        <v>137.89681941000001</v>
      </c>
      <c r="AB695" s="93">
        <v>57821</v>
      </c>
    </row>
    <row r="696" spans="1:28" x14ac:dyDescent="0.25">
      <c r="A696" s="206">
        <v>44424</v>
      </c>
      <c r="B696" s="90">
        <v>115.88329598</v>
      </c>
      <c r="C696" s="90">
        <v>126.49268235</v>
      </c>
      <c r="D696" s="90"/>
      <c r="E696" s="90"/>
      <c r="F696" s="91">
        <v>110.92286480999999</v>
      </c>
      <c r="G696" s="91">
        <v>135.60556607999999</v>
      </c>
      <c r="AB696" s="93">
        <v>57831</v>
      </c>
    </row>
    <row r="697" spans="1:28" x14ac:dyDescent="0.25">
      <c r="A697" s="206">
        <v>44425</v>
      </c>
      <c r="B697" s="90">
        <v>115.16888573</v>
      </c>
      <c r="C697" s="90">
        <v>126.7400628</v>
      </c>
      <c r="D697" s="90"/>
      <c r="E697" s="90"/>
      <c r="F697" s="91">
        <v>110.94497139000001</v>
      </c>
      <c r="G697" s="91">
        <v>134.15345590000001</v>
      </c>
      <c r="AB697" s="93">
        <v>57874</v>
      </c>
    </row>
    <row r="698" spans="1:28" x14ac:dyDescent="0.25">
      <c r="A698" s="206">
        <v>44426</v>
      </c>
      <c r="B698" s="90">
        <v>114.96051607</v>
      </c>
      <c r="C698" s="90">
        <v>125.70653731</v>
      </c>
      <c r="D698" s="90"/>
      <c r="E698" s="90"/>
      <c r="F698" s="91">
        <v>110.96708225</v>
      </c>
      <c r="G698" s="91">
        <v>132.71844716999999</v>
      </c>
      <c r="AB698" s="93">
        <v>57960</v>
      </c>
    </row>
    <row r="699" spans="1:28" x14ac:dyDescent="0.25">
      <c r="A699" s="206">
        <v>44427</v>
      </c>
      <c r="B699" s="90">
        <v>114.41747923</v>
      </c>
      <c r="C699" s="90">
        <v>126.16815361</v>
      </c>
      <c r="D699" s="90"/>
      <c r="E699" s="90"/>
      <c r="F699" s="91">
        <v>110.98919758</v>
      </c>
      <c r="G699" s="91">
        <v>133.31246949000001</v>
      </c>
      <c r="AB699" s="93">
        <v>57995</v>
      </c>
    </row>
    <row r="700" spans="1:28" x14ac:dyDescent="0.25">
      <c r="A700" s="206">
        <v>44428</v>
      </c>
      <c r="B700" s="90">
        <v>115.04301345</v>
      </c>
      <c r="C700" s="90">
        <v>126.81893669</v>
      </c>
      <c r="D700" s="90"/>
      <c r="E700" s="90"/>
      <c r="F700" s="91">
        <v>111.01131736000001</v>
      </c>
      <c r="G700" s="91">
        <v>134.32294575</v>
      </c>
      <c r="AB700" s="93">
        <v>58016</v>
      </c>
    </row>
    <row r="701" spans="1:28" x14ac:dyDescent="0.25">
      <c r="A701" s="206">
        <v>44431</v>
      </c>
      <c r="B701" s="90">
        <v>115.64218252000001</v>
      </c>
      <c r="C701" s="90">
        <v>126.30254019</v>
      </c>
      <c r="D701" s="90"/>
      <c r="E701" s="90"/>
      <c r="F701" s="91">
        <v>111.0334416</v>
      </c>
      <c r="G701" s="91">
        <v>133.66175784000001</v>
      </c>
      <c r="AB701" s="93">
        <v>58029</v>
      </c>
    </row>
    <row r="702" spans="1:28" x14ac:dyDescent="0.25">
      <c r="A702" s="206">
        <v>44432</v>
      </c>
      <c r="B702" s="90">
        <v>115.69193609</v>
      </c>
      <c r="C702" s="90">
        <v>127.25552269000001</v>
      </c>
      <c r="D702" s="90"/>
      <c r="E702" s="90"/>
      <c r="F702" s="91">
        <v>111.05557013000001</v>
      </c>
      <c r="G702" s="91">
        <v>136.77834116</v>
      </c>
      <c r="AB702" s="93">
        <v>58069</v>
      </c>
    </row>
    <row r="703" spans="1:28" x14ac:dyDescent="0.25">
      <c r="A703" s="206">
        <v>44433</v>
      </c>
      <c r="B703" s="90">
        <v>115.70681964000001</v>
      </c>
      <c r="C703" s="90">
        <v>128.26595044000001</v>
      </c>
      <c r="D703" s="90"/>
      <c r="E703" s="90"/>
      <c r="F703" s="91">
        <v>111.07770312</v>
      </c>
      <c r="G703" s="91">
        <v>137.46895312999999</v>
      </c>
      <c r="AB703" s="93">
        <v>58076</v>
      </c>
    </row>
    <row r="704" spans="1:28" x14ac:dyDescent="0.25">
      <c r="A704" s="206">
        <v>44434</v>
      </c>
      <c r="B704" s="90">
        <v>115.81738313</v>
      </c>
      <c r="C704" s="90">
        <v>128.19655592000001</v>
      </c>
      <c r="D704" s="90"/>
      <c r="E704" s="90"/>
      <c r="F704" s="91">
        <v>111.09984057</v>
      </c>
      <c r="G704" s="91">
        <v>135.08665134</v>
      </c>
      <c r="AB704" s="93">
        <v>58116</v>
      </c>
    </row>
    <row r="705" spans="1:28" x14ac:dyDescent="0.25">
      <c r="A705" s="206">
        <v>44435</v>
      </c>
      <c r="B705" s="90">
        <v>116.14312018</v>
      </c>
      <c r="C705" s="90">
        <v>128.71648689</v>
      </c>
      <c r="D705" s="90"/>
      <c r="E705" s="90"/>
      <c r="F705" s="91">
        <v>111.1219823</v>
      </c>
      <c r="G705" s="91">
        <v>137.30953299999999</v>
      </c>
      <c r="AB705" s="93">
        <v>58117</v>
      </c>
    </row>
    <row r="706" spans="1:28" x14ac:dyDescent="0.25">
      <c r="A706" s="206">
        <v>44438</v>
      </c>
      <c r="B706" s="90">
        <v>116.56751389</v>
      </c>
      <c r="C706" s="90">
        <v>128.54773652</v>
      </c>
      <c r="D706" s="90"/>
      <c r="E706" s="90"/>
      <c r="F706" s="91">
        <v>111.14412849</v>
      </c>
      <c r="G706" s="91">
        <v>136.24266632000001</v>
      </c>
      <c r="AB706" s="93">
        <v>58162</v>
      </c>
    </row>
    <row r="707" spans="1:28" x14ac:dyDescent="0.25">
      <c r="A707" s="206">
        <v>44439</v>
      </c>
      <c r="B707" s="90">
        <v>116.93535012</v>
      </c>
      <c r="C707" s="90">
        <v>128.01474214999999</v>
      </c>
      <c r="D707" s="90"/>
      <c r="E707" s="90"/>
      <c r="F707" s="91">
        <v>111.16627914999999</v>
      </c>
      <c r="G707" s="91">
        <v>135.15157542</v>
      </c>
      <c r="AB707" s="93">
        <v>58186</v>
      </c>
    </row>
    <row r="708" spans="1:28" x14ac:dyDescent="0.25">
      <c r="A708" s="206">
        <v>44440</v>
      </c>
      <c r="B708" s="90">
        <v>116.9736221</v>
      </c>
      <c r="C708" s="90">
        <v>128.1966936</v>
      </c>
      <c r="D708" s="90"/>
      <c r="E708" s="90"/>
      <c r="F708" s="91">
        <v>111.18843425999999</v>
      </c>
      <c r="G708" s="91">
        <v>135.85084620000001</v>
      </c>
      <c r="AB708" s="93">
        <v>58196</v>
      </c>
    </row>
    <row r="709" spans="1:28" x14ac:dyDescent="0.25">
      <c r="A709" s="206">
        <v>44441</v>
      </c>
      <c r="B709" s="90">
        <v>116.74739219</v>
      </c>
      <c r="C709" s="90">
        <v>127.67160075</v>
      </c>
      <c r="D709" s="90"/>
      <c r="E709" s="90"/>
      <c r="F709" s="91">
        <v>111.21059366</v>
      </c>
      <c r="G709" s="91">
        <v>132.75765648000001</v>
      </c>
      <c r="AB709" s="93">
        <v>58224</v>
      </c>
    </row>
    <row r="710" spans="1:28" x14ac:dyDescent="0.25">
      <c r="A710" s="206">
        <v>44442</v>
      </c>
      <c r="B710" s="90">
        <v>116.22944475</v>
      </c>
      <c r="C710" s="90">
        <v>127.53211496</v>
      </c>
      <c r="D710" s="90"/>
      <c r="E710" s="90"/>
      <c r="F710" s="91">
        <v>111.23275751</v>
      </c>
      <c r="G710" s="91">
        <v>133.04912077</v>
      </c>
      <c r="AB710" s="93">
        <v>58325</v>
      </c>
    </row>
    <row r="711" spans="1:28" x14ac:dyDescent="0.25">
      <c r="A711" s="206">
        <v>44445</v>
      </c>
      <c r="B711" s="90">
        <v>116.21711267000001</v>
      </c>
      <c r="C711" s="90">
        <v>127.61735892999999</v>
      </c>
      <c r="D711" s="90"/>
      <c r="E711" s="90"/>
      <c r="F711" s="91">
        <v>111.25492583</v>
      </c>
      <c r="G711" s="91">
        <v>134.11342734999999</v>
      </c>
      <c r="AB711" s="93">
        <v>58360</v>
      </c>
    </row>
    <row r="712" spans="1:28" x14ac:dyDescent="0.25">
      <c r="A712" s="206">
        <v>44446</v>
      </c>
      <c r="B712" s="90"/>
      <c r="C712" s="90"/>
      <c r="D712" s="90"/>
      <c r="E712" s="90"/>
      <c r="F712" s="91"/>
      <c r="G712" s="91"/>
      <c r="AB712" s="93">
        <v>58381</v>
      </c>
    </row>
    <row r="713" spans="1:28" x14ac:dyDescent="0.25">
      <c r="A713" s="206">
        <v>44447</v>
      </c>
      <c r="B713" s="90">
        <v>115.45762654000001</v>
      </c>
      <c r="C713" s="90">
        <v>126.90386169</v>
      </c>
      <c r="D713" s="90"/>
      <c r="E713" s="90"/>
      <c r="F713" s="91">
        <v>111.27709861</v>
      </c>
      <c r="G713" s="91">
        <v>129.04353497</v>
      </c>
      <c r="AB713" s="93">
        <v>58394</v>
      </c>
    </row>
    <row r="714" spans="1:28" x14ac:dyDescent="0.25">
      <c r="A714" s="206">
        <v>44448</v>
      </c>
      <c r="B714" s="90">
        <v>115.67237486000001</v>
      </c>
      <c r="C714" s="90">
        <v>127.93748035</v>
      </c>
      <c r="D714" s="90"/>
      <c r="E714" s="90"/>
      <c r="F714" s="91">
        <v>111.29927567999999</v>
      </c>
      <c r="G714" s="91">
        <v>131.26003345000001</v>
      </c>
      <c r="AB714" s="93">
        <v>58434</v>
      </c>
    </row>
    <row r="715" spans="1:28" x14ac:dyDescent="0.25">
      <c r="A715" s="206">
        <v>44449</v>
      </c>
      <c r="B715" s="90">
        <v>116.0027896</v>
      </c>
      <c r="C715" s="90">
        <v>128.06443669000001</v>
      </c>
      <c r="D715" s="90"/>
      <c r="E715" s="90"/>
      <c r="F715" s="91">
        <v>111.3214572</v>
      </c>
      <c r="G715" s="91">
        <v>130.03695529999999</v>
      </c>
      <c r="AB715" s="93">
        <v>58441</v>
      </c>
    </row>
    <row r="716" spans="1:28" x14ac:dyDescent="0.25">
      <c r="A716" s="206">
        <v>44452</v>
      </c>
      <c r="B716" s="90">
        <v>115.98535459</v>
      </c>
      <c r="C716" s="90">
        <v>128.33109123</v>
      </c>
      <c r="D716" s="90"/>
      <c r="E716" s="90"/>
      <c r="F716" s="91">
        <v>111.34364318</v>
      </c>
      <c r="G716" s="91">
        <v>132.44662167999999</v>
      </c>
      <c r="AB716" s="93">
        <v>58501</v>
      </c>
    </row>
    <row r="717" spans="1:28" x14ac:dyDescent="0.25">
      <c r="A717" s="206">
        <v>44453</v>
      </c>
      <c r="B717" s="90">
        <v>116.01979937</v>
      </c>
      <c r="C717" s="90">
        <v>128.60777956000001</v>
      </c>
      <c r="D717" s="90"/>
      <c r="E717" s="90"/>
      <c r="F717" s="91">
        <v>111.36583363</v>
      </c>
      <c r="G717" s="91">
        <v>132.19269412</v>
      </c>
      <c r="AB717" s="93">
        <v>58502</v>
      </c>
    </row>
    <row r="718" spans="1:28" x14ac:dyDescent="0.25">
      <c r="A718" s="206">
        <v>44454</v>
      </c>
      <c r="B718" s="90">
        <v>116.13121334</v>
      </c>
      <c r="C718" s="90">
        <v>128.76111924</v>
      </c>
      <c r="D718" s="90"/>
      <c r="E718" s="90"/>
      <c r="F718" s="91">
        <v>111.38802853</v>
      </c>
      <c r="G718" s="91">
        <v>130.92059863</v>
      </c>
      <c r="AB718" s="93">
        <v>58547</v>
      </c>
    </row>
    <row r="719" spans="1:28" x14ac:dyDescent="0.25">
      <c r="A719" s="206">
        <v>44455</v>
      </c>
      <c r="B719" s="90">
        <v>115.99300898</v>
      </c>
      <c r="C719" s="90">
        <v>128.52974416000001</v>
      </c>
      <c r="D719" s="90"/>
      <c r="E719" s="90"/>
      <c r="F719" s="91">
        <v>111.41022771999999</v>
      </c>
      <c r="G719" s="91">
        <v>129.47754549999999</v>
      </c>
      <c r="AB719" s="93">
        <v>58552</v>
      </c>
    </row>
    <row r="720" spans="1:28" x14ac:dyDescent="0.25">
      <c r="A720" s="206">
        <v>44456</v>
      </c>
      <c r="B720" s="90">
        <v>116.08443647999999</v>
      </c>
      <c r="C720" s="90">
        <v>128.27071882000001</v>
      </c>
      <c r="D720" s="90"/>
      <c r="E720" s="90"/>
      <c r="F720" s="91">
        <v>111.43243137</v>
      </c>
      <c r="G720" s="91">
        <v>126.79807894</v>
      </c>
      <c r="AB720" s="93">
        <v>58562</v>
      </c>
    </row>
    <row r="721" spans="1:28" x14ac:dyDescent="0.25">
      <c r="A721" s="206">
        <v>44459</v>
      </c>
      <c r="B721" s="90">
        <v>114.84102245</v>
      </c>
      <c r="C721" s="90">
        <v>128.34033590999999</v>
      </c>
      <c r="D721" s="90"/>
      <c r="E721" s="90"/>
      <c r="F721" s="91">
        <v>111.45463948</v>
      </c>
      <c r="G721" s="91">
        <v>123.84471607</v>
      </c>
      <c r="AB721" s="93">
        <v>58609</v>
      </c>
    </row>
    <row r="722" spans="1:28" x14ac:dyDescent="0.25">
      <c r="A722" s="206">
        <v>44460</v>
      </c>
      <c r="B722" s="90">
        <v>114.78914266</v>
      </c>
      <c r="C722" s="90">
        <v>128.66899956</v>
      </c>
      <c r="D722" s="90"/>
      <c r="E722" s="90"/>
      <c r="F722" s="91">
        <v>111.47685205000001</v>
      </c>
      <c r="G722" s="91">
        <v>125.44448131999999</v>
      </c>
      <c r="AB722" s="93">
        <v>58691</v>
      </c>
    </row>
    <row r="723" spans="1:28" x14ac:dyDescent="0.25">
      <c r="A723" s="206">
        <v>44461</v>
      </c>
      <c r="B723" s="90">
        <v>114.92224409000001</v>
      </c>
      <c r="C723" s="90">
        <v>128.67380847999999</v>
      </c>
      <c r="D723" s="90"/>
      <c r="E723" s="90"/>
      <c r="F723" s="91">
        <v>111.49906909000001</v>
      </c>
      <c r="G723" s="91">
        <v>127.75715982</v>
      </c>
      <c r="AB723" s="93">
        <v>58726</v>
      </c>
    </row>
    <row r="724" spans="1:28" x14ac:dyDescent="0.25">
      <c r="A724" s="206">
        <v>44462</v>
      </c>
      <c r="B724" s="90">
        <v>115.04471442000001</v>
      </c>
      <c r="C724" s="90">
        <v>128.26399957999999</v>
      </c>
      <c r="D724" s="90"/>
      <c r="E724" s="90"/>
      <c r="F724" s="91">
        <v>111.52547943</v>
      </c>
      <c r="G724" s="91">
        <v>129.78484825000001</v>
      </c>
      <c r="AB724" s="93">
        <v>58747</v>
      </c>
    </row>
    <row r="725" spans="1:28" x14ac:dyDescent="0.25">
      <c r="A725" s="206">
        <v>44463</v>
      </c>
      <c r="B725" s="90">
        <v>115.21566258999999</v>
      </c>
      <c r="C725" s="90">
        <v>128.25374926999999</v>
      </c>
      <c r="D725" s="90"/>
      <c r="E725" s="90"/>
      <c r="F725" s="91">
        <v>111.55189600999999</v>
      </c>
      <c r="G725" s="91">
        <v>128.89542478999999</v>
      </c>
      <c r="AB725" s="93">
        <v>58760</v>
      </c>
    </row>
    <row r="726" spans="1:28" x14ac:dyDescent="0.25">
      <c r="A726" s="206">
        <v>44466</v>
      </c>
      <c r="B726" s="90">
        <v>115.31602022</v>
      </c>
      <c r="C726" s="90">
        <v>128.26527874999999</v>
      </c>
      <c r="D726" s="90"/>
      <c r="E726" s="90"/>
      <c r="F726" s="91">
        <v>111.57831883999999</v>
      </c>
      <c r="G726" s="91">
        <v>129.23715801</v>
      </c>
      <c r="AB726" s="93">
        <v>58800</v>
      </c>
    </row>
    <row r="727" spans="1:28" x14ac:dyDescent="0.25">
      <c r="A727" s="206">
        <v>44467</v>
      </c>
      <c r="B727" s="90">
        <v>114.82954085999999</v>
      </c>
      <c r="C727" s="90">
        <v>128.13399351000001</v>
      </c>
      <c r="D727" s="90"/>
      <c r="E727" s="90"/>
      <c r="F727" s="91">
        <v>111.60474791999999</v>
      </c>
      <c r="G727" s="91">
        <v>125.30125237999999</v>
      </c>
      <c r="AB727" s="93">
        <v>58807</v>
      </c>
    </row>
    <row r="728" spans="1:28" x14ac:dyDescent="0.25">
      <c r="A728" s="206">
        <v>44468</v>
      </c>
      <c r="B728" s="90">
        <v>114.83124184</v>
      </c>
      <c r="C728" s="90">
        <v>128.24427567999999</v>
      </c>
      <c r="D728" s="90"/>
      <c r="E728" s="90"/>
      <c r="F728" s="91">
        <v>111.63118324</v>
      </c>
      <c r="G728" s="91">
        <v>126.41970788</v>
      </c>
      <c r="AB728" s="93">
        <v>58858</v>
      </c>
    </row>
    <row r="729" spans="1:28" x14ac:dyDescent="0.25">
      <c r="A729" s="206">
        <v>44469</v>
      </c>
      <c r="B729" s="90">
        <v>115.48229069999999</v>
      </c>
      <c r="C729" s="90">
        <v>127.84441231</v>
      </c>
      <c r="D729" s="90"/>
      <c r="E729" s="90"/>
      <c r="F729" s="91">
        <v>111.65762479999999</v>
      </c>
      <c r="G729" s="91">
        <v>126.27437397</v>
      </c>
      <c r="AB729" s="93">
        <v>58859</v>
      </c>
    </row>
    <row r="730" spans="1:28" x14ac:dyDescent="0.25">
      <c r="A730" s="206">
        <v>44470</v>
      </c>
      <c r="B730" s="90">
        <v>115.43764006000001</v>
      </c>
      <c r="C730" s="90">
        <v>128.38773283</v>
      </c>
      <c r="D730" s="90"/>
      <c r="E730" s="90"/>
      <c r="F730" s="91">
        <v>111.68407261999999</v>
      </c>
      <c r="G730" s="91">
        <v>128.45960513</v>
      </c>
      <c r="AB730" s="93">
        <v>58904</v>
      </c>
    </row>
    <row r="731" spans="1:28" x14ac:dyDescent="0.25">
      <c r="A731" s="206">
        <v>44473</v>
      </c>
      <c r="B731" s="90">
        <v>115.13018851</v>
      </c>
      <c r="C731" s="90">
        <v>128.17318215</v>
      </c>
      <c r="D731" s="90"/>
      <c r="E731" s="90"/>
      <c r="F731" s="91">
        <v>111.71052666999999</v>
      </c>
      <c r="G731" s="91">
        <v>125.60759937</v>
      </c>
      <c r="AB731" s="93">
        <v>58917</v>
      </c>
    </row>
    <row r="732" spans="1:28" x14ac:dyDescent="0.25">
      <c r="A732" s="206">
        <v>44474</v>
      </c>
      <c r="B732" s="90">
        <v>115.15357693999999</v>
      </c>
      <c r="C732" s="90">
        <v>127.95259741</v>
      </c>
      <c r="D732" s="90"/>
      <c r="E732" s="90"/>
      <c r="F732" s="91">
        <v>111.73698697</v>
      </c>
      <c r="G732" s="91">
        <v>125.68104572999999</v>
      </c>
      <c r="AB732" s="93">
        <v>58927</v>
      </c>
    </row>
    <row r="733" spans="1:28" x14ac:dyDescent="0.25">
      <c r="A733" s="206">
        <v>44475</v>
      </c>
      <c r="B733" s="90">
        <v>115.28370166000001</v>
      </c>
      <c r="C733" s="90">
        <v>128.28242101999999</v>
      </c>
      <c r="D733" s="90"/>
      <c r="E733" s="90"/>
      <c r="F733" s="91">
        <v>111.76345352</v>
      </c>
      <c r="G733" s="91">
        <v>125.79702383999999</v>
      </c>
      <c r="AB733" s="93">
        <v>58966</v>
      </c>
    </row>
    <row r="734" spans="1:28" x14ac:dyDescent="0.25">
      <c r="A734" s="206">
        <v>44476</v>
      </c>
      <c r="B734" s="90">
        <v>115.27774823999999</v>
      </c>
      <c r="C734" s="90">
        <v>128.08507209999999</v>
      </c>
      <c r="D734" s="90"/>
      <c r="E734" s="90"/>
      <c r="F734" s="91">
        <v>111.78992649</v>
      </c>
      <c r="G734" s="91">
        <v>125.82644790000001</v>
      </c>
      <c r="AB734" s="93">
        <v>59056</v>
      </c>
    </row>
    <row r="735" spans="1:28" x14ac:dyDescent="0.25">
      <c r="A735" s="206">
        <v>44477</v>
      </c>
      <c r="B735" s="90">
        <v>115.51631024</v>
      </c>
      <c r="C735" s="90">
        <v>128.42830888</v>
      </c>
      <c r="D735" s="90"/>
      <c r="E735" s="90"/>
      <c r="F735" s="91">
        <v>111.81640571</v>
      </c>
      <c r="G735" s="91">
        <v>128.38400829</v>
      </c>
      <c r="AB735" s="93">
        <v>59091</v>
      </c>
    </row>
    <row r="736" spans="1:28" x14ac:dyDescent="0.25">
      <c r="A736" s="206">
        <v>44480</v>
      </c>
      <c r="B736" s="90">
        <v>115.96664384</v>
      </c>
      <c r="C736" s="90">
        <v>128.13976869000001</v>
      </c>
      <c r="D736" s="90"/>
      <c r="E736" s="90"/>
      <c r="F736" s="91">
        <v>111.84289117</v>
      </c>
      <c r="G736" s="91">
        <v>127.64132961999999</v>
      </c>
      <c r="AB736" s="93">
        <v>59112</v>
      </c>
    </row>
    <row r="737" spans="1:28" x14ac:dyDescent="0.25">
      <c r="A737" s="206">
        <v>44481</v>
      </c>
      <c r="B737" s="90"/>
      <c r="C737" s="90"/>
      <c r="D737" s="90"/>
      <c r="E737" s="90"/>
      <c r="F737" s="91"/>
      <c r="G737" s="91"/>
      <c r="AB737" s="93">
        <v>59125</v>
      </c>
    </row>
    <row r="738" spans="1:28" x14ac:dyDescent="0.25">
      <c r="A738" s="206">
        <v>44482</v>
      </c>
      <c r="B738" s="90">
        <v>116.00066338000001</v>
      </c>
      <c r="C738" s="90">
        <v>128.20017293999999</v>
      </c>
      <c r="D738" s="90"/>
      <c r="E738" s="90"/>
      <c r="F738" s="91">
        <v>111.86938288</v>
      </c>
      <c r="G738" s="91">
        <v>129.09255231</v>
      </c>
      <c r="AB738" s="93">
        <v>59165</v>
      </c>
    </row>
    <row r="739" spans="1:28" x14ac:dyDescent="0.25">
      <c r="A739" s="206">
        <v>44483</v>
      </c>
      <c r="B739" s="90">
        <v>116.20520583</v>
      </c>
      <c r="C739" s="90">
        <v>128.05659527</v>
      </c>
      <c r="D739" s="90"/>
      <c r="E739" s="90"/>
      <c r="F739" s="91">
        <v>111.89588083</v>
      </c>
      <c r="G739" s="91">
        <v>128.78483994000001</v>
      </c>
      <c r="AB739" s="93">
        <v>59172</v>
      </c>
    </row>
    <row r="740" spans="1:28" x14ac:dyDescent="0.25">
      <c r="A740" s="206">
        <v>44484</v>
      </c>
      <c r="B740" s="90">
        <v>116.6840308</v>
      </c>
      <c r="C740" s="90">
        <v>127.68238057000001</v>
      </c>
      <c r="D740" s="90"/>
      <c r="E740" s="90"/>
      <c r="F740" s="91">
        <v>111.92238503</v>
      </c>
      <c r="G740" s="91">
        <v>130.44891483999999</v>
      </c>
      <c r="AB740" s="93">
        <v>59208</v>
      </c>
    </row>
    <row r="741" spans="1:28" x14ac:dyDescent="0.25">
      <c r="A741" s="206">
        <v>44487</v>
      </c>
      <c r="B741" s="90">
        <v>116.8379692</v>
      </c>
      <c r="C741" s="90">
        <v>127.44207299999999</v>
      </c>
      <c r="D741" s="90"/>
      <c r="E741" s="90"/>
      <c r="F741" s="91">
        <v>111.94889565</v>
      </c>
      <c r="G741" s="91">
        <v>130.19881036000001</v>
      </c>
      <c r="AB741" s="93">
        <v>59209</v>
      </c>
    </row>
    <row r="742" spans="1:28" x14ac:dyDescent="0.25">
      <c r="A742" s="206">
        <v>44488</v>
      </c>
      <c r="B742" s="90">
        <v>116.5194613</v>
      </c>
      <c r="C742" s="90">
        <v>126.6796708</v>
      </c>
      <c r="D742" s="90"/>
      <c r="E742" s="90"/>
      <c r="F742" s="91">
        <v>111.97541252000001</v>
      </c>
      <c r="G742" s="91">
        <v>125.92581383</v>
      </c>
      <c r="AB742" s="93">
        <v>59254</v>
      </c>
    </row>
    <row r="743" spans="1:28" x14ac:dyDescent="0.25">
      <c r="A743" s="206">
        <v>44489</v>
      </c>
      <c r="B743" s="90">
        <v>116.44844552000001</v>
      </c>
      <c r="C743" s="90">
        <v>126.35182688</v>
      </c>
      <c r="D743" s="90"/>
      <c r="E743" s="90"/>
      <c r="F743" s="91">
        <v>112.00193563000001</v>
      </c>
      <c r="G743" s="91">
        <v>126.05514995999999</v>
      </c>
      <c r="AB743" s="93">
        <v>59282</v>
      </c>
    </row>
    <row r="744" spans="1:28" x14ac:dyDescent="0.25">
      <c r="A744" s="206">
        <v>44490</v>
      </c>
      <c r="B744" s="90">
        <v>115.87649207</v>
      </c>
      <c r="C744" s="90">
        <v>125.62718008</v>
      </c>
      <c r="D744" s="90"/>
      <c r="E744" s="90"/>
      <c r="F744" s="91">
        <v>112.02846499</v>
      </c>
      <c r="G744" s="91">
        <v>122.58317956</v>
      </c>
      <c r="AB744" s="93">
        <v>59292</v>
      </c>
    </row>
    <row r="745" spans="1:28" x14ac:dyDescent="0.25">
      <c r="A745" s="206">
        <v>44491</v>
      </c>
      <c r="B745" s="90">
        <v>115.34238535999999</v>
      </c>
      <c r="C745" s="90">
        <v>125.37916942</v>
      </c>
      <c r="D745" s="90"/>
      <c r="E745" s="90"/>
      <c r="F745" s="91">
        <v>112.05500059000001</v>
      </c>
      <c r="G745" s="91">
        <v>120.94604827000001</v>
      </c>
      <c r="AB745" s="93">
        <v>59316</v>
      </c>
    </row>
    <row r="746" spans="1:28" x14ac:dyDescent="0.25">
      <c r="A746" s="206">
        <v>44494</v>
      </c>
      <c r="B746" s="90">
        <v>115.1561284</v>
      </c>
      <c r="C746" s="90">
        <v>124.65486242999999</v>
      </c>
      <c r="D746" s="90"/>
      <c r="E746" s="90"/>
      <c r="F746" s="91">
        <v>112.08154261999999</v>
      </c>
      <c r="G746" s="91">
        <v>123.69772095</v>
      </c>
      <c r="AB746" s="93">
        <v>59421</v>
      </c>
    </row>
    <row r="747" spans="1:28" x14ac:dyDescent="0.25">
      <c r="A747" s="206">
        <v>44495</v>
      </c>
      <c r="B747" s="90">
        <v>114.54547774</v>
      </c>
      <c r="C747" s="90">
        <v>124.20961229</v>
      </c>
      <c r="D747" s="90"/>
      <c r="E747" s="90"/>
      <c r="F747" s="91">
        <v>112.10809089</v>
      </c>
      <c r="G747" s="91">
        <v>121.08639851</v>
      </c>
      <c r="AB747" s="93">
        <v>59456</v>
      </c>
    </row>
    <row r="748" spans="1:28" x14ac:dyDescent="0.25">
      <c r="A748" s="206">
        <v>44496</v>
      </c>
      <c r="B748" s="90">
        <v>113.99861370000001</v>
      </c>
      <c r="C748" s="90">
        <v>124.58808913</v>
      </c>
      <c r="D748" s="90"/>
      <c r="E748" s="90"/>
      <c r="F748" s="91">
        <v>112.13464541</v>
      </c>
      <c r="G748" s="91">
        <v>121.02219126</v>
      </c>
      <c r="AB748" s="93">
        <v>59477</v>
      </c>
    </row>
    <row r="749" spans="1:28" x14ac:dyDescent="0.25">
      <c r="A749" s="206">
        <v>44497</v>
      </c>
      <c r="B749" s="90">
        <v>113.70732142</v>
      </c>
      <c r="C749" s="90">
        <v>123.16669438</v>
      </c>
      <c r="D749" s="90"/>
      <c r="E749" s="90"/>
      <c r="F749" s="91">
        <v>112.16745188</v>
      </c>
      <c r="G749" s="91">
        <v>120.27334561000001</v>
      </c>
      <c r="AB749" s="93">
        <v>59490</v>
      </c>
    </row>
    <row r="750" spans="1:28" x14ac:dyDescent="0.25">
      <c r="A750" s="206">
        <v>44498</v>
      </c>
      <c r="B750" s="90">
        <v>113.78173916</v>
      </c>
      <c r="C750" s="90">
        <v>124.59181592</v>
      </c>
      <c r="D750" s="90"/>
      <c r="E750" s="90"/>
      <c r="F750" s="91">
        <v>112.20026799</v>
      </c>
      <c r="G750" s="91">
        <v>117.76530321</v>
      </c>
      <c r="AB750" s="93">
        <v>59530</v>
      </c>
    </row>
    <row r="751" spans="1:28" x14ac:dyDescent="0.25">
      <c r="A751" s="206">
        <v>44501</v>
      </c>
      <c r="B751" s="90">
        <v>113.67755433000001</v>
      </c>
      <c r="C751" s="90">
        <v>124.31032573</v>
      </c>
      <c r="D751" s="90"/>
      <c r="E751" s="90"/>
      <c r="F751" s="91">
        <v>112.23309355000001</v>
      </c>
      <c r="G751" s="91">
        <v>120.09800736</v>
      </c>
      <c r="AB751" s="93">
        <v>59537</v>
      </c>
    </row>
    <row r="752" spans="1:28" x14ac:dyDescent="0.25">
      <c r="A752" s="206">
        <v>44502</v>
      </c>
      <c r="B752" s="90"/>
      <c r="C752" s="90"/>
      <c r="D752" s="90"/>
      <c r="E752" s="90"/>
      <c r="F752" s="91"/>
      <c r="G752" s="91"/>
      <c r="AB752" s="93">
        <v>59593</v>
      </c>
    </row>
    <row r="753" spans="1:28" x14ac:dyDescent="0.25">
      <c r="A753" s="206">
        <v>44503</v>
      </c>
      <c r="B753" s="90">
        <v>113.32630262000001</v>
      </c>
      <c r="C753" s="90">
        <v>126.64914505</v>
      </c>
      <c r="D753" s="90"/>
      <c r="E753" s="90"/>
      <c r="F753" s="91">
        <v>112.26592875</v>
      </c>
      <c r="G753" s="91">
        <v>120.17312631999999</v>
      </c>
      <c r="AB753" s="93">
        <v>59594</v>
      </c>
    </row>
    <row r="754" spans="1:28" x14ac:dyDescent="0.25">
      <c r="A754" s="206">
        <v>44504</v>
      </c>
      <c r="B754" s="90">
        <v>112.91934393</v>
      </c>
      <c r="C754" s="90">
        <v>126.08176605</v>
      </c>
      <c r="D754" s="90"/>
      <c r="E754" s="90"/>
      <c r="F754" s="91">
        <v>112.29877359</v>
      </c>
      <c r="G754" s="91">
        <v>117.66446949</v>
      </c>
      <c r="AB754" s="93">
        <v>59639</v>
      </c>
    </row>
    <row r="755" spans="1:28" x14ac:dyDescent="0.25">
      <c r="A755" s="206">
        <v>44505</v>
      </c>
      <c r="B755" s="90">
        <v>112.89765647</v>
      </c>
      <c r="C755" s="90">
        <v>125.94438296</v>
      </c>
      <c r="D755" s="90"/>
      <c r="E755" s="90"/>
      <c r="F755" s="91">
        <v>112.33162806</v>
      </c>
      <c r="G755" s="91">
        <v>119.27123234</v>
      </c>
      <c r="AB755" s="93">
        <v>59647</v>
      </c>
    </row>
    <row r="756" spans="1:28" x14ac:dyDescent="0.25">
      <c r="A756" s="206">
        <v>44508</v>
      </c>
      <c r="B756" s="90">
        <v>112.28317860999999</v>
      </c>
      <c r="C756" s="90">
        <v>126.10624514</v>
      </c>
      <c r="D756" s="90"/>
      <c r="E756" s="90"/>
      <c r="F756" s="91">
        <v>112.36449217000001</v>
      </c>
      <c r="G756" s="91">
        <v>119.22219224</v>
      </c>
      <c r="AB756" s="93">
        <v>59657</v>
      </c>
    </row>
    <row r="757" spans="1:28" x14ac:dyDescent="0.25">
      <c r="A757" s="206">
        <v>44509</v>
      </c>
      <c r="B757" s="90">
        <v>111.71973005</v>
      </c>
      <c r="C757" s="90">
        <v>126.71177152999999</v>
      </c>
      <c r="D757" s="90"/>
      <c r="E757" s="90"/>
      <c r="F757" s="91">
        <v>112.39736591</v>
      </c>
      <c r="G757" s="91">
        <v>120.08005254</v>
      </c>
      <c r="AB757" s="93">
        <v>59701</v>
      </c>
    </row>
    <row r="758" spans="1:28" x14ac:dyDescent="0.25">
      <c r="A758" s="206">
        <v>44510</v>
      </c>
      <c r="B758" s="90">
        <v>111.72015528999999</v>
      </c>
      <c r="C758" s="90">
        <v>126.77147651999999</v>
      </c>
      <c r="D758" s="90"/>
      <c r="E758" s="90"/>
      <c r="F758" s="91">
        <v>112.43024911000001</v>
      </c>
      <c r="G758" s="91">
        <v>120.57208057</v>
      </c>
      <c r="AB758" s="93">
        <v>59786</v>
      </c>
    </row>
    <row r="759" spans="1:28" x14ac:dyDescent="0.25">
      <c r="A759" s="206">
        <v>44511</v>
      </c>
      <c r="B759" s="90">
        <v>111.49392537999999</v>
      </c>
      <c r="C759" s="90">
        <v>127.07253987999999</v>
      </c>
      <c r="D759" s="90"/>
      <c r="E759" s="90"/>
      <c r="F759" s="91">
        <v>112.46314194</v>
      </c>
      <c r="G759" s="91">
        <v>122.42349772999999</v>
      </c>
      <c r="AB759" s="93">
        <v>59821</v>
      </c>
    </row>
    <row r="760" spans="1:28" x14ac:dyDescent="0.25">
      <c r="A760" s="206">
        <v>44512</v>
      </c>
      <c r="B760" s="90">
        <v>111.31872477</v>
      </c>
      <c r="C760" s="90">
        <v>127.66434175000001</v>
      </c>
      <c r="D760" s="90"/>
      <c r="E760" s="90"/>
      <c r="F760" s="91">
        <v>112.49604441</v>
      </c>
      <c r="G760" s="91">
        <v>120.98969509</v>
      </c>
      <c r="AB760" s="93">
        <v>59842</v>
      </c>
    </row>
    <row r="761" spans="1:28" x14ac:dyDescent="0.25">
      <c r="A761" s="206">
        <v>44515</v>
      </c>
      <c r="B761" s="90"/>
      <c r="C761" s="90"/>
      <c r="D761" s="90"/>
      <c r="E761" s="90"/>
      <c r="F761" s="91"/>
      <c r="G761" s="91"/>
      <c r="AB761" s="93">
        <v>59855</v>
      </c>
    </row>
    <row r="762" spans="1:28" x14ac:dyDescent="0.25">
      <c r="A762" s="206">
        <v>44516</v>
      </c>
      <c r="B762" s="90">
        <v>111.10227548</v>
      </c>
      <c r="C762" s="90">
        <v>127.32993636</v>
      </c>
      <c r="D762" s="90"/>
      <c r="E762" s="90"/>
      <c r="F762" s="91">
        <v>112.52895651999999</v>
      </c>
      <c r="G762" s="91">
        <v>118.79269887</v>
      </c>
      <c r="AB762" s="93">
        <v>59895</v>
      </c>
    </row>
    <row r="763" spans="1:28" x14ac:dyDescent="0.25">
      <c r="A763" s="206">
        <v>44517</v>
      </c>
      <c r="B763" s="90">
        <v>110.71742948000001</v>
      </c>
      <c r="C763" s="90">
        <v>127.28947785</v>
      </c>
      <c r="D763" s="90"/>
      <c r="E763" s="90"/>
      <c r="F763" s="91">
        <v>112.56187826</v>
      </c>
      <c r="G763" s="91">
        <v>117.13693007000001</v>
      </c>
      <c r="AB763" s="93">
        <v>59902</v>
      </c>
    </row>
    <row r="764" spans="1:28" x14ac:dyDescent="0.25">
      <c r="A764" s="206">
        <v>44518</v>
      </c>
      <c r="B764" s="90">
        <v>110.18162178999999</v>
      </c>
      <c r="C764" s="90">
        <v>127.35891633999999</v>
      </c>
      <c r="D764" s="90"/>
      <c r="E764" s="90"/>
      <c r="F764" s="91">
        <v>112.59480963999999</v>
      </c>
      <c r="G764" s="91">
        <v>116.54247537000001</v>
      </c>
      <c r="AB764" s="93">
        <v>59950</v>
      </c>
    </row>
    <row r="765" spans="1:28" x14ac:dyDescent="0.25">
      <c r="A765" s="206">
        <v>44519</v>
      </c>
      <c r="B765" s="90">
        <v>110.31387273999999</v>
      </c>
      <c r="C765" s="90">
        <v>127.82189121</v>
      </c>
      <c r="D765" s="90"/>
      <c r="E765" s="90"/>
      <c r="F765" s="91">
        <v>112.62775065</v>
      </c>
      <c r="G765" s="91">
        <v>117.23543125</v>
      </c>
      <c r="AB765" s="93">
        <v>59951</v>
      </c>
    </row>
    <row r="766" spans="1:28" x14ac:dyDescent="0.25">
      <c r="A766" s="206">
        <v>44522</v>
      </c>
      <c r="B766" s="90">
        <v>109.77381260999999</v>
      </c>
      <c r="C766" s="90">
        <v>127.42346974</v>
      </c>
      <c r="D766" s="90"/>
      <c r="E766" s="90"/>
      <c r="F766" s="91">
        <v>112.6607013</v>
      </c>
      <c r="G766" s="91">
        <v>116.19699872</v>
      </c>
      <c r="AB766" s="93">
        <v>59996</v>
      </c>
    </row>
    <row r="767" spans="1:28" x14ac:dyDescent="0.25">
      <c r="A767" s="206">
        <v>44523</v>
      </c>
      <c r="B767" s="90">
        <v>109.01602745</v>
      </c>
      <c r="C767" s="90">
        <v>127.69820056</v>
      </c>
      <c r="D767" s="90"/>
      <c r="E767" s="90"/>
      <c r="F767" s="91">
        <v>112.69366159</v>
      </c>
      <c r="G767" s="91">
        <v>117.93951500999999</v>
      </c>
      <c r="AB767" s="93">
        <v>60013</v>
      </c>
    </row>
    <row r="768" spans="1:28" x14ac:dyDescent="0.25">
      <c r="A768" s="206">
        <v>44524</v>
      </c>
      <c r="B768" s="90">
        <v>108.30416866</v>
      </c>
      <c r="C768" s="90">
        <v>128.01519906999999</v>
      </c>
      <c r="D768" s="90"/>
      <c r="E768" s="90"/>
      <c r="F768" s="91">
        <v>112.72663151</v>
      </c>
      <c r="G768" s="91">
        <v>118.91846225</v>
      </c>
      <c r="AB768" s="93">
        <v>60023</v>
      </c>
    </row>
    <row r="769" spans="1:28" x14ac:dyDescent="0.25">
      <c r="A769" s="206">
        <v>44525</v>
      </c>
      <c r="B769" s="90">
        <v>108.26632193</v>
      </c>
      <c r="C769" s="90">
        <v>127.93839939999999</v>
      </c>
      <c r="D769" s="90"/>
      <c r="E769" s="90"/>
      <c r="F769" s="91">
        <v>112.75961106</v>
      </c>
      <c r="G769" s="91">
        <v>120.39428463</v>
      </c>
      <c r="AB769" s="93">
        <v>60058</v>
      </c>
    </row>
    <row r="770" spans="1:28" x14ac:dyDescent="0.25">
      <c r="A770" s="206">
        <v>44526</v>
      </c>
      <c r="B770" s="90">
        <v>108.07666302</v>
      </c>
      <c r="C770" s="90">
        <v>128.12626259999999</v>
      </c>
      <c r="D770" s="90"/>
      <c r="E770" s="90"/>
      <c r="F770" s="91">
        <v>112.79260026</v>
      </c>
      <c r="G770" s="91">
        <v>116.31293132</v>
      </c>
      <c r="AB770" s="93">
        <v>60152</v>
      </c>
    </row>
    <row r="771" spans="1:28" x14ac:dyDescent="0.25">
      <c r="A771" s="206">
        <v>44529</v>
      </c>
      <c r="B771" s="90">
        <v>109.02240611000001</v>
      </c>
      <c r="C771" s="90">
        <v>128.49231119000001</v>
      </c>
      <c r="D771" s="90"/>
      <c r="E771" s="90"/>
      <c r="F771" s="91">
        <v>112.82559908</v>
      </c>
      <c r="G771" s="91">
        <v>116.98398414</v>
      </c>
      <c r="AB771" s="93">
        <v>60187</v>
      </c>
    </row>
    <row r="772" spans="1:28" x14ac:dyDescent="0.25">
      <c r="A772" s="206">
        <v>44530</v>
      </c>
      <c r="B772" s="90">
        <v>109.64496362</v>
      </c>
      <c r="C772" s="90">
        <v>128.91077873</v>
      </c>
      <c r="D772" s="90"/>
      <c r="E772" s="90"/>
      <c r="F772" s="91">
        <v>112.85860773</v>
      </c>
      <c r="G772" s="91">
        <v>115.96156075</v>
      </c>
      <c r="AB772" s="93">
        <v>60208</v>
      </c>
    </row>
    <row r="773" spans="1:28" x14ac:dyDescent="0.25">
      <c r="A773" s="206">
        <v>44531</v>
      </c>
      <c r="B773" s="90">
        <v>109.76785919</v>
      </c>
      <c r="C773" s="90">
        <v>128.48326205000001</v>
      </c>
      <c r="D773" s="90"/>
      <c r="E773" s="90"/>
      <c r="F773" s="91">
        <v>112.891626</v>
      </c>
      <c r="G773" s="91">
        <v>114.66344329</v>
      </c>
      <c r="AB773" s="93">
        <v>60221</v>
      </c>
    </row>
    <row r="774" spans="1:28" x14ac:dyDescent="0.25">
      <c r="A774" s="206">
        <v>44532</v>
      </c>
      <c r="B774" s="90">
        <v>109.83504777</v>
      </c>
      <c r="C774" s="90">
        <v>128.87987318</v>
      </c>
      <c r="D774" s="90"/>
      <c r="E774" s="90"/>
      <c r="F774" s="91">
        <v>112.92465392</v>
      </c>
      <c r="G774" s="91">
        <v>118.86390372</v>
      </c>
      <c r="AB774" s="93">
        <v>60261</v>
      </c>
    </row>
    <row r="775" spans="1:28" x14ac:dyDescent="0.25">
      <c r="A775" s="206">
        <v>44533</v>
      </c>
      <c r="B775" s="90">
        <v>111.01722664</v>
      </c>
      <c r="C775" s="90">
        <v>129.71624156999999</v>
      </c>
      <c r="D775" s="90"/>
      <c r="E775" s="90"/>
      <c r="F775" s="91">
        <v>112.95769147</v>
      </c>
      <c r="G775" s="91">
        <v>119.55052193</v>
      </c>
      <c r="AB775" s="93">
        <v>60268</v>
      </c>
    </row>
    <row r="776" spans="1:28" x14ac:dyDescent="0.25">
      <c r="A776" s="206">
        <v>44536</v>
      </c>
      <c r="B776" s="90">
        <v>112.39629357</v>
      </c>
      <c r="C776" s="90">
        <v>129.55781042999999</v>
      </c>
      <c r="D776" s="90"/>
      <c r="E776" s="90"/>
      <c r="F776" s="91">
        <v>112.99073865</v>
      </c>
      <c r="G776" s="91">
        <v>121.58628889000001</v>
      </c>
      <c r="AB776" s="93">
        <v>60307</v>
      </c>
    </row>
    <row r="777" spans="1:28" x14ac:dyDescent="0.25">
      <c r="A777" s="206">
        <v>44537</v>
      </c>
      <c r="B777" s="90">
        <v>113.15280299</v>
      </c>
      <c r="C777" s="90">
        <v>129.77874191000001</v>
      </c>
      <c r="D777" s="90"/>
      <c r="E777" s="90"/>
      <c r="F777" s="91">
        <v>113.02379547</v>
      </c>
      <c r="G777" s="91">
        <v>122.38139835</v>
      </c>
      <c r="AB777" s="93">
        <v>60308</v>
      </c>
    </row>
    <row r="778" spans="1:28" x14ac:dyDescent="0.25">
      <c r="A778" s="206">
        <v>44538</v>
      </c>
      <c r="B778" s="90">
        <v>113.67670384</v>
      </c>
      <c r="C778" s="90">
        <v>130.25054775999999</v>
      </c>
      <c r="D778" s="90"/>
      <c r="E778" s="90"/>
      <c r="F778" s="91">
        <v>113.05686211</v>
      </c>
      <c r="G778" s="91">
        <v>122.99338686</v>
      </c>
      <c r="AB778" s="93">
        <v>60353</v>
      </c>
    </row>
    <row r="779" spans="1:28" x14ac:dyDescent="0.25">
      <c r="A779" s="206">
        <v>44539</v>
      </c>
      <c r="B779" s="90">
        <v>113.50022749999999</v>
      </c>
      <c r="C779" s="90">
        <v>130.24968404000001</v>
      </c>
      <c r="D779" s="90"/>
      <c r="E779" s="90"/>
      <c r="F779" s="91">
        <v>113.09614857</v>
      </c>
      <c r="G779" s="91">
        <v>120.94042743</v>
      </c>
      <c r="AB779" s="93">
        <v>60378</v>
      </c>
    </row>
    <row r="780" spans="1:28" x14ac:dyDescent="0.25">
      <c r="A780" s="206">
        <v>44540</v>
      </c>
      <c r="B780" s="90">
        <v>113.70774667000001</v>
      </c>
      <c r="C780" s="90">
        <v>130.86671655000001</v>
      </c>
      <c r="D780" s="90"/>
      <c r="E780" s="90"/>
      <c r="F780" s="91">
        <v>113.1354486</v>
      </c>
      <c r="G780" s="91">
        <v>122.60972493</v>
      </c>
      <c r="AB780" s="93">
        <v>60388</v>
      </c>
    </row>
    <row r="781" spans="1:28" x14ac:dyDescent="0.25">
      <c r="A781" s="206">
        <v>44543</v>
      </c>
      <c r="B781" s="90">
        <v>113.70689618</v>
      </c>
      <c r="C781" s="90">
        <v>130.40203559</v>
      </c>
      <c r="D781" s="90"/>
      <c r="E781" s="90"/>
      <c r="F781" s="91">
        <v>113.17476237</v>
      </c>
      <c r="G781" s="91">
        <v>122.18301922000001</v>
      </c>
      <c r="AB781" s="93">
        <v>60415</v>
      </c>
    </row>
    <row r="782" spans="1:28" x14ac:dyDescent="0.25">
      <c r="A782" s="206">
        <v>44544</v>
      </c>
      <c r="B782" s="90">
        <v>113.48619444000001</v>
      </c>
      <c r="C782" s="90">
        <v>130.29914289000001</v>
      </c>
      <c r="D782" s="90"/>
      <c r="E782" s="90"/>
      <c r="F782" s="91">
        <v>113.2140897</v>
      </c>
      <c r="G782" s="91">
        <v>121.47370148</v>
      </c>
      <c r="AB782" s="93">
        <v>60517</v>
      </c>
    </row>
    <row r="783" spans="1:28" x14ac:dyDescent="0.25">
      <c r="A783" s="206">
        <v>44545</v>
      </c>
      <c r="B783" s="90">
        <v>113.80130038999999</v>
      </c>
      <c r="C783" s="90">
        <v>130.09179331000001</v>
      </c>
      <c r="D783" s="90"/>
      <c r="E783" s="90"/>
      <c r="F783" s="91">
        <v>113.25343076999999</v>
      </c>
      <c r="G783" s="91">
        <v>122.23747534</v>
      </c>
      <c r="AB783" s="93">
        <v>60552</v>
      </c>
    </row>
    <row r="784" spans="1:28" x14ac:dyDescent="0.25">
      <c r="A784" s="206">
        <v>44546</v>
      </c>
      <c r="B784" s="90">
        <v>114.02285261999999</v>
      </c>
      <c r="C784" s="90">
        <v>129.47254169000001</v>
      </c>
      <c r="D784" s="90"/>
      <c r="E784" s="90"/>
      <c r="F784" s="91">
        <v>113.29278540999999</v>
      </c>
      <c r="G784" s="91">
        <v>123.255996</v>
      </c>
      <c r="AB784" s="93">
        <v>60573</v>
      </c>
    </row>
    <row r="785" spans="1:28" x14ac:dyDescent="0.25">
      <c r="A785" s="206">
        <v>44547</v>
      </c>
      <c r="B785" s="90">
        <v>114.59182935</v>
      </c>
      <c r="C785" s="90">
        <v>129.11099716000001</v>
      </c>
      <c r="D785" s="90"/>
      <c r="E785" s="90"/>
      <c r="F785" s="91">
        <v>113.33215378</v>
      </c>
      <c r="G785" s="91">
        <v>121.97507102</v>
      </c>
      <c r="AB785" s="93">
        <v>60586</v>
      </c>
    </row>
    <row r="786" spans="1:28" x14ac:dyDescent="0.25">
      <c r="A786" s="206">
        <v>44550</v>
      </c>
      <c r="B786" s="90">
        <v>114.60543717</v>
      </c>
      <c r="C786" s="90">
        <v>129.28095895000001</v>
      </c>
      <c r="D786" s="90"/>
      <c r="E786" s="90"/>
      <c r="F786" s="91">
        <v>113.37153589</v>
      </c>
      <c r="G786" s="91">
        <v>119.49373327000001</v>
      </c>
      <c r="AB786" s="93">
        <v>60626</v>
      </c>
    </row>
    <row r="787" spans="1:28" x14ac:dyDescent="0.25">
      <c r="A787" s="206">
        <v>44551</v>
      </c>
      <c r="B787" s="90">
        <v>114.95371215999999</v>
      </c>
      <c r="C787" s="90">
        <v>129.50713343999999</v>
      </c>
      <c r="D787" s="90"/>
      <c r="E787" s="90"/>
      <c r="F787" s="91">
        <v>113.41093155999999</v>
      </c>
      <c r="G787" s="91">
        <v>120.04000124</v>
      </c>
      <c r="AB787" s="93">
        <v>60633</v>
      </c>
    </row>
    <row r="788" spans="1:28" x14ac:dyDescent="0.25">
      <c r="A788" s="206">
        <v>44552</v>
      </c>
      <c r="B788" s="90">
        <v>115.09829519</v>
      </c>
      <c r="C788" s="90">
        <v>129.61553647</v>
      </c>
      <c r="D788" s="90"/>
      <c r="E788" s="90"/>
      <c r="F788" s="91">
        <v>113.45034097999999</v>
      </c>
      <c r="G788" s="91">
        <v>119.74853696</v>
      </c>
      <c r="AB788" s="93">
        <v>60685</v>
      </c>
    </row>
    <row r="789" spans="1:28" x14ac:dyDescent="0.25">
      <c r="A789" s="206">
        <v>44553</v>
      </c>
      <c r="B789" s="90">
        <v>115.86203377</v>
      </c>
      <c r="C789" s="90">
        <v>129.45058090000001</v>
      </c>
      <c r="D789" s="90"/>
      <c r="E789" s="90"/>
      <c r="F789" s="91">
        <v>113.48976413</v>
      </c>
      <c r="G789" s="91">
        <v>119.34756876</v>
      </c>
      <c r="AB789" s="93">
        <v>60686</v>
      </c>
    </row>
    <row r="790" spans="1:28" x14ac:dyDescent="0.25">
      <c r="A790" s="206">
        <v>44554</v>
      </c>
      <c r="B790" s="90"/>
      <c r="C790" s="90">
        <v>129.48873565</v>
      </c>
      <c r="D790" s="90"/>
      <c r="E790" s="90"/>
      <c r="F790" s="91">
        <v>113.52920102</v>
      </c>
      <c r="G790" s="91"/>
      <c r="AB790" s="93">
        <v>60731</v>
      </c>
    </row>
    <row r="791" spans="1:28" x14ac:dyDescent="0.25">
      <c r="A791" s="206">
        <v>44557</v>
      </c>
      <c r="B791" s="90">
        <v>116.6733997</v>
      </c>
      <c r="C791" s="90">
        <v>129.44718814999999</v>
      </c>
      <c r="D791" s="90"/>
      <c r="E791" s="90"/>
      <c r="F791" s="91">
        <v>113.56865165000001</v>
      </c>
      <c r="G791" s="91">
        <v>120.10203525</v>
      </c>
      <c r="AB791" s="93">
        <v>60743</v>
      </c>
    </row>
    <row r="792" spans="1:28" x14ac:dyDescent="0.25">
      <c r="A792" s="206">
        <v>44558</v>
      </c>
      <c r="B792" s="90">
        <v>117.70844407</v>
      </c>
      <c r="C792" s="90">
        <v>129.42612170000001</v>
      </c>
      <c r="D792" s="90"/>
      <c r="E792" s="90"/>
      <c r="F792" s="91">
        <v>113.60811585</v>
      </c>
      <c r="G792" s="91">
        <v>119.31667692000001</v>
      </c>
      <c r="AB792" s="93">
        <v>60753</v>
      </c>
    </row>
    <row r="793" spans="1:28" x14ac:dyDescent="0.25">
      <c r="A793" s="206">
        <v>44559</v>
      </c>
      <c r="B793" s="90">
        <v>118.61421421</v>
      </c>
      <c r="C793" s="90">
        <v>128.87901299999999</v>
      </c>
      <c r="D793" s="90"/>
      <c r="E793" s="90"/>
      <c r="F793" s="91">
        <v>113.64759377999999</v>
      </c>
      <c r="G793" s="91">
        <v>118.45542591</v>
      </c>
      <c r="AB793" s="93">
        <v>60793</v>
      </c>
    </row>
    <row r="794" spans="1:28" x14ac:dyDescent="0.25">
      <c r="A794" s="206">
        <v>44560</v>
      </c>
      <c r="B794" s="90">
        <v>119.27206698000001</v>
      </c>
      <c r="C794" s="90">
        <v>129.13898377999999</v>
      </c>
      <c r="D794" s="90"/>
      <c r="E794" s="90"/>
      <c r="F794" s="91">
        <v>113.68708545</v>
      </c>
      <c r="G794" s="91">
        <v>119.26919564000001</v>
      </c>
      <c r="AB794" s="93">
        <v>60882</v>
      </c>
    </row>
    <row r="795" spans="1:28" x14ac:dyDescent="0.25">
      <c r="A795" s="206">
        <v>44561</v>
      </c>
      <c r="B795" s="90"/>
      <c r="C795" s="90">
        <v>129.20053446</v>
      </c>
      <c r="D795" s="90"/>
      <c r="E795" s="90"/>
      <c r="F795" s="91">
        <v>113.72659086</v>
      </c>
      <c r="G795" s="91"/>
      <c r="AB795" s="93">
        <v>60917</v>
      </c>
    </row>
    <row r="796" spans="1:28" x14ac:dyDescent="0.25">
      <c r="A796" s="206">
        <v>44564</v>
      </c>
      <c r="B796" s="90">
        <v>118.60655980999999</v>
      </c>
      <c r="C796" s="90">
        <v>129.11236803</v>
      </c>
      <c r="D796" s="90"/>
      <c r="E796" s="90"/>
      <c r="F796" s="91">
        <v>113.76611002</v>
      </c>
      <c r="G796" s="91">
        <v>118.2441894</v>
      </c>
      <c r="AB796" s="93">
        <v>60938</v>
      </c>
    </row>
    <row r="797" spans="1:28" x14ac:dyDescent="0.25">
      <c r="A797" s="206">
        <v>44565</v>
      </c>
      <c r="B797" s="90">
        <v>118.5266139</v>
      </c>
      <c r="C797" s="90">
        <v>128.79174266000001</v>
      </c>
      <c r="D797" s="90"/>
      <c r="E797" s="90"/>
      <c r="F797" s="91">
        <v>113.80564291</v>
      </c>
      <c r="G797" s="91">
        <v>117.78001524</v>
      </c>
      <c r="AB797" s="93">
        <v>60951</v>
      </c>
    </row>
    <row r="798" spans="1:28" x14ac:dyDescent="0.25">
      <c r="A798" s="206">
        <v>44566</v>
      </c>
      <c r="B798" s="90">
        <v>117.37335164</v>
      </c>
      <c r="C798" s="90">
        <v>128.33932633000001</v>
      </c>
      <c r="D798" s="90"/>
      <c r="E798" s="90"/>
      <c r="F798" s="91">
        <v>113.84518954000001</v>
      </c>
      <c r="G798" s="91">
        <v>114.92635964</v>
      </c>
      <c r="AB798" s="93">
        <v>60991</v>
      </c>
    </row>
    <row r="799" spans="1:28" x14ac:dyDescent="0.25">
      <c r="A799" s="206">
        <v>44567</v>
      </c>
      <c r="B799" s="90">
        <v>117.25215704999999</v>
      </c>
      <c r="C799" s="90">
        <v>127.8984827</v>
      </c>
      <c r="D799" s="90"/>
      <c r="E799" s="90"/>
      <c r="F799" s="91">
        <v>113.88474991</v>
      </c>
      <c r="G799" s="91">
        <v>115.55831692</v>
      </c>
      <c r="AB799" s="93">
        <v>60998</v>
      </c>
    </row>
    <row r="800" spans="1:28" x14ac:dyDescent="0.25">
      <c r="A800" s="206">
        <v>44568</v>
      </c>
      <c r="B800" s="90">
        <v>117.34911271999999</v>
      </c>
      <c r="C800" s="90">
        <v>127.45413544</v>
      </c>
      <c r="D800" s="90"/>
      <c r="E800" s="90"/>
      <c r="F800" s="91">
        <v>113.92432402</v>
      </c>
      <c r="G800" s="91">
        <v>116.87639176</v>
      </c>
      <c r="AB800" s="93">
        <v>61042</v>
      </c>
    </row>
    <row r="801" spans="1:28" x14ac:dyDescent="0.25">
      <c r="A801" s="206">
        <v>44571</v>
      </c>
      <c r="B801" s="90">
        <v>117.03315628999999</v>
      </c>
      <c r="C801" s="90">
        <v>127.29956226</v>
      </c>
      <c r="D801" s="90"/>
      <c r="E801" s="90"/>
      <c r="F801" s="91">
        <v>113.96391187</v>
      </c>
      <c r="G801" s="91">
        <v>115.99541094</v>
      </c>
      <c r="AB801" s="93">
        <v>61043</v>
      </c>
    </row>
    <row r="802" spans="1:28" x14ac:dyDescent="0.25">
      <c r="A802" s="206">
        <v>44572</v>
      </c>
      <c r="B802" s="90">
        <v>117.12968672</v>
      </c>
      <c r="C802" s="90">
        <v>126.94630836</v>
      </c>
      <c r="D802" s="90"/>
      <c r="E802" s="90"/>
      <c r="F802" s="91">
        <v>114.00351347</v>
      </c>
      <c r="G802" s="91">
        <v>118.08192472</v>
      </c>
      <c r="AB802" s="93">
        <v>61088</v>
      </c>
    </row>
    <row r="803" spans="1:28" x14ac:dyDescent="0.25">
      <c r="A803" s="206">
        <v>44573</v>
      </c>
      <c r="B803" s="90">
        <v>117.54940274</v>
      </c>
      <c r="C803" s="90">
        <v>127.50102502</v>
      </c>
      <c r="D803" s="90"/>
      <c r="E803" s="90"/>
      <c r="F803" s="91">
        <v>114.04312880000001</v>
      </c>
      <c r="G803" s="91">
        <v>120.25138566</v>
      </c>
      <c r="AB803" s="93">
        <v>61108</v>
      </c>
    </row>
    <row r="804" spans="1:28" x14ac:dyDescent="0.25">
      <c r="A804" s="206">
        <v>44574</v>
      </c>
      <c r="B804" s="90">
        <v>117.56301055</v>
      </c>
      <c r="C804" s="90">
        <v>127.62228543000001</v>
      </c>
      <c r="D804" s="90"/>
      <c r="E804" s="90"/>
      <c r="F804" s="91">
        <v>114.08275786999999</v>
      </c>
      <c r="G804" s="91">
        <v>120.07370349999999</v>
      </c>
      <c r="AB804" s="93">
        <v>61118</v>
      </c>
    </row>
    <row r="805" spans="1:28" x14ac:dyDescent="0.25">
      <c r="A805" s="206">
        <v>44575</v>
      </c>
      <c r="B805" s="90">
        <v>118.34120743</v>
      </c>
      <c r="C805" s="90">
        <v>127.76040478</v>
      </c>
      <c r="D805" s="90"/>
      <c r="E805" s="90"/>
      <c r="F805" s="91">
        <v>114.12240086</v>
      </c>
      <c r="G805" s="91">
        <v>121.66470751999999</v>
      </c>
      <c r="AB805" s="93">
        <v>61150</v>
      </c>
    </row>
    <row r="806" spans="1:28" x14ac:dyDescent="0.25">
      <c r="A806" s="206">
        <v>44578</v>
      </c>
      <c r="B806" s="90">
        <v>118.89189867</v>
      </c>
      <c r="C806" s="90">
        <v>127.21914781</v>
      </c>
      <c r="D806" s="90"/>
      <c r="E806" s="90"/>
      <c r="F806" s="91">
        <v>114.16205758</v>
      </c>
      <c r="G806" s="91">
        <v>121.0344456</v>
      </c>
      <c r="AB806" s="93">
        <v>61247</v>
      </c>
    </row>
    <row r="807" spans="1:28" x14ac:dyDescent="0.25">
      <c r="A807" s="206">
        <v>44579</v>
      </c>
      <c r="B807" s="90">
        <v>119.15427434</v>
      </c>
      <c r="C807" s="90">
        <v>127.20992749</v>
      </c>
      <c r="D807" s="90"/>
      <c r="E807" s="90"/>
      <c r="F807" s="91">
        <v>114.20172805</v>
      </c>
      <c r="G807" s="91">
        <v>121.36872609</v>
      </c>
      <c r="AB807" s="93">
        <v>61282</v>
      </c>
    </row>
    <row r="808" spans="1:28" x14ac:dyDescent="0.25">
      <c r="A808" s="206">
        <v>44580</v>
      </c>
      <c r="B808" s="90">
        <v>119.36859741000001</v>
      </c>
      <c r="C808" s="90">
        <v>127.85491358</v>
      </c>
      <c r="D808" s="90"/>
      <c r="E808" s="90"/>
      <c r="F808" s="91">
        <v>114.24141226</v>
      </c>
      <c r="G808" s="91">
        <v>122.90001726</v>
      </c>
      <c r="AB808" s="93">
        <v>61303</v>
      </c>
    </row>
    <row r="809" spans="1:28" x14ac:dyDescent="0.25">
      <c r="A809" s="206">
        <v>44581</v>
      </c>
      <c r="B809" s="90">
        <v>119.26228636</v>
      </c>
      <c r="C809" s="90">
        <v>128.35860235999999</v>
      </c>
      <c r="D809" s="90"/>
      <c r="E809" s="90"/>
      <c r="F809" s="91">
        <v>114.28111020999999</v>
      </c>
      <c r="G809" s="91">
        <v>124.13855839999999</v>
      </c>
      <c r="AB809" s="93">
        <v>61316</v>
      </c>
    </row>
    <row r="810" spans="1:28" x14ac:dyDescent="0.25">
      <c r="A810" s="206">
        <v>44582</v>
      </c>
      <c r="B810" s="90">
        <v>119.50425031</v>
      </c>
      <c r="C810" s="90">
        <v>128.15538956</v>
      </c>
      <c r="D810" s="90"/>
      <c r="E810" s="90"/>
      <c r="F810" s="91">
        <v>114.32082207000001</v>
      </c>
      <c r="G810" s="91">
        <v>123.95615428000001</v>
      </c>
      <c r="AB810" s="93">
        <v>61356</v>
      </c>
    </row>
    <row r="811" spans="1:28" x14ac:dyDescent="0.25">
      <c r="A811" s="206">
        <v>44585</v>
      </c>
      <c r="B811" s="90">
        <v>119.05901964</v>
      </c>
      <c r="C811" s="90">
        <v>128.36162289000001</v>
      </c>
      <c r="D811" s="90"/>
      <c r="E811" s="90"/>
      <c r="F811" s="91">
        <v>114.36054768</v>
      </c>
      <c r="G811" s="91">
        <v>122.81313323000001</v>
      </c>
      <c r="AB811" s="93">
        <v>61363</v>
      </c>
    </row>
    <row r="812" spans="1:28" x14ac:dyDescent="0.25">
      <c r="A812" s="206">
        <v>44586</v>
      </c>
      <c r="B812" s="90">
        <v>118.75411955</v>
      </c>
      <c r="C812" s="90">
        <v>128.26987217999999</v>
      </c>
      <c r="D812" s="90"/>
      <c r="E812" s="90"/>
      <c r="F812" s="91">
        <v>114.40028703</v>
      </c>
      <c r="G812" s="91">
        <v>125.39218706</v>
      </c>
      <c r="AB812" s="93">
        <v>61427</v>
      </c>
    </row>
    <row r="813" spans="1:28" x14ac:dyDescent="0.25">
      <c r="A813" s="206">
        <v>44587</v>
      </c>
      <c r="B813" s="90">
        <v>117.91766421</v>
      </c>
      <c r="C813" s="90">
        <v>128.12291972</v>
      </c>
      <c r="D813" s="90"/>
      <c r="E813" s="90"/>
      <c r="F813" s="91">
        <v>114.44004029</v>
      </c>
      <c r="G813" s="91">
        <v>126.62718958000001</v>
      </c>
      <c r="AB813" s="93">
        <v>61428</v>
      </c>
    </row>
    <row r="814" spans="1:28" x14ac:dyDescent="0.25">
      <c r="A814" s="206">
        <v>44588</v>
      </c>
      <c r="B814" s="90">
        <v>117.66591965000001</v>
      </c>
      <c r="C814" s="90">
        <v>127.94224507</v>
      </c>
      <c r="D814" s="90"/>
      <c r="E814" s="90"/>
      <c r="F814" s="91">
        <v>114.47980729</v>
      </c>
      <c r="G814" s="91">
        <v>128.131924</v>
      </c>
      <c r="AB814" s="93">
        <v>61473</v>
      </c>
    </row>
    <row r="815" spans="1:28" x14ac:dyDescent="0.25">
      <c r="A815" s="206">
        <v>44589</v>
      </c>
      <c r="B815" s="90">
        <v>117.78838998000001</v>
      </c>
      <c r="C815" s="90">
        <v>128.12307272000001</v>
      </c>
      <c r="D815" s="90"/>
      <c r="E815" s="90"/>
      <c r="F815" s="91">
        <v>114.51958822</v>
      </c>
      <c r="G815" s="91">
        <v>127.33368552</v>
      </c>
      <c r="AB815" s="93">
        <v>61474</v>
      </c>
    </row>
    <row r="816" spans="1:28" x14ac:dyDescent="0.25">
      <c r="A816" s="206">
        <v>44592</v>
      </c>
      <c r="B816" s="90">
        <v>118.08691140000001</v>
      </c>
      <c r="C816" s="90">
        <v>128.25208663000001</v>
      </c>
      <c r="D816" s="90"/>
      <c r="E816" s="90"/>
      <c r="F816" s="91">
        <v>114.55938288</v>
      </c>
      <c r="G816" s="91">
        <v>127.59926437</v>
      </c>
      <c r="AB816" s="93">
        <v>61484</v>
      </c>
    </row>
    <row r="817" spans="1:28" x14ac:dyDescent="0.25">
      <c r="A817" s="206">
        <v>44593</v>
      </c>
      <c r="B817" s="90">
        <v>118.07372882999999</v>
      </c>
      <c r="C817" s="90">
        <v>128.61170688000001</v>
      </c>
      <c r="D817" s="90"/>
      <c r="E817" s="90"/>
      <c r="F817" s="91">
        <v>114.59919146</v>
      </c>
      <c r="G817" s="91">
        <v>128.83357283000001</v>
      </c>
      <c r="AB817" s="93">
        <v>61535</v>
      </c>
    </row>
    <row r="818" spans="1:28" x14ac:dyDescent="0.25">
      <c r="A818" s="206">
        <v>44594</v>
      </c>
      <c r="B818" s="90">
        <v>117.83559208</v>
      </c>
      <c r="C818" s="90">
        <v>129.15274994000001</v>
      </c>
      <c r="D818" s="90"/>
      <c r="E818" s="90"/>
      <c r="F818" s="91">
        <v>114.63901378</v>
      </c>
      <c r="G818" s="91">
        <v>127.31577622</v>
      </c>
      <c r="AB818" s="93">
        <v>61613</v>
      </c>
    </row>
    <row r="819" spans="1:28" x14ac:dyDescent="0.25">
      <c r="A819" s="206">
        <v>44595</v>
      </c>
      <c r="B819" s="90">
        <v>117.69015856999999</v>
      </c>
      <c r="C819" s="90">
        <v>129.66707915999999</v>
      </c>
      <c r="D819" s="90"/>
      <c r="E819" s="90"/>
      <c r="F819" s="91">
        <v>114.68506146</v>
      </c>
      <c r="G819" s="91">
        <v>127.09000973000001</v>
      </c>
      <c r="AB819" s="93">
        <v>61648</v>
      </c>
    </row>
    <row r="820" spans="1:28" x14ac:dyDescent="0.25">
      <c r="A820" s="206">
        <v>44596</v>
      </c>
      <c r="B820" s="90">
        <v>117.87386406</v>
      </c>
      <c r="C820" s="90">
        <v>129.26969362</v>
      </c>
      <c r="D820" s="90"/>
      <c r="E820" s="90"/>
      <c r="F820" s="91">
        <v>114.7311277</v>
      </c>
      <c r="G820" s="91">
        <v>127.71467358</v>
      </c>
      <c r="AB820" s="93">
        <v>61669</v>
      </c>
    </row>
    <row r="821" spans="1:28" x14ac:dyDescent="0.25">
      <c r="A821" s="206">
        <v>44599</v>
      </c>
      <c r="B821" s="90">
        <v>117.60723595</v>
      </c>
      <c r="C821" s="90">
        <v>129.46201094</v>
      </c>
      <c r="D821" s="90"/>
      <c r="E821" s="90"/>
      <c r="F821" s="91">
        <v>114.77721233</v>
      </c>
      <c r="G821" s="91">
        <v>127.43187949</v>
      </c>
      <c r="AB821" s="93">
        <v>61682</v>
      </c>
    </row>
    <row r="822" spans="1:28" x14ac:dyDescent="0.25">
      <c r="A822" s="206">
        <v>44600</v>
      </c>
      <c r="B822" s="90">
        <v>117.47668598</v>
      </c>
      <c r="C822" s="90">
        <v>129.03044105000001</v>
      </c>
      <c r="D822" s="90"/>
      <c r="E822" s="90"/>
      <c r="F822" s="91">
        <v>114.82331551</v>
      </c>
      <c r="G822" s="91">
        <v>127.70274920999999</v>
      </c>
      <c r="AB822" s="93">
        <v>61722</v>
      </c>
    </row>
    <row r="823" spans="1:28" x14ac:dyDescent="0.25">
      <c r="A823" s="206">
        <v>44601</v>
      </c>
      <c r="B823" s="90">
        <v>117.52729004</v>
      </c>
      <c r="C823" s="90">
        <v>128.66226293</v>
      </c>
      <c r="D823" s="90"/>
      <c r="E823" s="90"/>
      <c r="F823" s="91">
        <v>114.86943724</v>
      </c>
      <c r="G823" s="91">
        <v>127.96095498</v>
      </c>
      <c r="AB823" s="93">
        <v>61729</v>
      </c>
    </row>
    <row r="824" spans="1:28" x14ac:dyDescent="0.25">
      <c r="A824" s="206">
        <v>44602</v>
      </c>
      <c r="B824" s="90">
        <v>117.41119838</v>
      </c>
      <c r="C824" s="90">
        <v>128.5194721</v>
      </c>
      <c r="D824" s="90"/>
      <c r="E824" s="90"/>
      <c r="F824" s="91">
        <v>114.91557754</v>
      </c>
      <c r="G824" s="91">
        <v>128.99225336999999</v>
      </c>
      <c r="AB824" s="93">
        <v>61784</v>
      </c>
    </row>
    <row r="825" spans="1:28" x14ac:dyDescent="0.25">
      <c r="A825" s="206">
        <v>44603</v>
      </c>
      <c r="B825" s="90">
        <v>117.48221416</v>
      </c>
      <c r="C825" s="90">
        <v>128.43593827999999</v>
      </c>
      <c r="D825" s="90"/>
      <c r="E825" s="90"/>
      <c r="F825" s="91">
        <v>114.96173621</v>
      </c>
      <c r="G825" s="91">
        <v>129.22502883999999</v>
      </c>
      <c r="AB825" s="93">
        <v>61785</v>
      </c>
    </row>
    <row r="826" spans="1:28" x14ac:dyDescent="0.25">
      <c r="A826" s="206">
        <v>44606</v>
      </c>
      <c r="B826" s="90">
        <v>117.07653119</v>
      </c>
      <c r="C826" s="90">
        <v>128.65987067</v>
      </c>
      <c r="D826" s="90"/>
      <c r="E826" s="90"/>
      <c r="F826" s="91">
        <v>115.00791344</v>
      </c>
      <c r="G826" s="91">
        <v>129.59691432</v>
      </c>
      <c r="AB826" s="93">
        <v>61830</v>
      </c>
    </row>
    <row r="827" spans="1:28" x14ac:dyDescent="0.25">
      <c r="A827" s="206">
        <v>44607</v>
      </c>
      <c r="B827" s="90">
        <v>116.98340270999999</v>
      </c>
      <c r="C827" s="90">
        <v>129.00506838000001</v>
      </c>
      <c r="D827" s="90"/>
      <c r="E827" s="90"/>
      <c r="F827" s="91">
        <v>115.05410922999999</v>
      </c>
      <c r="G827" s="91">
        <v>130.65393885</v>
      </c>
      <c r="AB827" s="93">
        <v>61839</v>
      </c>
    </row>
    <row r="828" spans="1:28" x14ac:dyDescent="0.25">
      <c r="A828" s="206">
        <v>44608</v>
      </c>
      <c r="B828" s="90">
        <v>116.83711871</v>
      </c>
      <c r="C828" s="90">
        <v>129.09917578</v>
      </c>
      <c r="D828" s="90"/>
      <c r="E828" s="90"/>
      <c r="F828" s="91">
        <v>115.10032357999999</v>
      </c>
      <c r="G828" s="91">
        <v>131.05532804000001</v>
      </c>
      <c r="AB828" s="93">
        <v>61849</v>
      </c>
    </row>
    <row r="829" spans="1:28" x14ac:dyDescent="0.25">
      <c r="A829" s="206">
        <v>44609</v>
      </c>
      <c r="B829" s="90">
        <v>116.79544478</v>
      </c>
      <c r="C829" s="90">
        <v>128.79142794000001</v>
      </c>
      <c r="D829" s="90"/>
      <c r="E829" s="90"/>
      <c r="F829" s="91">
        <v>115.14655648</v>
      </c>
      <c r="G829" s="91">
        <v>129.17511261999999</v>
      </c>
      <c r="AB829" s="93">
        <v>61892</v>
      </c>
    </row>
    <row r="830" spans="1:28" x14ac:dyDescent="0.25">
      <c r="A830" s="206">
        <v>44610</v>
      </c>
      <c r="B830" s="90">
        <v>117.00849212</v>
      </c>
      <c r="C830" s="90">
        <v>128.71506969000001</v>
      </c>
      <c r="D830" s="90"/>
      <c r="E830" s="90"/>
      <c r="F830" s="91">
        <v>115.19280795</v>
      </c>
      <c r="G830" s="91">
        <v>128.43708765</v>
      </c>
      <c r="AB830" s="93">
        <v>61978</v>
      </c>
    </row>
    <row r="831" spans="1:28" x14ac:dyDescent="0.25">
      <c r="A831" s="206">
        <v>44613</v>
      </c>
      <c r="B831" s="90">
        <v>116.58452366</v>
      </c>
      <c r="C831" s="90">
        <v>128.80554451</v>
      </c>
      <c r="D831" s="90"/>
      <c r="E831" s="90"/>
      <c r="F831" s="91">
        <v>115.23907814</v>
      </c>
      <c r="G831" s="91">
        <v>127.12341616</v>
      </c>
      <c r="AB831" s="93">
        <v>62013</v>
      </c>
    </row>
    <row r="832" spans="1:28" x14ac:dyDescent="0.25">
      <c r="A832" s="206">
        <v>44614</v>
      </c>
      <c r="B832" s="90">
        <v>116.23412243999999</v>
      </c>
      <c r="C832" s="90">
        <v>128.57042075999999</v>
      </c>
      <c r="D832" s="90"/>
      <c r="E832" s="90"/>
      <c r="F832" s="91">
        <v>115.2853669</v>
      </c>
      <c r="G832" s="91">
        <v>128.45068461</v>
      </c>
      <c r="AB832" s="93">
        <v>62034</v>
      </c>
    </row>
    <row r="833" spans="1:28" x14ac:dyDescent="0.25">
      <c r="A833" s="206">
        <v>44615</v>
      </c>
      <c r="B833" s="90">
        <v>116.06317427</v>
      </c>
      <c r="C833" s="90">
        <v>128.83414526999999</v>
      </c>
      <c r="D833" s="90"/>
      <c r="E833" s="90"/>
      <c r="F833" s="91">
        <v>115.33167421</v>
      </c>
      <c r="G833" s="91">
        <v>127.44463447</v>
      </c>
      <c r="AB833" s="93">
        <v>62047</v>
      </c>
    </row>
    <row r="834" spans="1:28" x14ac:dyDescent="0.25">
      <c r="A834" s="206">
        <v>44616</v>
      </c>
      <c r="B834" s="90">
        <v>115.23054614</v>
      </c>
      <c r="C834" s="90">
        <v>128.80683653</v>
      </c>
      <c r="D834" s="90"/>
      <c r="E834" s="90"/>
      <c r="F834" s="91">
        <v>115.37800009</v>
      </c>
      <c r="G834" s="91">
        <v>126.97159668</v>
      </c>
      <c r="AB834" s="93">
        <v>62087</v>
      </c>
    </row>
    <row r="835" spans="1:28" x14ac:dyDescent="0.25">
      <c r="A835" s="206">
        <v>44617</v>
      </c>
      <c r="B835" s="90">
        <v>116.56581291000001</v>
      </c>
      <c r="C835" s="90">
        <v>128.95045755000001</v>
      </c>
      <c r="D835" s="90"/>
      <c r="E835" s="90"/>
      <c r="F835" s="91">
        <v>115.42434451</v>
      </c>
      <c r="G835" s="91">
        <v>128.73529920999999</v>
      </c>
      <c r="AB835" s="93">
        <v>62094</v>
      </c>
    </row>
    <row r="836" spans="1:28" x14ac:dyDescent="0.25">
      <c r="A836" s="206">
        <v>44620</v>
      </c>
      <c r="B836" s="90"/>
      <c r="C836" s="90"/>
      <c r="D836" s="90"/>
      <c r="E836" s="90"/>
      <c r="F836" s="91"/>
      <c r="G836" s="91"/>
      <c r="AB836" s="93">
        <v>62134</v>
      </c>
    </row>
    <row r="837" spans="1:28" x14ac:dyDescent="0.25">
      <c r="A837" s="206">
        <v>44621</v>
      </c>
      <c r="B837" s="90"/>
      <c r="C837" s="90"/>
      <c r="D837" s="90"/>
      <c r="E837" s="90"/>
      <c r="F837" s="91"/>
      <c r="G837" s="91"/>
      <c r="AB837" s="93">
        <v>62135</v>
      </c>
    </row>
    <row r="838" spans="1:28" x14ac:dyDescent="0.25">
      <c r="A838" s="206">
        <v>44622</v>
      </c>
      <c r="B838" s="90">
        <v>116.37147632</v>
      </c>
      <c r="C838" s="90">
        <v>128.94488240000001</v>
      </c>
      <c r="D838" s="90"/>
      <c r="E838" s="90"/>
      <c r="F838" s="91">
        <v>115.47070768</v>
      </c>
      <c r="G838" s="91">
        <v>131.04697643</v>
      </c>
      <c r="AB838" s="93">
        <v>62180</v>
      </c>
    </row>
    <row r="839" spans="1:28" x14ac:dyDescent="0.25">
      <c r="A839" s="206">
        <v>44623</v>
      </c>
      <c r="B839" s="90">
        <v>116.60280916000001</v>
      </c>
      <c r="C839" s="90">
        <v>128.91752987000001</v>
      </c>
      <c r="D839" s="90"/>
      <c r="E839" s="90"/>
      <c r="F839" s="91">
        <v>115.5170894</v>
      </c>
      <c r="G839" s="91">
        <v>131.03780559</v>
      </c>
      <c r="AB839" s="93">
        <v>62204</v>
      </c>
    </row>
    <row r="840" spans="1:28" x14ac:dyDescent="0.25">
      <c r="A840" s="206">
        <v>44624</v>
      </c>
      <c r="B840" s="90">
        <v>116.59005182999999</v>
      </c>
      <c r="C840" s="90">
        <v>128.64097036000001</v>
      </c>
      <c r="D840" s="90"/>
      <c r="E840" s="90"/>
      <c r="F840" s="91">
        <v>115.56348986</v>
      </c>
      <c r="G840" s="91">
        <v>130.25069500999999</v>
      </c>
      <c r="AB840" s="93">
        <v>62214</v>
      </c>
    </row>
    <row r="841" spans="1:28" x14ac:dyDescent="0.25">
      <c r="A841" s="206">
        <v>44627</v>
      </c>
      <c r="B841" s="90">
        <v>116.12823664</v>
      </c>
      <c r="C841" s="90">
        <v>128.30827434</v>
      </c>
      <c r="D841" s="90"/>
      <c r="E841" s="90"/>
      <c r="F841" s="91">
        <v>115.60990887</v>
      </c>
      <c r="G841" s="91">
        <v>126.97340581</v>
      </c>
      <c r="AB841" s="93">
        <v>62242</v>
      </c>
    </row>
    <row r="842" spans="1:28" x14ac:dyDescent="0.25">
      <c r="A842" s="206">
        <v>44628</v>
      </c>
      <c r="B842" s="90">
        <v>115.90923587</v>
      </c>
      <c r="C842" s="90">
        <v>128.15151895</v>
      </c>
      <c r="D842" s="90"/>
      <c r="E842" s="90"/>
      <c r="F842" s="91">
        <v>115.65634645</v>
      </c>
      <c r="G842" s="91">
        <v>126.52964416</v>
      </c>
      <c r="AB842" s="93">
        <v>62343</v>
      </c>
    </row>
    <row r="843" spans="1:28" x14ac:dyDescent="0.25">
      <c r="A843" s="206">
        <v>44629</v>
      </c>
      <c r="B843" s="90">
        <v>115.87053865</v>
      </c>
      <c r="C843" s="90">
        <v>128.68123782000001</v>
      </c>
      <c r="D843" s="90"/>
      <c r="E843" s="90"/>
      <c r="F843" s="91">
        <v>115.70280276</v>
      </c>
      <c r="G843" s="91">
        <v>129.59822281000001</v>
      </c>
      <c r="AB843" s="93">
        <v>62378</v>
      </c>
    </row>
    <row r="844" spans="1:28" x14ac:dyDescent="0.25">
      <c r="A844" s="206">
        <v>44630</v>
      </c>
      <c r="B844" s="90">
        <v>115.85437937</v>
      </c>
      <c r="C844" s="90">
        <v>128.80062491999999</v>
      </c>
      <c r="D844" s="90"/>
      <c r="E844" s="90"/>
      <c r="F844" s="91">
        <v>115.7492778</v>
      </c>
      <c r="G844" s="91">
        <v>129.32832024000001</v>
      </c>
      <c r="AB844" s="93">
        <v>62399</v>
      </c>
    </row>
    <row r="845" spans="1:28" x14ac:dyDescent="0.25">
      <c r="A845" s="206">
        <v>44631</v>
      </c>
      <c r="B845" s="90">
        <v>115.65706607</v>
      </c>
      <c r="C845" s="90">
        <v>128.85461846000001</v>
      </c>
      <c r="D845" s="90"/>
      <c r="E845" s="90"/>
      <c r="F845" s="91">
        <v>115.79577141</v>
      </c>
      <c r="G845" s="91">
        <v>127.10950061</v>
      </c>
      <c r="AB845" s="93">
        <v>62412</v>
      </c>
    </row>
    <row r="846" spans="1:28" x14ac:dyDescent="0.25">
      <c r="A846" s="206">
        <v>44634</v>
      </c>
      <c r="B846" s="90">
        <v>115.01026964</v>
      </c>
      <c r="C846" s="90">
        <v>128.5206039</v>
      </c>
      <c r="D846" s="90"/>
      <c r="E846" s="90"/>
      <c r="F846" s="91">
        <v>115.84228375000001</v>
      </c>
      <c r="G846" s="91">
        <v>125.07797773</v>
      </c>
      <c r="AB846" s="93">
        <v>62452</v>
      </c>
    </row>
    <row r="847" spans="1:28" x14ac:dyDescent="0.25">
      <c r="A847" s="206">
        <v>44635</v>
      </c>
      <c r="B847" s="90">
        <v>115.14592254</v>
      </c>
      <c r="C847" s="90">
        <v>128.808907</v>
      </c>
      <c r="D847" s="90"/>
      <c r="E847" s="90"/>
      <c r="F847" s="91">
        <v>115.88881481999999</v>
      </c>
      <c r="G847" s="91">
        <v>123.97620268999999</v>
      </c>
      <c r="AB847" s="93">
        <v>62459</v>
      </c>
    </row>
    <row r="848" spans="1:28" x14ac:dyDescent="0.25">
      <c r="A848" s="206">
        <v>44636</v>
      </c>
      <c r="B848" s="90">
        <v>115.25435981</v>
      </c>
      <c r="C848" s="90">
        <v>128.84082402999999</v>
      </c>
      <c r="D848" s="90"/>
      <c r="E848" s="90"/>
      <c r="F848" s="91">
        <v>115.93536444999999</v>
      </c>
      <c r="G848" s="91">
        <v>126.42607968</v>
      </c>
      <c r="AB848" s="93">
        <v>62519</v>
      </c>
    </row>
    <row r="849" spans="1:28" x14ac:dyDescent="0.25">
      <c r="A849" s="206">
        <v>44637</v>
      </c>
      <c r="B849" s="90">
        <v>115.17781586</v>
      </c>
      <c r="C849" s="90">
        <v>129.37775904</v>
      </c>
      <c r="D849" s="90"/>
      <c r="E849" s="90"/>
      <c r="F849" s="91">
        <v>115.98607367</v>
      </c>
      <c r="G849" s="91">
        <v>128.66064675999999</v>
      </c>
      <c r="AB849" s="93">
        <v>62520</v>
      </c>
    </row>
    <row r="850" spans="1:28" x14ac:dyDescent="0.25">
      <c r="A850" s="206">
        <v>44638</v>
      </c>
      <c r="B850" s="90">
        <v>115.63112617</v>
      </c>
      <c r="C850" s="90">
        <v>130.03337202</v>
      </c>
      <c r="D850" s="90"/>
      <c r="E850" s="90"/>
      <c r="F850" s="91">
        <v>116.03680500999999</v>
      </c>
      <c r="G850" s="91">
        <v>131.20319928000001</v>
      </c>
      <c r="AB850" s="93">
        <v>62565</v>
      </c>
    </row>
    <row r="851" spans="1:28" x14ac:dyDescent="0.25">
      <c r="A851" s="206">
        <v>44641</v>
      </c>
      <c r="B851" s="90">
        <v>115.6728001</v>
      </c>
      <c r="C851" s="90">
        <v>130.15402925000001</v>
      </c>
      <c r="D851" s="90"/>
      <c r="E851" s="90"/>
      <c r="F851" s="91">
        <v>116.08755866</v>
      </c>
      <c r="G851" s="91">
        <v>132.16308801</v>
      </c>
      <c r="AB851" s="93">
        <v>62569</v>
      </c>
    </row>
    <row r="852" spans="1:28" x14ac:dyDescent="0.25">
      <c r="A852" s="206">
        <v>44642</v>
      </c>
      <c r="B852" s="90">
        <v>116.11377833</v>
      </c>
      <c r="C852" s="90">
        <v>130.67353439999999</v>
      </c>
      <c r="D852" s="90"/>
      <c r="E852" s="90"/>
      <c r="F852" s="91">
        <v>116.13833443</v>
      </c>
      <c r="G852" s="91">
        <v>133.43506972</v>
      </c>
      <c r="AB852" s="93">
        <v>62579</v>
      </c>
    </row>
    <row r="853" spans="1:28" x14ac:dyDescent="0.25">
      <c r="A853" s="206">
        <v>44643</v>
      </c>
      <c r="B853" s="90">
        <v>116.28685272</v>
      </c>
      <c r="C853" s="90">
        <v>131.14094589999999</v>
      </c>
      <c r="D853" s="90"/>
      <c r="E853" s="90"/>
      <c r="F853" s="91">
        <v>116.18913250999999</v>
      </c>
      <c r="G853" s="91">
        <v>133.64545286000001</v>
      </c>
      <c r="AB853" s="93">
        <v>62627</v>
      </c>
    </row>
    <row r="854" spans="1:28" x14ac:dyDescent="0.25">
      <c r="A854" s="206">
        <v>44644</v>
      </c>
      <c r="B854" s="90">
        <v>116.20563108</v>
      </c>
      <c r="C854" s="90">
        <v>132.73493843</v>
      </c>
      <c r="D854" s="90"/>
      <c r="E854" s="90"/>
      <c r="F854" s="91">
        <v>116.23995271</v>
      </c>
      <c r="G854" s="91">
        <v>135.46092625</v>
      </c>
      <c r="AB854" s="93">
        <v>62708</v>
      </c>
    </row>
    <row r="855" spans="1:28" x14ac:dyDescent="0.25">
      <c r="A855" s="206">
        <v>44645</v>
      </c>
      <c r="B855" s="90">
        <v>116.86858678</v>
      </c>
      <c r="C855" s="90">
        <v>133.48368574</v>
      </c>
      <c r="D855" s="90"/>
      <c r="E855" s="90"/>
      <c r="F855" s="91">
        <v>116.29079522000001</v>
      </c>
      <c r="G855" s="91">
        <v>135.49303556999999</v>
      </c>
      <c r="AB855" s="93">
        <v>62743</v>
      </c>
    </row>
    <row r="856" spans="1:28" x14ac:dyDescent="0.25">
      <c r="A856" s="206">
        <v>44648</v>
      </c>
      <c r="B856" s="90">
        <v>116.86816154</v>
      </c>
      <c r="C856" s="90">
        <v>133.39104598</v>
      </c>
      <c r="D856" s="90"/>
      <c r="E856" s="90"/>
      <c r="F856" s="91">
        <v>116.34165985999999</v>
      </c>
      <c r="G856" s="91">
        <v>135.10236465</v>
      </c>
      <c r="AB856" s="93">
        <v>62764</v>
      </c>
    </row>
    <row r="857" spans="1:28" x14ac:dyDescent="0.25">
      <c r="A857" s="206">
        <v>44649</v>
      </c>
      <c r="B857" s="90">
        <v>117.45457328000001</v>
      </c>
      <c r="C857" s="90">
        <v>133.19082698</v>
      </c>
      <c r="D857" s="90"/>
      <c r="E857" s="90"/>
      <c r="F857" s="91">
        <v>116.39254680000001</v>
      </c>
      <c r="G857" s="91">
        <v>136.55466827000001</v>
      </c>
      <c r="AB857" s="93">
        <v>62777</v>
      </c>
    </row>
    <row r="858" spans="1:28" x14ac:dyDescent="0.25">
      <c r="A858" s="206">
        <v>44650</v>
      </c>
      <c r="B858" s="90">
        <v>117.88492041000001</v>
      </c>
      <c r="C858" s="90">
        <v>132.84998193999999</v>
      </c>
      <c r="D858" s="90"/>
      <c r="E858" s="90"/>
      <c r="F858" s="91">
        <v>116.44345604</v>
      </c>
      <c r="G858" s="91">
        <v>136.83410577999999</v>
      </c>
      <c r="AB858" s="93">
        <v>62817</v>
      </c>
    </row>
    <row r="859" spans="1:28" x14ac:dyDescent="0.25">
      <c r="A859" s="206">
        <v>44651</v>
      </c>
      <c r="B859" s="90">
        <v>118.21661088</v>
      </c>
      <c r="C859" s="90">
        <v>132.91043177</v>
      </c>
      <c r="D859" s="90"/>
      <c r="E859" s="90"/>
      <c r="F859" s="91">
        <v>116.49438759</v>
      </c>
      <c r="G859" s="91">
        <v>136.53766922</v>
      </c>
      <c r="AB859" s="93">
        <v>62824</v>
      </c>
    </row>
    <row r="860" spans="1:28" x14ac:dyDescent="0.25">
      <c r="A860" s="206">
        <v>44652</v>
      </c>
      <c r="B860" s="90">
        <v>119.01351851</v>
      </c>
      <c r="C860" s="90">
        <v>133.86847406999999</v>
      </c>
      <c r="D860" s="90"/>
      <c r="E860" s="90"/>
      <c r="F860" s="91">
        <v>116.54534126999999</v>
      </c>
      <c r="G860" s="91">
        <v>138.32509532</v>
      </c>
      <c r="AB860" s="93">
        <v>62876</v>
      </c>
    </row>
    <row r="861" spans="1:28" x14ac:dyDescent="0.25">
      <c r="A861" s="206">
        <v>44655</v>
      </c>
      <c r="B861" s="90">
        <v>119.37412559000001</v>
      </c>
      <c r="C861" s="90">
        <v>134.11697017</v>
      </c>
      <c r="D861" s="90"/>
      <c r="E861" s="90"/>
      <c r="F861" s="91">
        <v>116.59631725</v>
      </c>
      <c r="G861" s="91">
        <v>137.99439896000001</v>
      </c>
      <c r="AB861" s="93">
        <v>62877</v>
      </c>
    </row>
    <row r="862" spans="1:28" x14ac:dyDescent="0.25">
      <c r="A862" s="206">
        <v>44656</v>
      </c>
      <c r="B862" s="90">
        <v>119.30651176000001</v>
      </c>
      <c r="C862" s="90">
        <v>133.64646984999999</v>
      </c>
      <c r="D862" s="90"/>
      <c r="E862" s="90"/>
      <c r="F862" s="91">
        <v>116.64731553</v>
      </c>
      <c r="G862" s="91">
        <v>135.27004536999999</v>
      </c>
      <c r="AB862" s="93">
        <v>62922</v>
      </c>
    </row>
    <row r="863" spans="1:28" x14ac:dyDescent="0.25">
      <c r="A863" s="206">
        <v>44657</v>
      </c>
      <c r="B863" s="90">
        <v>119.233795</v>
      </c>
      <c r="C863" s="90">
        <v>133.74543713</v>
      </c>
      <c r="D863" s="90"/>
      <c r="E863" s="90"/>
      <c r="F863" s="91">
        <v>116.69833611999999</v>
      </c>
      <c r="G863" s="91">
        <v>134.52204169999999</v>
      </c>
      <c r="AB863" s="93">
        <v>62935</v>
      </c>
    </row>
    <row r="864" spans="1:28" x14ac:dyDescent="0.25">
      <c r="A864" s="206">
        <v>44658</v>
      </c>
      <c r="B864" s="90">
        <v>119.29588065</v>
      </c>
      <c r="C864" s="90">
        <v>133.98285824999999</v>
      </c>
      <c r="D864" s="90"/>
      <c r="E864" s="90"/>
      <c r="F864" s="91">
        <v>116.74937902000001</v>
      </c>
      <c r="G864" s="91">
        <v>135.24384133999999</v>
      </c>
      <c r="AB864" s="93">
        <v>62945</v>
      </c>
    </row>
    <row r="865" spans="1:28" x14ac:dyDescent="0.25">
      <c r="A865" s="206">
        <v>44659</v>
      </c>
      <c r="B865" s="90">
        <v>119.44386564</v>
      </c>
      <c r="C865" s="90">
        <v>133.75727984</v>
      </c>
      <c r="D865" s="90"/>
      <c r="E865" s="90"/>
      <c r="F865" s="91">
        <v>116.8004444</v>
      </c>
      <c r="G865" s="91">
        <v>134.62957718000001</v>
      </c>
      <c r="AB865" s="93">
        <v>62984</v>
      </c>
    </row>
    <row r="866" spans="1:28" x14ac:dyDescent="0.25">
      <c r="A866" s="206">
        <v>44662</v>
      </c>
      <c r="B866" s="90">
        <v>119.39071011</v>
      </c>
      <c r="C866" s="90">
        <v>132.85281964000001</v>
      </c>
      <c r="D866" s="90"/>
      <c r="E866" s="90"/>
      <c r="F866" s="91">
        <v>116.85153208</v>
      </c>
      <c r="G866" s="91">
        <v>133.07143343999999</v>
      </c>
      <c r="AB866" s="93">
        <v>63074</v>
      </c>
    </row>
    <row r="867" spans="1:28" x14ac:dyDescent="0.25">
      <c r="A867" s="206">
        <v>44663</v>
      </c>
      <c r="B867" s="90">
        <v>119.44981905</v>
      </c>
      <c r="C867" s="90">
        <v>133.00013946000001</v>
      </c>
      <c r="D867" s="90"/>
      <c r="E867" s="90"/>
      <c r="F867" s="91">
        <v>116.90264207</v>
      </c>
      <c r="G867" s="91">
        <v>132.15436091999999</v>
      </c>
      <c r="AB867" s="93">
        <v>63109</v>
      </c>
    </row>
    <row r="868" spans="1:28" x14ac:dyDescent="0.25">
      <c r="A868" s="206">
        <v>44664</v>
      </c>
      <c r="B868" s="90">
        <v>119.22103767999999</v>
      </c>
      <c r="C868" s="90">
        <v>133.32525233000001</v>
      </c>
      <c r="D868" s="90"/>
      <c r="E868" s="90"/>
      <c r="F868" s="91">
        <v>116.95377436</v>
      </c>
      <c r="G868" s="91">
        <v>132.87699117</v>
      </c>
      <c r="AB868" s="93">
        <v>63130</v>
      </c>
    </row>
    <row r="869" spans="1:28" x14ac:dyDescent="0.25">
      <c r="A869" s="206">
        <v>44665</v>
      </c>
      <c r="B869" s="90">
        <v>119.43408502</v>
      </c>
      <c r="C869" s="90">
        <v>133.31514412000001</v>
      </c>
      <c r="D869" s="90"/>
      <c r="E869" s="90"/>
      <c r="F869" s="91">
        <v>117.00492914</v>
      </c>
      <c r="G869" s="91">
        <v>132.19390021000001</v>
      </c>
      <c r="AB869" s="93">
        <v>63143</v>
      </c>
    </row>
    <row r="870" spans="1:28" x14ac:dyDescent="0.25">
      <c r="A870" s="206">
        <v>44666</v>
      </c>
      <c r="B870" s="90"/>
      <c r="C870" s="90"/>
      <c r="D870" s="90"/>
      <c r="E870" s="90"/>
      <c r="F870" s="91"/>
      <c r="G870" s="91"/>
      <c r="AB870" s="93">
        <v>63183</v>
      </c>
    </row>
    <row r="871" spans="1:28" x14ac:dyDescent="0.25">
      <c r="A871" s="206">
        <v>44669</v>
      </c>
      <c r="B871" s="90">
        <v>119.14959665000001</v>
      </c>
      <c r="C871" s="90">
        <v>133.75145533</v>
      </c>
      <c r="D871" s="90"/>
      <c r="E871" s="90"/>
      <c r="F871" s="91">
        <v>117.05610622</v>
      </c>
      <c r="G871" s="91">
        <v>131.63140691000001</v>
      </c>
      <c r="AB871" s="93">
        <v>63190</v>
      </c>
    </row>
    <row r="872" spans="1:28" x14ac:dyDescent="0.25">
      <c r="A872" s="206">
        <v>44670</v>
      </c>
      <c r="B872" s="90">
        <v>119.29715639</v>
      </c>
      <c r="C872" s="90">
        <v>133.65558866999999</v>
      </c>
      <c r="D872" s="90"/>
      <c r="E872" s="90"/>
      <c r="F872" s="91">
        <v>117.1073056</v>
      </c>
      <c r="G872" s="91">
        <v>130.91390824000001</v>
      </c>
      <c r="AB872" s="93">
        <v>63226</v>
      </c>
    </row>
    <row r="873" spans="1:28" x14ac:dyDescent="0.25">
      <c r="A873" s="206">
        <v>44671</v>
      </c>
      <c r="B873" s="90">
        <v>119.4175005</v>
      </c>
      <c r="C873" s="90">
        <v>133.80028107999999</v>
      </c>
      <c r="D873" s="90"/>
      <c r="E873" s="90"/>
      <c r="F873" s="91">
        <v>117.15852747</v>
      </c>
      <c r="G873" s="91">
        <v>130.10277825</v>
      </c>
      <c r="AB873" s="93">
        <v>63227</v>
      </c>
    </row>
    <row r="874" spans="1:28" x14ac:dyDescent="0.25">
      <c r="A874" s="206">
        <v>44672</v>
      </c>
      <c r="B874" s="90"/>
      <c r="C874" s="90"/>
      <c r="D874" s="90"/>
      <c r="E874" s="90"/>
      <c r="F874" s="91"/>
      <c r="G874" s="91"/>
      <c r="AB874" s="93">
        <v>63272</v>
      </c>
    </row>
    <row r="875" spans="1:28" x14ac:dyDescent="0.25">
      <c r="A875" s="206">
        <v>44673</v>
      </c>
      <c r="B875" s="90">
        <v>119.50595129</v>
      </c>
      <c r="C875" s="90">
        <v>133.53590356000001</v>
      </c>
      <c r="D875" s="90"/>
      <c r="E875" s="90"/>
      <c r="F875" s="91">
        <v>117.20977164999999</v>
      </c>
      <c r="G875" s="91">
        <v>126.38634696</v>
      </c>
      <c r="AB875" s="93">
        <v>63300</v>
      </c>
    </row>
    <row r="876" spans="1:28" x14ac:dyDescent="0.25">
      <c r="A876" s="206">
        <v>44676</v>
      </c>
      <c r="B876" s="90">
        <v>119.29417968</v>
      </c>
      <c r="C876" s="90">
        <v>133.77953416</v>
      </c>
      <c r="D876" s="90"/>
      <c r="E876" s="90"/>
      <c r="F876" s="91">
        <v>117.2610383</v>
      </c>
      <c r="G876" s="91">
        <v>125.93968387</v>
      </c>
      <c r="AB876" s="93">
        <v>63310</v>
      </c>
    </row>
    <row r="877" spans="1:28" x14ac:dyDescent="0.25">
      <c r="A877" s="206">
        <v>44677</v>
      </c>
      <c r="B877" s="90">
        <v>119.1529986</v>
      </c>
      <c r="C877" s="90">
        <v>133.44945971999999</v>
      </c>
      <c r="D877" s="90"/>
      <c r="E877" s="90"/>
      <c r="F877" s="91">
        <v>117.31232744</v>
      </c>
      <c r="G877" s="91">
        <v>123.12688743</v>
      </c>
      <c r="AB877" s="93">
        <v>63334</v>
      </c>
    </row>
    <row r="878" spans="1:28" x14ac:dyDescent="0.25">
      <c r="A878" s="206">
        <v>44678</v>
      </c>
      <c r="B878" s="90">
        <v>119.11940430999999</v>
      </c>
      <c r="C878" s="90">
        <v>133.74788597</v>
      </c>
      <c r="D878" s="90"/>
      <c r="E878" s="90"/>
      <c r="F878" s="91">
        <v>117.36363889</v>
      </c>
      <c r="G878" s="91">
        <v>124.42003261000001</v>
      </c>
      <c r="AB878" s="93">
        <v>63439</v>
      </c>
    </row>
    <row r="879" spans="1:28" x14ac:dyDescent="0.25">
      <c r="A879" s="206">
        <v>44679</v>
      </c>
      <c r="B879" s="90">
        <v>119.27376796</v>
      </c>
      <c r="C879" s="90">
        <v>134.04514990000001</v>
      </c>
      <c r="D879" s="90"/>
      <c r="E879" s="90"/>
      <c r="F879" s="91">
        <v>117.41497282</v>
      </c>
      <c r="G879" s="91">
        <v>125.06813557</v>
      </c>
      <c r="AB879" s="93">
        <v>63474</v>
      </c>
    </row>
    <row r="880" spans="1:28" x14ac:dyDescent="0.25">
      <c r="A880" s="206">
        <v>44680</v>
      </c>
      <c r="B880" s="90">
        <v>119.62374393</v>
      </c>
      <c r="C880" s="90">
        <v>134.01498978000001</v>
      </c>
      <c r="D880" s="90"/>
      <c r="E880" s="90"/>
      <c r="F880" s="91">
        <v>117.46632923</v>
      </c>
      <c r="G880" s="91">
        <v>122.74378303</v>
      </c>
      <c r="AB880" s="93">
        <v>63495</v>
      </c>
    </row>
    <row r="881" spans="1:28" x14ac:dyDescent="0.25">
      <c r="A881" s="206">
        <v>44683</v>
      </c>
      <c r="B881" s="90">
        <v>118.99013008</v>
      </c>
      <c r="C881" s="90">
        <v>133.87446893000001</v>
      </c>
      <c r="D881" s="90"/>
      <c r="E881" s="90"/>
      <c r="F881" s="91">
        <v>117.51770813</v>
      </c>
      <c r="G881" s="91">
        <v>121.33570652</v>
      </c>
      <c r="AB881" s="93">
        <v>63508</v>
      </c>
    </row>
    <row r="882" spans="1:28" x14ac:dyDescent="0.25">
      <c r="A882" s="206">
        <v>44684</v>
      </c>
      <c r="B882" s="90">
        <v>118.85107523000001</v>
      </c>
      <c r="C882" s="90">
        <v>133.93165558000001</v>
      </c>
      <c r="D882" s="90"/>
      <c r="E882" s="90"/>
      <c r="F882" s="91">
        <v>117.5691095</v>
      </c>
      <c r="G882" s="91">
        <v>121.20992038999999</v>
      </c>
      <c r="AB882" s="93">
        <v>63548</v>
      </c>
    </row>
    <row r="883" spans="1:28" x14ac:dyDescent="0.25">
      <c r="A883" s="206">
        <v>44685</v>
      </c>
      <c r="B883" s="90">
        <v>118.55425477999999</v>
      </c>
      <c r="C883" s="90">
        <v>134.72657093000001</v>
      </c>
      <c r="D883" s="90"/>
      <c r="E883" s="90"/>
      <c r="F883" s="91">
        <v>117.62053337</v>
      </c>
      <c r="G883" s="91">
        <v>123.27580546999999</v>
      </c>
      <c r="AB883" s="93">
        <v>63555</v>
      </c>
    </row>
    <row r="884" spans="1:28" x14ac:dyDescent="0.25">
      <c r="A884" s="206">
        <v>44686</v>
      </c>
      <c r="B884" s="90">
        <v>118.32249668999999</v>
      </c>
      <c r="C884" s="90">
        <v>134.31206847000001</v>
      </c>
      <c r="D884" s="90"/>
      <c r="E884" s="90"/>
      <c r="F884" s="91">
        <v>117.6761434</v>
      </c>
      <c r="G884" s="91">
        <v>119.81734101000001</v>
      </c>
      <c r="AB884" s="93">
        <v>63611</v>
      </c>
    </row>
    <row r="885" spans="1:28" x14ac:dyDescent="0.25">
      <c r="A885" s="206">
        <v>44687</v>
      </c>
      <c r="B885" s="90">
        <v>118.19067099</v>
      </c>
      <c r="C885" s="90">
        <v>134.04344975000001</v>
      </c>
      <c r="D885" s="90"/>
      <c r="E885" s="90"/>
      <c r="F885" s="91">
        <v>117.73177984</v>
      </c>
      <c r="G885" s="91">
        <v>119.62452582</v>
      </c>
      <c r="AB885" s="93">
        <v>63612</v>
      </c>
    </row>
    <row r="886" spans="1:28" x14ac:dyDescent="0.25">
      <c r="A886" s="206">
        <v>44690</v>
      </c>
      <c r="B886" s="90">
        <v>117.78413754</v>
      </c>
      <c r="C886" s="90">
        <v>134.1145186</v>
      </c>
      <c r="D886" s="90"/>
      <c r="E886" s="90"/>
      <c r="F886" s="91">
        <v>117.78744251000001</v>
      </c>
      <c r="G886" s="91">
        <v>117.48006281000001</v>
      </c>
      <c r="AB886" s="93">
        <v>63657</v>
      </c>
    </row>
    <row r="887" spans="1:28" x14ac:dyDescent="0.25">
      <c r="A887" s="206">
        <v>44691</v>
      </c>
      <c r="B887" s="90">
        <v>117.71269651</v>
      </c>
      <c r="C887" s="90">
        <v>133.78539248999999</v>
      </c>
      <c r="D887" s="90"/>
      <c r="E887" s="90"/>
      <c r="F887" s="91">
        <v>117.84313141</v>
      </c>
      <c r="G887" s="91">
        <v>117.32067680999999</v>
      </c>
      <c r="AB887" s="93">
        <v>63665</v>
      </c>
    </row>
    <row r="888" spans="1:28" x14ac:dyDescent="0.25">
      <c r="A888" s="206">
        <v>44692</v>
      </c>
      <c r="B888" s="90">
        <v>117.53154248</v>
      </c>
      <c r="C888" s="90">
        <v>133.97405312999999</v>
      </c>
      <c r="D888" s="90"/>
      <c r="E888" s="90"/>
      <c r="F888" s="91">
        <v>117.89884671999999</v>
      </c>
      <c r="G888" s="91">
        <v>118.7850072</v>
      </c>
      <c r="AB888" s="93">
        <v>63675</v>
      </c>
    </row>
    <row r="889" spans="1:28" x14ac:dyDescent="0.25">
      <c r="A889" s="206">
        <v>44693</v>
      </c>
      <c r="B889" s="90">
        <v>117.18837042</v>
      </c>
      <c r="C889" s="90">
        <v>134.41657742000001</v>
      </c>
      <c r="D889" s="90"/>
      <c r="E889" s="90"/>
      <c r="F889" s="91">
        <v>117.95458843999999</v>
      </c>
      <c r="G889" s="91">
        <v>120.25363855000001</v>
      </c>
      <c r="AB889" s="93">
        <v>63719</v>
      </c>
    </row>
    <row r="890" spans="1:28" x14ac:dyDescent="0.25">
      <c r="A890" s="206">
        <v>44694</v>
      </c>
      <c r="B890" s="90">
        <v>117.87216309</v>
      </c>
      <c r="C890" s="90">
        <v>134.89945624000001</v>
      </c>
      <c r="D890" s="90"/>
      <c r="E890" s="90"/>
      <c r="F890" s="91">
        <v>118.01035639</v>
      </c>
      <c r="G890" s="91">
        <v>121.66059998999999</v>
      </c>
      <c r="AB890" s="93">
        <v>63804</v>
      </c>
    </row>
    <row r="891" spans="1:28" x14ac:dyDescent="0.25">
      <c r="A891" s="206">
        <v>44697</v>
      </c>
      <c r="B891" s="90">
        <v>117.73438397</v>
      </c>
      <c r="C891" s="90">
        <v>135.58306746</v>
      </c>
      <c r="D891" s="90"/>
      <c r="E891" s="90"/>
      <c r="F891" s="91">
        <v>118.06615074</v>
      </c>
      <c r="G891" s="91">
        <v>123.14950731</v>
      </c>
      <c r="AB891" s="93">
        <v>63839</v>
      </c>
    </row>
    <row r="892" spans="1:28" x14ac:dyDescent="0.25">
      <c r="A892" s="206">
        <v>44698</v>
      </c>
      <c r="B892" s="90">
        <v>118.07415408</v>
      </c>
      <c r="C892" s="90">
        <v>135.46944396000001</v>
      </c>
      <c r="D892" s="90"/>
      <c r="E892" s="90"/>
      <c r="F892" s="91">
        <v>118.12197150999999</v>
      </c>
      <c r="G892" s="91">
        <v>123.78280722</v>
      </c>
      <c r="AB892" s="93">
        <v>63860</v>
      </c>
    </row>
    <row r="893" spans="1:28" x14ac:dyDescent="0.25">
      <c r="A893" s="206">
        <v>44699</v>
      </c>
      <c r="B893" s="90">
        <v>118.10987459</v>
      </c>
      <c r="C893" s="90">
        <v>135.43335866999999</v>
      </c>
      <c r="D893" s="90"/>
      <c r="E893" s="90"/>
      <c r="F893" s="91">
        <v>118.17781869</v>
      </c>
      <c r="G893" s="91">
        <v>120.89026088999999</v>
      </c>
      <c r="AB893" s="93">
        <v>63873</v>
      </c>
    </row>
    <row r="894" spans="1:28" x14ac:dyDescent="0.25">
      <c r="A894" s="206">
        <v>44700</v>
      </c>
      <c r="B894" s="90">
        <v>118.1821661</v>
      </c>
      <c r="C894" s="90">
        <v>135.44039022999999</v>
      </c>
      <c r="D894" s="90"/>
      <c r="E894" s="90"/>
      <c r="F894" s="91">
        <v>118.23369227000001</v>
      </c>
      <c r="G894" s="91">
        <v>121.75280902</v>
      </c>
      <c r="AB894" s="93">
        <v>63913</v>
      </c>
    </row>
    <row r="895" spans="1:28" x14ac:dyDescent="0.25">
      <c r="A895" s="206">
        <v>44701</v>
      </c>
      <c r="B895" s="90">
        <v>118.41222320999999</v>
      </c>
      <c r="C895" s="90">
        <v>135.51397205999999</v>
      </c>
      <c r="D895" s="90"/>
      <c r="E895" s="90"/>
      <c r="F895" s="91">
        <v>118.28959227</v>
      </c>
      <c r="G895" s="91">
        <v>123.43981101999999</v>
      </c>
      <c r="AB895" s="93">
        <v>63920</v>
      </c>
    </row>
    <row r="896" spans="1:28" x14ac:dyDescent="0.25">
      <c r="A896" s="206">
        <v>44704</v>
      </c>
      <c r="B896" s="90">
        <v>118.61634042999999</v>
      </c>
      <c r="C896" s="90">
        <v>135.46304774999999</v>
      </c>
      <c r="D896" s="90"/>
      <c r="E896" s="90"/>
      <c r="F896" s="91">
        <v>118.34551867</v>
      </c>
      <c r="G896" s="91">
        <v>125.55381456000001</v>
      </c>
      <c r="AB896" s="93">
        <v>63968</v>
      </c>
    </row>
    <row r="897" spans="1:28" x14ac:dyDescent="0.25">
      <c r="A897" s="206">
        <v>44705</v>
      </c>
      <c r="B897" s="90">
        <v>118.68990768</v>
      </c>
      <c r="C897" s="90">
        <v>134.81008489999999</v>
      </c>
      <c r="D897" s="90"/>
      <c r="E897" s="90"/>
      <c r="F897" s="91">
        <v>118.40147148</v>
      </c>
      <c r="G897" s="91">
        <v>125.82116841</v>
      </c>
      <c r="AB897" s="93">
        <v>63969</v>
      </c>
    </row>
    <row r="898" spans="1:28" x14ac:dyDescent="0.25">
      <c r="A898" s="206">
        <v>44706</v>
      </c>
      <c r="B898" s="90">
        <v>118.77835847</v>
      </c>
      <c r="C898" s="90">
        <v>134.96536549999999</v>
      </c>
      <c r="D898" s="90"/>
      <c r="E898" s="90"/>
      <c r="F898" s="91">
        <v>118.4574507</v>
      </c>
      <c r="G898" s="91">
        <v>125.82005334</v>
      </c>
      <c r="AB898" s="93">
        <v>64014</v>
      </c>
    </row>
    <row r="899" spans="1:28" x14ac:dyDescent="0.25">
      <c r="A899" s="206">
        <v>44707</v>
      </c>
      <c r="B899" s="90">
        <v>118.88509476</v>
      </c>
      <c r="C899" s="90">
        <v>135.32473958</v>
      </c>
      <c r="D899" s="90"/>
      <c r="E899" s="90"/>
      <c r="F899" s="91">
        <v>118.51345651</v>
      </c>
      <c r="G899" s="91">
        <v>127.31067878</v>
      </c>
      <c r="AB899" s="93">
        <v>64030</v>
      </c>
    </row>
    <row r="900" spans="1:28" x14ac:dyDescent="0.25">
      <c r="A900" s="206">
        <v>44708</v>
      </c>
      <c r="B900" s="90">
        <v>119.34563423</v>
      </c>
      <c r="C900" s="90">
        <v>135.2256251</v>
      </c>
      <c r="D900" s="90"/>
      <c r="E900" s="90"/>
      <c r="F900" s="91">
        <v>118.56948873</v>
      </c>
      <c r="G900" s="91">
        <v>127.36961792</v>
      </c>
      <c r="AB900" s="93">
        <v>64040</v>
      </c>
    </row>
    <row r="901" spans="1:28" x14ac:dyDescent="0.25">
      <c r="A901" s="206">
        <v>44711</v>
      </c>
      <c r="B901" s="90">
        <v>119.60503319</v>
      </c>
      <c r="C901" s="90">
        <v>134.68351412999999</v>
      </c>
      <c r="D901" s="90"/>
      <c r="E901" s="90"/>
      <c r="F901" s="91">
        <v>118.62554753000001</v>
      </c>
      <c r="G901" s="91">
        <v>126.33468988</v>
      </c>
      <c r="AB901" s="93">
        <v>64076</v>
      </c>
    </row>
    <row r="902" spans="1:28" x14ac:dyDescent="0.25">
      <c r="A902" s="206">
        <v>44712</v>
      </c>
      <c r="B902" s="90">
        <v>119.93799939</v>
      </c>
      <c r="C902" s="90">
        <v>135.30815326999999</v>
      </c>
      <c r="D902" s="90"/>
      <c r="E902" s="90"/>
      <c r="F902" s="91">
        <v>118.68163274</v>
      </c>
      <c r="G902" s="91">
        <v>126.69697214999999</v>
      </c>
      <c r="AB902" s="93">
        <v>64169</v>
      </c>
    </row>
    <row r="903" spans="1:28" x14ac:dyDescent="0.25">
      <c r="A903" s="206">
        <v>44713</v>
      </c>
      <c r="B903" s="90">
        <v>120.04983862</v>
      </c>
      <c r="C903" s="90">
        <v>135.18798336</v>
      </c>
      <c r="D903" s="90"/>
      <c r="E903" s="90"/>
      <c r="F903" s="91">
        <v>118.73774453999999</v>
      </c>
      <c r="G903" s="91">
        <v>126.7077018</v>
      </c>
      <c r="AB903" s="93">
        <v>64204</v>
      </c>
    </row>
    <row r="904" spans="1:28" x14ac:dyDescent="0.25">
      <c r="A904" s="206">
        <v>44714</v>
      </c>
      <c r="B904" s="90">
        <v>120.18464102999999</v>
      </c>
      <c r="C904" s="90">
        <v>135.20946416999999</v>
      </c>
      <c r="D904" s="90"/>
      <c r="E904" s="90"/>
      <c r="F904" s="91">
        <v>118.79388274999999</v>
      </c>
      <c r="G904" s="91">
        <v>127.88303698</v>
      </c>
      <c r="AB904" s="93">
        <v>64225</v>
      </c>
    </row>
    <row r="905" spans="1:28" x14ac:dyDescent="0.25">
      <c r="A905" s="206">
        <v>44715</v>
      </c>
      <c r="B905" s="90">
        <v>120.35516395000001</v>
      </c>
      <c r="C905" s="90">
        <v>135.4875423</v>
      </c>
      <c r="D905" s="90"/>
      <c r="E905" s="90"/>
      <c r="F905" s="91">
        <v>118.85004755</v>
      </c>
      <c r="G905" s="91">
        <v>126.41457629999999</v>
      </c>
      <c r="AB905" s="93">
        <v>64238</v>
      </c>
    </row>
    <row r="906" spans="1:28" x14ac:dyDescent="0.25">
      <c r="A906" s="206">
        <v>44718</v>
      </c>
      <c r="B906" s="90">
        <v>120.31391526</v>
      </c>
      <c r="C906" s="90">
        <v>135.53456143</v>
      </c>
      <c r="D906" s="90"/>
      <c r="E906" s="90"/>
      <c r="F906" s="91">
        <v>118.90623893</v>
      </c>
      <c r="G906" s="91">
        <v>125.37186557</v>
      </c>
      <c r="AB906" s="93">
        <v>64278</v>
      </c>
    </row>
    <row r="907" spans="1:28" x14ac:dyDescent="0.25">
      <c r="A907" s="206">
        <v>44719</v>
      </c>
      <c r="B907" s="90">
        <v>120.12595733000001</v>
      </c>
      <c r="C907" s="90">
        <v>135.10071697999999</v>
      </c>
      <c r="D907" s="90"/>
      <c r="E907" s="90"/>
      <c r="F907" s="91">
        <v>118.96245690000001</v>
      </c>
      <c r="G907" s="91">
        <v>125.23970763</v>
      </c>
      <c r="AB907" s="93">
        <v>64285</v>
      </c>
    </row>
    <row r="908" spans="1:28" x14ac:dyDescent="0.25">
      <c r="A908" s="206">
        <v>44720</v>
      </c>
      <c r="B908" s="90">
        <v>120.03793177999999</v>
      </c>
      <c r="C908" s="90">
        <v>135.21426169</v>
      </c>
      <c r="D908" s="90"/>
      <c r="E908" s="90"/>
      <c r="F908" s="91">
        <v>119.01870146</v>
      </c>
      <c r="G908" s="91">
        <v>123.30303352999999</v>
      </c>
      <c r="AB908" s="93">
        <v>64346</v>
      </c>
    </row>
    <row r="909" spans="1:28" x14ac:dyDescent="0.25">
      <c r="A909" s="206">
        <v>44721</v>
      </c>
      <c r="B909" s="90">
        <v>119.82488444000001</v>
      </c>
      <c r="C909" s="90">
        <v>135.39098847</v>
      </c>
      <c r="D909" s="90"/>
      <c r="E909" s="90"/>
      <c r="F909" s="91">
        <v>119.07497261</v>
      </c>
      <c r="G909" s="91">
        <v>121.85349481999999</v>
      </c>
      <c r="AB909" s="93">
        <v>64347</v>
      </c>
    </row>
    <row r="910" spans="1:28" x14ac:dyDescent="0.25">
      <c r="A910" s="206">
        <v>44722</v>
      </c>
      <c r="B910" s="90">
        <v>119.64840809</v>
      </c>
      <c r="C910" s="90">
        <v>135.45600444999999</v>
      </c>
      <c r="D910" s="90"/>
      <c r="E910" s="90"/>
      <c r="F910" s="91">
        <v>119.13127034</v>
      </c>
      <c r="G910" s="91">
        <v>120.01878087</v>
      </c>
      <c r="AB910" s="93">
        <v>64392</v>
      </c>
    </row>
    <row r="911" spans="1:28" x14ac:dyDescent="0.25">
      <c r="A911" s="206">
        <v>44725</v>
      </c>
      <c r="B911" s="90">
        <v>119.17638703999999</v>
      </c>
      <c r="C911" s="90">
        <v>135.06673635999999</v>
      </c>
      <c r="D911" s="90"/>
      <c r="E911" s="90"/>
      <c r="F911" s="91">
        <v>119.18759466</v>
      </c>
      <c r="G911" s="91">
        <v>116.73838542999999</v>
      </c>
      <c r="AB911" s="93">
        <v>64396</v>
      </c>
    </row>
    <row r="912" spans="1:28" x14ac:dyDescent="0.25">
      <c r="A912" s="206">
        <v>44726</v>
      </c>
      <c r="B912" s="90">
        <v>119.12238102000001</v>
      </c>
      <c r="C912" s="90">
        <v>134.82969714999999</v>
      </c>
      <c r="D912" s="90"/>
      <c r="E912" s="90"/>
      <c r="F912" s="91">
        <v>119.24394556999999</v>
      </c>
      <c r="G912" s="91">
        <v>116.12973073000001</v>
      </c>
      <c r="AB912" s="93">
        <v>64406</v>
      </c>
    </row>
    <row r="913" spans="1:28" x14ac:dyDescent="0.25">
      <c r="A913" s="206">
        <v>44727</v>
      </c>
      <c r="B913" s="90">
        <v>119.25463197000001</v>
      </c>
      <c r="C913" s="90">
        <v>135.85396706</v>
      </c>
      <c r="D913" s="90"/>
      <c r="E913" s="90"/>
      <c r="F913" s="91">
        <v>119.30032325000001</v>
      </c>
      <c r="G913" s="91">
        <v>116.97578045</v>
      </c>
      <c r="AB913" s="93">
        <v>64454</v>
      </c>
    </row>
    <row r="914" spans="1:28" x14ac:dyDescent="0.25">
      <c r="A914" s="206">
        <v>44728</v>
      </c>
      <c r="B914" s="90"/>
      <c r="C914" s="90"/>
      <c r="D914" s="90"/>
      <c r="E914" s="90"/>
      <c r="F914" s="91"/>
      <c r="G914" s="91"/>
      <c r="AB914" s="93">
        <v>64535</v>
      </c>
    </row>
    <row r="915" spans="1:28" x14ac:dyDescent="0.25">
      <c r="A915" s="206">
        <v>44729</v>
      </c>
      <c r="B915" s="90">
        <v>119.15427434</v>
      </c>
      <c r="C915" s="90">
        <v>136.10799087999999</v>
      </c>
      <c r="D915" s="90"/>
      <c r="E915" s="90"/>
      <c r="F915" s="91">
        <v>119.35882504999999</v>
      </c>
      <c r="G915" s="91">
        <v>113.58293413</v>
      </c>
      <c r="AB915" s="93">
        <v>64570</v>
      </c>
    </row>
    <row r="916" spans="1:28" x14ac:dyDescent="0.25">
      <c r="A916" s="206">
        <v>44732</v>
      </c>
      <c r="B916" s="90">
        <v>119.54677473</v>
      </c>
      <c r="C916" s="90">
        <v>135.71048471</v>
      </c>
      <c r="D916" s="90"/>
      <c r="E916" s="90"/>
      <c r="F916" s="91">
        <v>119.41735559</v>
      </c>
      <c r="G916" s="91">
        <v>113.61448592000001</v>
      </c>
      <c r="AB916" s="93">
        <v>64591</v>
      </c>
    </row>
    <row r="917" spans="1:28" x14ac:dyDescent="0.25">
      <c r="A917" s="206">
        <v>44733</v>
      </c>
      <c r="B917" s="90">
        <v>119.62459441999999</v>
      </c>
      <c r="C917" s="90">
        <v>135.30898730000001</v>
      </c>
      <c r="D917" s="90"/>
      <c r="E917" s="90"/>
      <c r="F917" s="91">
        <v>119.47591485</v>
      </c>
      <c r="G917" s="91">
        <v>113.42313851999999</v>
      </c>
      <c r="AB917" s="93">
        <v>64604</v>
      </c>
    </row>
    <row r="918" spans="1:28" x14ac:dyDescent="0.25">
      <c r="A918" s="206">
        <v>44734</v>
      </c>
      <c r="B918" s="90">
        <v>119.42643062</v>
      </c>
      <c r="C918" s="90">
        <v>135.30477407000001</v>
      </c>
      <c r="D918" s="90"/>
      <c r="E918" s="90"/>
      <c r="F918" s="91">
        <v>119.53450284</v>
      </c>
      <c r="G918" s="91">
        <v>113.23860668</v>
      </c>
      <c r="AB918" s="93">
        <v>64644</v>
      </c>
    </row>
    <row r="919" spans="1:28" x14ac:dyDescent="0.25">
      <c r="A919" s="206">
        <v>44735</v>
      </c>
      <c r="B919" s="90">
        <v>119.18148997</v>
      </c>
      <c r="C919" s="90">
        <v>135.57124112</v>
      </c>
      <c r="D919" s="90"/>
      <c r="E919" s="90"/>
      <c r="F919" s="91">
        <v>119.59311957</v>
      </c>
      <c r="G919" s="91">
        <v>111.59789125</v>
      </c>
      <c r="AB919" s="93">
        <v>64651</v>
      </c>
    </row>
    <row r="920" spans="1:28" x14ac:dyDescent="0.25">
      <c r="A920" s="206">
        <v>44736</v>
      </c>
      <c r="B920" s="90">
        <v>119.16915788</v>
      </c>
      <c r="C920" s="90">
        <v>135.32138297</v>
      </c>
      <c r="D920" s="90"/>
      <c r="E920" s="90"/>
      <c r="F920" s="91">
        <v>119.65176502</v>
      </c>
      <c r="G920" s="91">
        <v>112.27139038</v>
      </c>
      <c r="AB920" s="93">
        <v>64703</v>
      </c>
    </row>
    <row r="921" spans="1:28" x14ac:dyDescent="0.25">
      <c r="A921" s="206">
        <v>44739</v>
      </c>
      <c r="B921" s="90">
        <v>119.09176343999999</v>
      </c>
      <c r="C921" s="90">
        <v>135.19491557000001</v>
      </c>
      <c r="D921" s="90"/>
      <c r="E921" s="90"/>
      <c r="F921" s="91">
        <v>119.71043919</v>
      </c>
      <c r="G921" s="91">
        <v>114.65096139000001</v>
      </c>
      <c r="AB921" s="93">
        <v>64704</v>
      </c>
    </row>
    <row r="922" spans="1:28" x14ac:dyDescent="0.25">
      <c r="A922" s="206">
        <v>44740</v>
      </c>
      <c r="B922" s="90">
        <v>118.80089641000001</v>
      </c>
      <c r="C922" s="90">
        <v>134.5452531</v>
      </c>
      <c r="D922" s="90"/>
      <c r="E922" s="90"/>
      <c r="F922" s="91">
        <v>119.7691421</v>
      </c>
      <c r="G922" s="91">
        <v>114.45503995999999</v>
      </c>
      <c r="AB922" s="93">
        <v>64749</v>
      </c>
    </row>
    <row r="923" spans="1:28" x14ac:dyDescent="0.25">
      <c r="A923" s="206">
        <v>44741</v>
      </c>
      <c r="B923" s="90">
        <v>118.74476418</v>
      </c>
      <c r="C923" s="90">
        <v>134.44999465000001</v>
      </c>
      <c r="D923" s="90"/>
      <c r="E923" s="90"/>
      <c r="F923" s="91">
        <v>119.82787392</v>
      </c>
      <c r="G923" s="91">
        <v>113.35154681</v>
      </c>
      <c r="AB923" s="93">
        <v>64761</v>
      </c>
    </row>
    <row r="924" spans="1:28" x14ac:dyDescent="0.25">
      <c r="A924" s="206">
        <v>44742</v>
      </c>
      <c r="B924" s="90">
        <v>118.88211805</v>
      </c>
      <c r="C924" s="90">
        <v>134.81597414999999</v>
      </c>
      <c r="D924" s="90"/>
      <c r="E924" s="90"/>
      <c r="F924" s="91">
        <v>119.88663446</v>
      </c>
      <c r="G924" s="91">
        <v>112.1231209</v>
      </c>
      <c r="AB924" s="93">
        <v>64771</v>
      </c>
    </row>
    <row r="925" spans="1:28" x14ac:dyDescent="0.25">
      <c r="A925" s="206">
        <v>44743</v>
      </c>
      <c r="B925" s="90">
        <v>118.73328257999999</v>
      </c>
      <c r="C925" s="90">
        <v>134.50644489000001</v>
      </c>
      <c r="D925" s="90"/>
      <c r="E925" s="90"/>
      <c r="F925" s="91">
        <v>119.94542391</v>
      </c>
      <c r="G925" s="91">
        <v>112.59184635</v>
      </c>
      <c r="AB925" s="93">
        <v>64811</v>
      </c>
    </row>
    <row r="926" spans="1:28" x14ac:dyDescent="0.25">
      <c r="A926" s="206">
        <v>44746</v>
      </c>
      <c r="B926" s="90">
        <v>118.78771384</v>
      </c>
      <c r="C926" s="90">
        <v>134.23083233</v>
      </c>
      <c r="D926" s="90"/>
      <c r="E926" s="90"/>
      <c r="F926" s="91">
        <v>120.00424209000001</v>
      </c>
      <c r="G926" s="91">
        <v>112.19913873</v>
      </c>
      <c r="AB926" s="93">
        <v>64900</v>
      </c>
    </row>
    <row r="927" spans="1:28" x14ac:dyDescent="0.25">
      <c r="A927" s="206">
        <v>44747</v>
      </c>
      <c r="B927" s="90">
        <v>118.37947941</v>
      </c>
      <c r="C927" s="90">
        <v>133.95666349999999</v>
      </c>
      <c r="D927" s="90"/>
      <c r="E927" s="90"/>
      <c r="F927" s="91">
        <v>120.06308917</v>
      </c>
      <c r="G927" s="91">
        <v>111.84172633</v>
      </c>
      <c r="AB927" s="93">
        <v>64935</v>
      </c>
    </row>
    <row r="928" spans="1:28" x14ac:dyDescent="0.25">
      <c r="A928" s="206">
        <v>44748</v>
      </c>
      <c r="B928" s="90">
        <v>118.58487236000001</v>
      </c>
      <c r="C928" s="90">
        <v>133.63156566000001</v>
      </c>
      <c r="D928" s="90"/>
      <c r="E928" s="90"/>
      <c r="F928" s="91">
        <v>120.12196517</v>
      </c>
      <c r="G928" s="91">
        <v>112.32454939</v>
      </c>
      <c r="AB928" s="93">
        <v>64956</v>
      </c>
    </row>
    <row r="929" spans="1:28" x14ac:dyDescent="0.25">
      <c r="A929" s="206">
        <v>44749</v>
      </c>
      <c r="B929" s="90">
        <v>118.75326905999999</v>
      </c>
      <c r="C929" s="90">
        <v>133.59570982</v>
      </c>
      <c r="D929" s="90"/>
      <c r="E929" s="90"/>
      <c r="F929" s="91">
        <v>120.18086989</v>
      </c>
      <c r="G929" s="91">
        <v>114.61241201</v>
      </c>
      <c r="AB929" s="93">
        <v>64969</v>
      </c>
    </row>
    <row r="930" spans="1:28" x14ac:dyDescent="0.25">
      <c r="A930" s="206">
        <v>44750</v>
      </c>
      <c r="B930" s="90">
        <v>118.72860489999999</v>
      </c>
      <c r="C930" s="90">
        <v>132.78789805</v>
      </c>
      <c r="D930" s="90"/>
      <c r="E930" s="90"/>
      <c r="F930" s="91">
        <v>120.23980352</v>
      </c>
      <c r="G930" s="91">
        <v>114.11088318</v>
      </c>
      <c r="AB930" s="93">
        <v>65009</v>
      </c>
    </row>
    <row r="931" spans="1:28" x14ac:dyDescent="0.25">
      <c r="A931" s="206">
        <v>44753</v>
      </c>
      <c r="B931" s="90">
        <v>118.50747791000001</v>
      </c>
      <c r="C931" s="90">
        <v>132.37081112000001</v>
      </c>
      <c r="D931" s="90"/>
      <c r="E931" s="90"/>
      <c r="F931" s="91">
        <v>120.29876605</v>
      </c>
      <c r="G931" s="91">
        <v>111.74822019</v>
      </c>
      <c r="AB931" s="93">
        <v>65016</v>
      </c>
    </row>
    <row r="932" spans="1:28" x14ac:dyDescent="0.25">
      <c r="A932" s="206">
        <v>44754</v>
      </c>
      <c r="B932" s="90">
        <v>118.23064393999999</v>
      </c>
      <c r="C932" s="90">
        <v>132.58376150000001</v>
      </c>
      <c r="D932" s="90"/>
      <c r="E932" s="90"/>
      <c r="F932" s="91">
        <v>120.35775749</v>
      </c>
      <c r="G932" s="91">
        <v>111.81506718</v>
      </c>
      <c r="AB932" s="93">
        <v>65060</v>
      </c>
    </row>
    <row r="933" spans="1:28" x14ac:dyDescent="0.25">
      <c r="A933" s="206">
        <v>44755</v>
      </c>
      <c r="B933" s="90">
        <v>117.9261691</v>
      </c>
      <c r="C933" s="90">
        <v>132.85934445000001</v>
      </c>
      <c r="D933" s="90"/>
      <c r="E933" s="90"/>
      <c r="F933" s="91">
        <v>120.41677783999999</v>
      </c>
      <c r="G933" s="91">
        <v>111.37126001999999</v>
      </c>
      <c r="AB933" s="93">
        <v>65061</v>
      </c>
    </row>
    <row r="934" spans="1:28" x14ac:dyDescent="0.25">
      <c r="A934" s="206">
        <v>44756</v>
      </c>
      <c r="B934" s="90">
        <v>118.04268601</v>
      </c>
      <c r="C934" s="90">
        <v>133.10218710000001</v>
      </c>
      <c r="D934" s="90"/>
      <c r="E934" s="90"/>
      <c r="F934" s="91">
        <v>120.47582728</v>
      </c>
      <c r="G934" s="91">
        <v>109.36834196</v>
      </c>
      <c r="AB934" s="93">
        <v>65106</v>
      </c>
    </row>
    <row r="935" spans="1:28" x14ac:dyDescent="0.25">
      <c r="A935" s="206">
        <v>44757</v>
      </c>
      <c r="B935" s="90">
        <v>118.1387912</v>
      </c>
      <c r="C935" s="90">
        <v>133.62065078000001</v>
      </c>
      <c r="D935" s="90"/>
      <c r="E935" s="90"/>
      <c r="F935" s="91">
        <v>120.53490562</v>
      </c>
      <c r="G935" s="91">
        <v>109.85777576</v>
      </c>
      <c r="AB935" s="93">
        <v>65126</v>
      </c>
    </row>
    <row r="936" spans="1:28" x14ac:dyDescent="0.25">
      <c r="A936" s="206">
        <v>44760</v>
      </c>
      <c r="B936" s="90">
        <v>118.208106</v>
      </c>
      <c r="C936" s="90">
        <v>132.61769760000001</v>
      </c>
      <c r="D936" s="90"/>
      <c r="E936" s="90"/>
      <c r="F936" s="91">
        <v>120.59401287</v>
      </c>
      <c r="G936" s="91">
        <v>110.27322842</v>
      </c>
      <c r="AB936" s="93">
        <v>65136</v>
      </c>
    </row>
    <row r="937" spans="1:28" x14ac:dyDescent="0.25">
      <c r="A937" s="206">
        <v>44761</v>
      </c>
      <c r="B937" s="90">
        <v>118.39351247</v>
      </c>
      <c r="C937" s="90">
        <v>132.17573214999999</v>
      </c>
      <c r="D937" s="90"/>
      <c r="E937" s="90"/>
      <c r="F937" s="91">
        <v>120.6531492</v>
      </c>
      <c r="G937" s="91">
        <v>111.78501733</v>
      </c>
      <c r="AB937" s="93">
        <v>65168</v>
      </c>
    </row>
    <row r="938" spans="1:28" x14ac:dyDescent="0.25">
      <c r="A938" s="206">
        <v>44762</v>
      </c>
      <c r="B938" s="90">
        <v>118.62271909</v>
      </c>
      <c r="C938" s="90">
        <v>132.64291420999999</v>
      </c>
      <c r="D938" s="90"/>
      <c r="E938" s="90"/>
      <c r="F938" s="91">
        <v>120.71231444999999</v>
      </c>
      <c r="G938" s="91">
        <v>111.83283994999999</v>
      </c>
      <c r="AB938" s="93">
        <v>65265</v>
      </c>
    </row>
    <row r="939" spans="1:28" x14ac:dyDescent="0.25">
      <c r="A939" s="206">
        <v>44763</v>
      </c>
      <c r="B939" s="90">
        <v>118.68693097000001</v>
      </c>
      <c r="C939" s="90">
        <v>132.64065581</v>
      </c>
      <c r="D939" s="90"/>
      <c r="E939" s="90"/>
      <c r="F939" s="91">
        <v>120.77150877</v>
      </c>
      <c r="G939" s="91">
        <v>112.68204143</v>
      </c>
      <c r="AB939" s="93">
        <v>65300</v>
      </c>
    </row>
    <row r="940" spans="1:28" x14ac:dyDescent="0.25">
      <c r="A940" s="206">
        <v>44764</v>
      </c>
      <c r="B940" s="90">
        <v>118.78516236999999</v>
      </c>
      <c r="C940" s="90">
        <v>132.94352043999999</v>
      </c>
      <c r="D940" s="90"/>
      <c r="E940" s="90"/>
      <c r="F940" s="91">
        <v>120.83073201000001</v>
      </c>
      <c r="G940" s="91">
        <v>112.55875851</v>
      </c>
      <c r="AB940" s="93">
        <v>65321</v>
      </c>
    </row>
    <row r="941" spans="1:28" x14ac:dyDescent="0.25">
      <c r="A941" s="206">
        <v>44767</v>
      </c>
      <c r="B941" s="90">
        <v>118.76900310000001</v>
      </c>
      <c r="C941" s="90">
        <v>132.85280097</v>
      </c>
      <c r="D941" s="90"/>
      <c r="E941" s="90"/>
      <c r="F941" s="91">
        <v>120.88998433</v>
      </c>
      <c r="G941" s="91">
        <v>114.08916216999999</v>
      </c>
      <c r="AB941" s="93">
        <v>65334</v>
      </c>
    </row>
    <row r="942" spans="1:28" x14ac:dyDescent="0.25">
      <c r="A942" s="206">
        <v>44768</v>
      </c>
      <c r="B942" s="90">
        <v>118.81322849</v>
      </c>
      <c r="C942" s="90">
        <v>132.47267801999999</v>
      </c>
      <c r="D942" s="90"/>
      <c r="E942" s="90"/>
      <c r="F942" s="91">
        <v>120.94926572999999</v>
      </c>
      <c r="G942" s="91">
        <v>113.52234515000001</v>
      </c>
      <c r="AB942" s="93"/>
    </row>
    <row r="943" spans="1:28" x14ac:dyDescent="0.25">
      <c r="A943" s="206">
        <v>44769</v>
      </c>
      <c r="B943" s="90">
        <v>118.83959363</v>
      </c>
      <c r="C943" s="90">
        <v>132.72513229</v>
      </c>
      <c r="D943" s="90"/>
      <c r="E943" s="90"/>
      <c r="F943" s="91">
        <v>121.00857621999999</v>
      </c>
      <c r="G943" s="91">
        <v>115.4182625</v>
      </c>
      <c r="AB943" s="93"/>
    </row>
    <row r="944" spans="1:28" x14ac:dyDescent="0.25">
      <c r="A944" s="206">
        <v>44770</v>
      </c>
      <c r="B944" s="90">
        <v>119.13981603000001</v>
      </c>
      <c r="C944" s="90">
        <v>133.18213251</v>
      </c>
      <c r="D944" s="90"/>
      <c r="E944" s="90"/>
      <c r="F944" s="91">
        <v>121.06791579999999</v>
      </c>
      <c r="G944" s="91">
        <v>116.73665594000001</v>
      </c>
    </row>
    <row r="945" spans="1:7" x14ac:dyDescent="0.25">
      <c r="A945" s="206">
        <v>44771</v>
      </c>
      <c r="B945" s="90">
        <v>119.66796933000001</v>
      </c>
      <c r="C945" s="90">
        <v>133.6332543</v>
      </c>
      <c r="D945" s="90"/>
      <c r="E945" s="90"/>
      <c r="F945" s="91">
        <v>121.12728446</v>
      </c>
      <c r="G945" s="91">
        <v>117.38297252</v>
      </c>
    </row>
    <row r="946" spans="1:7" x14ac:dyDescent="0.25">
      <c r="A946" s="206">
        <v>44774</v>
      </c>
      <c r="B946" s="90">
        <v>119.20955608</v>
      </c>
      <c r="C946" s="90">
        <v>133.69598614</v>
      </c>
      <c r="D946" s="90"/>
      <c r="E946" s="90"/>
      <c r="F946" s="91">
        <v>121.18668221</v>
      </c>
      <c r="G946" s="91">
        <v>116.31386433999999</v>
      </c>
    </row>
    <row r="947" spans="1:7" x14ac:dyDescent="0.25">
      <c r="A947" s="206">
        <v>44775</v>
      </c>
      <c r="B947" s="90">
        <v>119.43621124000001</v>
      </c>
      <c r="C947" s="90">
        <v>133.36288468999999</v>
      </c>
      <c r="D947" s="90"/>
      <c r="E947" s="90"/>
      <c r="F947" s="91">
        <v>121.24610903999999</v>
      </c>
      <c r="G947" s="91">
        <v>117.60713468</v>
      </c>
    </row>
    <row r="948" spans="1:7" x14ac:dyDescent="0.25">
      <c r="A948" s="206">
        <v>44776</v>
      </c>
      <c r="B948" s="90">
        <v>119.33415263000001</v>
      </c>
      <c r="C948" s="90">
        <v>133.69242661999999</v>
      </c>
      <c r="D948" s="90"/>
      <c r="E948" s="90"/>
      <c r="F948" s="91">
        <v>121.30556514</v>
      </c>
      <c r="G948" s="91">
        <v>118.07703208</v>
      </c>
    </row>
    <row r="949" spans="1:7" x14ac:dyDescent="0.25">
      <c r="A949" s="206">
        <v>44777</v>
      </c>
      <c r="B949" s="90">
        <v>119.54464851</v>
      </c>
      <c r="C949" s="90">
        <v>135.34890920000001</v>
      </c>
      <c r="D949" s="90"/>
      <c r="E949" s="90"/>
      <c r="F949" s="91">
        <v>121.36717392</v>
      </c>
      <c r="G949" s="91">
        <v>120.48641401</v>
      </c>
    </row>
    <row r="950" spans="1:7" x14ac:dyDescent="0.25">
      <c r="A950" s="206">
        <v>44778</v>
      </c>
      <c r="B950" s="90">
        <v>119.80915039999999</v>
      </c>
      <c r="C950" s="90">
        <v>135.67483357</v>
      </c>
      <c r="D950" s="90"/>
      <c r="E950" s="90"/>
      <c r="F950" s="91">
        <v>121.42881392</v>
      </c>
      <c r="G950" s="91">
        <v>121.14600897</v>
      </c>
    </row>
    <row r="951" spans="1:7" x14ac:dyDescent="0.25">
      <c r="A951" s="206">
        <v>44781</v>
      </c>
      <c r="B951" s="90">
        <v>119.96819173</v>
      </c>
      <c r="C951" s="90">
        <v>136.37184318000001</v>
      </c>
      <c r="D951" s="90"/>
      <c r="E951" s="90"/>
      <c r="F951" s="91">
        <v>121.49048516000001</v>
      </c>
      <c r="G951" s="91">
        <v>123.34240214</v>
      </c>
    </row>
    <row r="952" spans="1:7" x14ac:dyDescent="0.25">
      <c r="A952" s="206">
        <v>44782</v>
      </c>
      <c r="B952" s="90">
        <v>120.16295357</v>
      </c>
      <c r="C952" s="90">
        <v>135.87386961999999</v>
      </c>
      <c r="D952" s="90"/>
      <c r="E952" s="90"/>
      <c r="F952" s="91">
        <v>121.55218779</v>
      </c>
      <c r="G952" s="91">
        <v>123.62546930000001</v>
      </c>
    </row>
    <row r="953" spans="1:7" x14ac:dyDescent="0.25">
      <c r="A953" s="206">
        <v>44783</v>
      </c>
      <c r="B953" s="90">
        <v>120.46912939000001</v>
      </c>
      <c r="C953" s="90">
        <v>135.87541393999999</v>
      </c>
      <c r="D953" s="90"/>
      <c r="E953" s="90"/>
      <c r="F953" s="91">
        <v>121.61392184</v>
      </c>
      <c r="G953" s="91">
        <v>125.42858596000001</v>
      </c>
    </row>
    <row r="954" spans="1:7" x14ac:dyDescent="0.25">
      <c r="A954" s="206">
        <v>44784</v>
      </c>
      <c r="B954" s="90">
        <v>121.26178458</v>
      </c>
      <c r="C954" s="90">
        <v>135.49460536999999</v>
      </c>
      <c r="D954" s="90"/>
      <c r="E954" s="90"/>
      <c r="F954" s="91">
        <v>121.67568711</v>
      </c>
      <c r="G954" s="91">
        <v>124.83939938</v>
      </c>
    </row>
    <row r="955" spans="1:7" x14ac:dyDescent="0.25">
      <c r="A955" s="206">
        <v>44785</v>
      </c>
      <c r="B955" s="90">
        <v>122.08548258</v>
      </c>
      <c r="C955" s="90">
        <v>136.35210552000001</v>
      </c>
      <c r="D955" s="90"/>
      <c r="E955" s="90"/>
      <c r="F955" s="91">
        <v>121.73748378000001</v>
      </c>
      <c r="G955" s="91">
        <v>128.30556688999999</v>
      </c>
    </row>
    <row r="956" spans="1:7" x14ac:dyDescent="0.25">
      <c r="A956" s="206">
        <v>44788</v>
      </c>
      <c r="B956" s="90">
        <v>123.40841727999999</v>
      </c>
      <c r="C956" s="90">
        <v>137.10791336</v>
      </c>
      <c r="D956" s="90"/>
      <c r="E956" s="90"/>
      <c r="F956" s="91">
        <v>121.79931186</v>
      </c>
      <c r="G956" s="91">
        <v>128.61018439</v>
      </c>
    </row>
    <row r="957" spans="1:7" x14ac:dyDescent="0.25">
      <c r="A957" s="206">
        <v>44789</v>
      </c>
      <c r="B957" s="90">
        <v>123.67334441</v>
      </c>
      <c r="C957" s="90">
        <v>136.33766448</v>
      </c>
      <c r="D957" s="90"/>
      <c r="E957" s="90"/>
      <c r="F957" s="91">
        <v>121.86117135000001</v>
      </c>
      <c r="G957" s="91">
        <v>129.15679370000001</v>
      </c>
    </row>
    <row r="958" spans="1:7" x14ac:dyDescent="0.25">
      <c r="A958" s="206">
        <v>44790</v>
      </c>
      <c r="B958" s="90">
        <v>124.04330686</v>
      </c>
      <c r="C958" s="90">
        <v>136.16658978999999</v>
      </c>
      <c r="D958" s="90"/>
      <c r="E958" s="90"/>
      <c r="F958" s="91">
        <v>121.92306223999999</v>
      </c>
      <c r="G958" s="91">
        <v>129.37910120999999</v>
      </c>
    </row>
    <row r="959" spans="1:7" x14ac:dyDescent="0.25">
      <c r="A959" s="206">
        <v>44791</v>
      </c>
      <c r="B959" s="90">
        <v>124.21042783</v>
      </c>
      <c r="C959" s="90">
        <v>136.15365654999999</v>
      </c>
      <c r="D959" s="90"/>
      <c r="E959" s="90"/>
      <c r="F959" s="91">
        <v>121.98498454</v>
      </c>
      <c r="G959" s="91">
        <v>129.49869759000001</v>
      </c>
    </row>
    <row r="960" spans="1:7" x14ac:dyDescent="0.25">
      <c r="A960" s="206">
        <v>44792</v>
      </c>
      <c r="B960" s="90">
        <v>124.30568253</v>
      </c>
      <c r="C960" s="90">
        <v>135.86324625</v>
      </c>
      <c r="D960" s="90"/>
      <c r="E960" s="90"/>
      <c r="F960" s="91">
        <v>122.04693824</v>
      </c>
      <c r="G960" s="91">
        <v>126.8627527</v>
      </c>
    </row>
    <row r="961" spans="1:7" x14ac:dyDescent="0.25">
      <c r="A961" s="206">
        <v>44795</v>
      </c>
      <c r="B961" s="90">
        <v>124.58719419000001</v>
      </c>
      <c r="C961" s="90">
        <v>135.58422480999999</v>
      </c>
      <c r="D961" s="90"/>
      <c r="E961" s="90"/>
      <c r="F961" s="91">
        <v>122.10892352</v>
      </c>
      <c r="G961" s="91">
        <v>125.72984688</v>
      </c>
    </row>
    <row r="962" spans="1:7" x14ac:dyDescent="0.25">
      <c r="A962" s="206">
        <v>44796</v>
      </c>
      <c r="B962" s="90">
        <v>124.65863521999999</v>
      </c>
      <c r="C962" s="90">
        <v>136.17197917999999</v>
      </c>
      <c r="D962" s="90"/>
      <c r="E962" s="90"/>
      <c r="F962" s="91">
        <v>122.17094021</v>
      </c>
      <c r="G962" s="91">
        <v>128.41120221</v>
      </c>
    </row>
    <row r="963" spans="1:7" x14ac:dyDescent="0.25">
      <c r="A963" s="206">
        <v>44797</v>
      </c>
      <c r="B963" s="90">
        <v>124.55870283</v>
      </c>
      <c r="C963" s="90">
        <v>136.04268662999999</v>
      </c>
      <c r="D963" s="90"/>
      <c r="E963" s="90"/>
      <c r="F963" s="91">
        <v>122.23298849</v>
      </c>
      <c r="G963" s="91">
        <v>128.45755704999999</v>
      </c>
    </row>
    <row r="964" spans="1:7" x14ac:dyDescent="0.25">
      <c r="A964" s="206">
        <v>44798</v>
      </c>
      <c r="B964" s="90">
        <v>124.73517916999999</v>
      </c>
      <c r="C964" s="90">
        <v>135.38600327</v>
      </c>
      <c r="D964" s="90"/>
      <c r="E964" s="90"/>
      <c r="F964" s="91">
        <v>122.29506816999999</v>
      </c>
      <c r="G964" s="91">
        <v>129.17879916000001</v>
      </c>
    </row>
    <row r="965" spans="1:7" x14ac:dyDescent="0.25">
      <c r="A965" s="206">
        <v>44799</v>
      </c>
      <c r="B965" s="90">
        <v>125.05198609999999</v>
      </c>
      <c r="C965" s="90">
        <v>135.57066115000001</v>
      </c>
      <c r="D965" s="90"/>
      <c r="E965" s="90"/>
      <c r="F965" s="91">
        <v>122.35717943</v>
      </c>
      <c r="G965" s="91">
        <v>127.7760249</v>
      </c>
    </row>
    <row r="966" spans="1:7" x14ac:dyDescent="0.25">
      <c r="A966" s="206">
        <v>44802</v>
      </c>
      <c r="B966" s="90">
        <v>125.55122279</v>
      </c>
      <c r="C966" s="90">
        <v>134.91863495000001</v>
      </c>
      <c r="D966" s="90"/>
      <c r="E966" s="90"/>
      <c r="F966" s="91">
        <v>122.41932228</v>
      </c>
      <c r="G966" s="91">
        <v>127.80362844</v>
      </c>
    </row>
    <row r="967" spans="1:7" x14ac:dyDescent="0.25">
      <c r="A967" s="206">
        <v>44803</v>
      </c>
      <c r="B967" s="90">
        <v>125.75491476000001</v>
      </c>
      <c r="C967" s="90">
        <v>134.99793625000001</v>
      </c>
      <c r="D967" s="90"/>
      <c r="E967" s="90"/>
      <c r="F967" s="91">
        <v>122.48149671</v>
      </c>
      <c r="G967" s="91">
        <v>125.65032454999999</v>
      </c>
    </row>
    <row r="968" spans="1:7" x14ac:dyDescent="0.25">
      <c r="A968" s="206">
        <v>44804</v>
      </c>
      <c r="B968" s="90">
        <v>126.56245348</v>
      </c>
      <c r="C968" s="90">
        <v>135.10980294999999</v>
      </c>
      <c r="D968" s="90"/>
      <c r="E968" s="90"/>
      <c r="F968" s="91">
        <v>122.54370272</v>
      </c>
      <c r="G968" s="91">
        <v>124.61745596999999</v>
      </c>
    </row>
    <row r="969" spans="1:7" x14ac:dyDescent="0.25">
      <c r="A969" s="206">
        <v>44805</v>
      </c>
      <c r="B969" s="90">
        <v>126.2537262</v>
      </c>
      <c r="C969" s="90">
        <v>136.01757810999999</v>
      </c>
      <c r="D969" s="90"/>
      <c r="E969" s="90"/>
      <c r="F969" s="91">
        <v>122.60594032</v>
      </c>
      <c r="G969" s="91">
        <v>125.62149216</v>
      </c>
    </row>
    <row r="970" spans="1:7" x14ac:dyDescent="0.25">
      <c r="A970" s="206">
        <v>44806</v>
      </c>
      <c r="B970" s="90">
        <v>126.5318359</v>
      </c>
      <c r="C970" s="90">
        <v>136.26553662000001</v>
      </c>
      <c r="D970" s="90"/>
      <c r="E970" s="90"/>
      <c r="F970" s="91">
        <v>122.6682095</v>
      </c>
      <c r="G970" s="91">
        <v>126.14368383</v>
      </c>
    </row>
    <row r="971" spans="1:7" x14ac:dyDescent="0.25">
      <c r="A971" s="206">
        <v>44809</v>
      </c>
      <c r="B971" s="90">
        <v>126.75721532999999</v>
      </c>
      <c r="C971" s="90">
        <v>136.12596117000001</v>
      </c>
      <c r="D971" s="90"/>
      <c r="E971" s="90"/>
      <c r="F971" s="91">
        <v>122.73051026</v>
      </c>
      <c r="G971" s="91">
        <v>127.66735159</v>
      </c>
    </row>
    <row r="972" spans="1:7" x14ac:dyDescent="0.25">
      <c r="A972" s="206">
        <v>44810</v>
      </c>
      <c r="B972" s="90">
        <v>126.598174</v>
      </c>
      <c r="C972" s="90">
        <v>135.58103976999999</v>
      </c>
      <c r="D972" s="90"/>
      <c r="E972" s="90"/>
      <c r="F972" s="91">
        <v>122.79284260999999</v>
      </c>
      <c r="G972" s="91">
        <v>124.89154572</v>
      </c>
    </row>
    <row r="973" spans="1:7" x14ac:dyDescent="0.25">
      <c r="A973" s="206">
        <v>44811</v>
      </c>
      <c r="B973" s="90"/>
      <c r="C973" s="90"/>
      <c r="D973" s="90"/>
      <c r="E973" s="90"/>
      <c r="F973" s="91"/>
      <c r="G973" s="91"/>
    </row>
    <row r="974" spans="1:7" x14ac:dyDescent="0.25">
      <c r="A974" s="206">
        <v>44812</v>
      </c>
      <c r="B974" s="90">
        <v>126.48590953</v>
      </c>
      <c r="C974" s="90">
        <v>136.04341962000001</v>
      </c>
      <c r="D974" s="90"/>
      <c r="E974" s="90"/>
      <c r="F974" s="91">
        <v>122.85520672</v>
      </c>
      <c r="G974" s="91">
        <v>125.06434663</v>
      </c>
    </row>
    <row r="975" spans="1:7" x14ac:dyDescent="0.25">
      <c r="A975" s="206">
        <v>44813</v>
      </c>
      <c r="B975" s="90">
        <v>126.72532201</v>
      </c>
      <c r="C975" s="90">
        <v>136.08135406</v>
      </c>
      <c r="D975" s="90"/>
      <c r="E975" s="90"/>
      <c r="F975" s="91">
        <v>122.91760241999999</v>
      </c>
      <c r="G975" s="91">
        <v>127.77778852</v>
      </c>
    </row>
    <row r="976" spans="1:7" x14ac:dyDescent="0.25">
      <c r="A976" s="206">
        <v>44816</v>
      </c>
      <c r="B976" s="90">
        <v>126.45401621000001</v>
      </c>
      <c r="C976" s="90">
        <v>135.74716855</v>
      </c>
      <c r="D976" s="90"/>
      <c r="E976" s="90"/>
      <c r="F976" s="91">
        <v>122.98002987</v>
      </c>
      <c r="G976" s="91">
        <v>129.03637807999999</v>
      </c>
    </row>
    <row r="977" spans="1:7" x14ac:dyDescent="0.25">
      <c r="A977" s="206">
        <v>44817</v>
      </c>
      <c r="B977" s="90">
        <v>126.44678706000001</v>
      </c>
      <c r="C977" s="90">
        <v>135.46438144999999</v>
      </c>
      <c r="D977" s="90"/>
      <c r="E977" s="90"/>
      <c r="F977" s="91">
        <v>123.04248909</v>
      </c>
      <c r="G977" s="91">
        <v>126.06371776</v>
      </c>
    </row>
    <row r="978" spans="1:7" x14ac:dyDescent="0.25">
      <c r="A978" s="206">
        <v>44818</v>
      </c>
      <c r="B978" s="90">
        <v>126.25159997999999</v>
      </c>
      <c r="C978" s="90">
        <v>135.45739911000001</v>
      </c>
      <c r="D978" s="90"/>
      <c r="E978" s="90"/>
      <c r="F978" s="91">
        <v>123.10497989</v>
      </c>
      <c r="G978" s="91">
        <v>125.78234595000001</v>
      </c>
    </row>
    <row r="979" spans="1:7" x14ac:dyDescent="0.25">
      <c r="A979" s="206">
        <v>44819</v>
      </c>
      <c r="B979" s="90">
        <v>126.36088774</v>
      </c>
      <c r="C979" s="90">
        <v>135.07617001</v>
      </c>
      <c r="D979" s="90"/>
      <c r="E979" s="90"/>
      <c r="F979" s="91">
        <v>123.16750245999999</v>
      </c>
      <c r="G979" s="91">
        <v>125.10759521</v>
      </c>
    </row>
    <row r="980" spans="1:7" x14ac:dyDescent="0.25">
      <c r="A980" s="206">
        <v>44820</v>
      </c>
      <c r="B980" s="90">
        <v>126.91157896999999</v>
      </c>
      <c r="C980" s="90">
        <v>135.51074753</v>
      </c>
      <c r="D980" s="90"/>
      <c r="E980" s="90"/>
      <c r="F980" s="91">
        <v>123.23005678</v>
      </c>
      <c r="G980" s="91">
        <v>124.34152295</v>
      </c>
    </row>
    <row r="981" spans="1:7" x14ac:dyDescent="0.25">
      <c r="A981" s="206">
        <v>44823</v>
      </c>
      <c r="B981" s="90">
        <v>126.88351285</v>
      </c>
      <c r="C981" s="90">
        <v>135.92734462999999</v>
      </c>
      <c r="D981" s="90"/>
      <c r="E981" s="90"/>
      <c r="F981" s="91">
        <v>123.29264286999999</v>
      </c>
      <c r="G981" s="91">
        <v>127.23559396</v>
      </c>
    </row>
    <row r="982" spans="1:7" x14ac:dyDescent="0.25">
      <c r="A982" s="206">
        <v>44824</v>
      </c>
      <c r="B982" s="90">
        <v>127.05828821999999</v>
      </c>
      <c r="C982" s="90">
        <v>136.08827036</v>
      </c>
      <c r="D982" s="90"/>
      <c r="E982" s="90"/>
      <c r="F982" s="91">
        <v>123.35526072</v>
      </c>
      <c r="G982" s="91">
        <v>128.02412681999999</v>
      </c>
    </row>
    <row r="983" spans="1:7" x14ac:dyDescent="0.25">
      <c r="A983" s="206">
        <v>44825</v>
      </c>
      <c r="B983" s="90">
        <v>127.11059324999999</v>
      </c>
      <c r="C983" s="90">
        <v>136.42251039999999</v>
      </c>
      <c r="D983" s="90"/>
      <c r="E983" s="90"/>
      <c r="F983" s="91">
        <v>123.41791051</v>
      </c>
      <c r="G983" s="91">
        <v>127.36299579999999</v>
      </c>
    </row>
    <row r="984" spans="1:7" x14ac:dyDescent="0.25">
      <c r="A984" s="206">
        <v>44826</v>
      </c>
      <c r="B984" s="90">
        <v>127.34575329</v>
      </c>
      <c r="C984" s="90">
        <v>137.15286651</v>
      </c>
      <c r="D984" s="90"/>
      <c r="E984" s="90"/>
      <c r="F984" s="91">
        <v>123.48059206000001</v>
      </c>
      <c r="G984" s="91">
        <v>129.79181172</v>
      </c>
    </row>
    <row r="985" spans="1:7" x14ac:dyDescent="0.25">
      <c r="A985" s="206">
        <v>44827</v>
      </c>
      <c r="B985" s="90">
        <v>127.16077206999999</v>
      </c>
      <c r="C985" s="90">
        <v>136.73131678999999</v>
      </c>
      <c r="D985" s="90"/>
      <c r="E985" s="90"/>
      <c r="F985" s="91">
        <v>123.54330538000001</v>
      </c>
      <c r="G985" s="91">
        <v>127.11283443000001</v>
      </c>
    </row>
    <row r="986" spans="1:7" x14ac:dyDescent="0.25">
      <c r="A986" s="206">
        <v>44830</v>
      </c>
      <c r="B986" s="90">
        <v>126.9060508</v>
      </c>
      <c r="C986" s="90">
        <v>136.14941519000001</v>
      </c>
      <c r="D986" s="90"/>
      <c r="E986" s="90"/>
      <c r="F986" s="91">
        <v>123.60605063</v>
      </c>
      <c r="G986" s="91">
        <v>124.15240568999999</v>
      </c>
    </row>
    <row r="987" spans="1:7" x14ac:dyDescent="0.25">
      <c r="A987" s="206">
        <v>44831</v>
      </c>
      <c r="B987" s="90">
        <v>126.70108309</v>
      </c>
      <c r="C987" s="90">
        <v>136.40487625</v>
      </c>
      <c r="D987" s="90"/>
      <c r="E987" s="90"/>
      <c r="F987" s="91">
        <v>123.66882765</v>
      </c>
      <c r="G987" s="91">
        <v>123.31290982</v>
      </c>
    </row>
    <row r="988" spans="1:7" x14ac:dyDescent="0.25">
      <c r="A988" s="206">
        <v>44832</v>
      </c>
      <c r="B988" s="90">
        <v>126.51652711</v>
      </c>
      <c r="C988" s="90">
        <v>136.09525384</v>
      </c>
      <c r="D988" s="90"/>
      <c r="E988" s="90"/>
      <c r="F988" s="91">
        <v>123.73163661</v>
      </c>
      <c r="G988" s="91">
        <v>123.39807574</v>
      </c>
    </row>
    <row r="989" spans="1:7" x14ac:dyDescent="0.25">
      <c r="A989" s="206">
        <v>44833</v>
      </c>
      <c r="B989" s="90">
        <v>126.40341214999999</v>
      </c>
      <c r="C989" s="90">
        <v>136.34417386000001</v>
      </c>
      <c r="D989" s="90"/>
      <c r="E989" s="90"/>
      <c r="F989" s="91">
        <v>123.79447750999999</v>
      </c>
      <c r="G989" s="91">
        <v>122.50278111999999</v>
      </c>
    </row>
    <row r="990" spans="1:7" x14ac:dyDescent="0.25">
      <c r="A990" s="206">
        <v>44834</v>
      </c>
      <c r="B990" s="90">
        <v>127.18203428</v>
      </c>
      <c r="C990" s="90">
        <v>137.10810427999999</v>
      </c>
      <c r="D990" s="90"/>
      <c r="E990" s="90"/>
      <c r="F990" s="91">
        <v>123.85735034</v>
      </c>
      <c r="G990" s="91">
        <v>125.20219367</v>
      </c>
    </row>
    <row r="991" spans="1:7" x14ac:dyDescent="0.25">
      <c r="A991" s="206">
        <v>44837</v>
      </c>
      <c r="B991" s="90">
        <v>126.84609136</v>
      </c>
      <c r="C991" s="90">
        <v>137.36046698999999</v>
      </c>
      <c r="D991" s="90"/>
      <c r="E991" s="90"/>
      <c r="F991" s="91">
        <v>123.92025511999999</v>
      </c>
      <c r="G991" s="91">
        <v>132.14025194000001</v>
      </c>
    </row>
    <row r="992" spans="1:7" x14ac:dyDescent="0.25">
      <c r="A992" s="206">
        <v>44838</v>
      </c>
      <c r="B992" s="90">
        <v>126.93879459999999</v>
      </c>
      <c r="C992" s="90">
        <v>137.35637179</v>
      </c>
      <c r="D992" s="90"/>
      <c r="E992" s="90"/>
      <c r="F992" s="91">
        <v>123.98319184</v>
      </c>
      <c r="G992" s="91">
        <v>132.24909592</v>
      </c>
    </row>
    <row r="993" spans="1:7" x14ac:dyDescent="0.25">
      <c r="A993" s="206">
        <v>44839</v>
      </c>
      <c r="B993" s="90">
        <v>126.99917927</v>
      </c>
      <c r="C993" s="90">
        <v>137.46153532</v>
      </c>
      <c r="D993" s="90"/>
      <c r="E993" s="90"/>
      <c r="F993" s="91">
        <v>124.0461605</v>
      </c>
      <c r="G993" s="91">
        <v>133.3501655</v>
      </c>
    </row>
    <row r="994" spans="1:7" x14ac:dyDescent="0.25">
      <c r="A994" s="206">
        <v>44840</v>
      </c>
      <c r="B994" s="90">
        <v>127.38615149</v>
      </c>
      <c r="C994" s="90">
        <v>137.25175017000001</v>
      </c>
      <c r="D994" s="90"/>
      <c r="E994" s="90"/>
      <c r="F994" s="91">
        <v>124.10916109999999</v>
      </c>
      <c r="G994" s="91">
        <v>133.76320598000001</v>
      </c>
    </row>
    <row r="995" spans="1:7" x14ac:dyDescent="0.25">
      <c r="A995" s="206">
        <v>44841</v>
      </c>
      <c r="B995" s="90">
        <v>127.69360304999999</v>
      </c>
      <c r="C995" s="90">
        <v>137.02827794999999</v>
      </c>
      <c r="D995" s="90"/>
      <c r="E995" s="90"/>
      <c r="F995" s="91">
        <v>124.17219365</v>
      </c>
      <c r="G995" s="91">
        <v>132.41422790999999</v>
      </c>
    </row>
    <row r="996" spans="1:7" x14ac:dyDescent="0.25">
      <c r="A996" s="206">
        <v>44844</v>
      </c>
      <c r="B996" s="90">
        <v>127.50777133</v>
      </c>
      <c r="C996" s="90">
        <v>136.93494831999999</v>
      </c>
      <c r="D996" s="90"/>
      <c r="E996" s="90"/>
      <c r="F996" s="91">
        <v>124.23525831000001</v>
      </c>
      <c r="G996" s="91">
        <v>131.91971942999999</v>
      </c>
    </row>
    <row r="997" spans="1:7" x14ac:dyDescent="0.25">
      <c r="A997" s="206">
        <v>44845</v>
      </c>
      <c r="B997" s="90">
        <v>127.57155796000001</v>
      </c>
      <c r="C997" s="90">
        <v>136.81176486999999</v>
      </c>
      <c r="D997" s="90"/>
      <c r="E997" s="90"/>
      <c r="F997" s="91">
        <v>124.29835491</v>
      </c>
      <c r="G997" s="91">
        <v>130.65273275999999</v>
      </c>
    </row>
    <row r="998" spans="1:7" x14ac:dyDescent="0.25">
      <c r="A998" s="206">
        <v>44846</v>
      </c>
      <c r="B998" s="90"/>
      <c r="C998" s="90"/>
      <c r="D998" s="90"/>
      <c r="E998" s="90"/>
      <c r="F998" s="91"/>
      <c r="G998" s="91"/>
    </row>
    <row r="999" spans="1:7" x14ac:dyDescent="0.25">
      <c r="A999" s="206">
        <v>44847</v>
      </c>
      <c r="B999" s="90">
        <v>127.25772775</v>
      </c>
      <c r="C999" s="90">
        <v>136.88118790999999</v>
      </c>
      <c r="D999" s="90"/>
      <c r="E999" s="90"/>
      <c r="F999" s="91">
        <v>124.36148363</v>
      </c>
      <c r="G999" s="91">
        <v>130.05306684000001</v>
      </c>
    </row>
    <row r="1000" spans="1:7" x14ac:dyDescent="0.25">
      <c r="A1000" s="206">
        <v>44848</v>
      </c>
      <c r="B1000" s="90">
        <v>127.21860528000001</v>
      </c>
      <c r="C1000" s="90">
        <v>136.85390945</v>
      </c>
      <c r="D1000" s="90"/>
      <c r="E1000" s="90"/>
      <c r="F1000" s="91">
        <v>124.42464447</v>
      </c>
      <c r="G1000" s="91">
        <v>127.51828564</v>
      </c>
    </row>
    <row r="1001" spans="1:7" x14ac:dyDescent="0.25">
      <c r="A1001" s="206">
        <v>44851</v>
      </c>
      <c r="B1001" s="90">
        <v>126.82227769000001</v>
      </c>
      <c r="C1001" s="90">
        <v>137.18967544</v>
      </c>
      <c r="D1001" s="90"/>
      <c r="E1001" s="90"/>
      <c r="F1001" s="91">
        <v>124.48783724</v>
      </c>
      <c r="G1001" s="91">
        <v>129.28377454</v>
      </c>
    </row>
    <row r="1002" spans="1:7" x14ac:dyDescent="0.25">
      <c r="A1002" s="206">
        <v>44852</v>
      </c>
      <c r="B1002" s="90">
        <v>127.02469393</v>
      </c>
      <c r="C1002" s="90">
        <v>137.34050256</v>
      </c>
      <c r="D1002" s="90"/>
      <c r="E1002" s="90"/>
      <c r="F1002" s="91">
        <v>124.55106214</v>
      </c>
      <c r="G1002" s="91">
        <v>131.69492009000001</v>
      </c>
    </row>
    <row r="1003" spans="1:7" x14ac:dyDescent="0.25">
      <c r="A1003" s="206">
        <v>44853</v>
      </c>
      <c r="B1003" s="90">
        <v>126.99620256</v>
      </c>
      <c r="C1003" s="90">
        <v>137.41065775000001</v>
      </c>
      <c r="D1003" s="90"/>
      <c r="E1003" s="90"/>
      <c r="F1003" s="91">
        <v>124.61431915999999</v>
      </c>
      <c r="G1003" s="91">
        <v>132.29929659000001</v>
      </c>
    </row>
    <row r="1004" spans="1:7" x14ac:dyDescent="0.25">
      <c r="A1004" s="206">
        <v>44854</v>
      </c>
      <c r="B1004" s="90">
        <v>127.24794713</v>
      </c>
      <c r="C1004" s="90">
        <v>137.51974243999999</v>
      </c>
      <c r="D1004" s="90"/>
      <c r="E1004" s="90"/>
      <c r="F1004" s="91">
        <v>124.6776083</v>
      </c>
      <c r="G1004" s="91">
        <v>133.31977430000001</v>
      </c>
    </row>
    <row r="1005" spans="1:7" x14ac:dyDescent="0.25">
      <c r="A1005" s="206">
        <v>44855</v>
      </c>
      <c r="B1005" s="90">
        <v>127.53286074</v>
      </c>
      <c r="C1005" s="90">
        <v>137.86398412</v>
      </c>
      <c r="D1005" s="90"/>
      <c r="E1005" s="90"/>
      <c r="F1005" s="91">
        <v>124.74092955</v>
      </c>
      <c r="G1005" s="91">
        <v>136.45752109</v>
      </c>
    </row>
    <row r="1006" spans="1:7" x14ac:dyDescent="0.25">
      <c r="A1006" s="206">
        <v>44858</v>
      </c>
      <c r="B1006" s="90">
        <v>127.28239191</v>
      </c>
      <c r="C1006" s="90">
        <v>137.52415153999999</v>
      </c>
      <c r="D1006" s="90"/>
      <c r="E1006" s="90"/>
      <c r="F1006" s="91">
        <v>124.80428310000001</v>
      </c>
      <c r="G1006" s="91">
        <v>132.00171083000001</v>
      </c>
    </row>
    <row r="1007" spans="1:7" x14ac:dyDescent="0.25">
      <c r="A1007" s="206">
        <v>44859</v>
      </c>
      <c r="B1007" s="90">
        <v>127.29132204</v>
      </c>
      <c r="C1007" s="90">
        <v>137.52706556000001</v>
      </c>
      <c r="D1007" s="90"/>
      <c r="E1007" s="90"/>
      <c r="F1007" s="91">
        <v>124.86766876999999</v>
      </c>
      <c r="G1007" s="91">
        <v>130.42342765000001</v>
      </c>
    </row>
    <row r="1008" spans="1:7" x14ac:dyDescent="0.25">
      <c r="A1008" s="206">
        <v>44860</v>
      </c>
      <c r="B1008" s="90">
        <v>127.19053916</v>
      </c>
      <c r="C1008" s="90">
        <v>137.29949074999999</v>
      </c>
      <c r="D1008" s="90"/>
      <c r="E1008" s="90"/>
      <c r="F1008" s="91">
        <v>124.93108656</v>
      </c>
      <c r="G1008" s="91">
        <v>128.30503211999999</v>
      </c>
    </row>
    <row r="1009" spans="1:7" x14ac:dyDescent="0.25">
      <c r="A1009" s="206">
        <v>44861</v>
      </c>
      <c r="B1009" s="90">
        <v>127.24794713</v>
      </c>
      <c r="C1009" s="90">
        <v>137.64770514</v>
      </c>
      <c r="D1009" s="90"/>
      <c r="E1009" s="90"/>
      <c r="F1009" s="91">
        <v>124.99453665</v>
      </c>
      <c r="G1009" s="91">
        <v>130.4406884</v>
      </c>
    </row>
    <row r="1010" spans="1:7" x14ac:dyDescent="0.25">
      <c r="A1010" s="206">
        <v>44862</v>
      </c>
      <c r="B1010" s="90">
        <v>127.30492984999999</v>
      </c>
      <c r="C1010" s="90">
        <v>137.85292874999999</v>
      </c>
      <c r="D1010" s="90"/>
      <c r="E1010" s="90"/>
      <c r="F1010" s="91">
        <v>125.05801886</v>
      </c>
      <c r="G1010" s="91">
        <v>130.3249606</v>
      </c>
    </row>
    <row r="1011" spans="1:7" x14ac:dyDescent="0.25">
      <c r="A1011" s="206">
        <v>44865</v>
      </c>
      <c r="B1011" s="90">
        <v>127.20967515</v>
      </c>
      <c r="C1011" s="90">
        <v>138.79801416999999</v>
      </c>
      <c r="D1011" s="90"/>
      <c r="E1011" s="90"/>
      <c r="F1011" s="91">
        <v>125.12153336</v>
      </c>
      <c r="G1011" s="91">
        <v>132.02945091000001</v>
      </c>
    </row>
    <row r="1012" spans="1:7" x14ac:dyDescent="0.25">
      <c r="A1012" s="206">
        <v>44866</v>
      </c>
      <c r="B1012" s="90">
        <v>127.11186899</v>
      </c>
      <c r="C1012" s="90">
        <v>138.78783973</v>
      </c>
      <c r="D1012" s="90"/>
      <c r="E1012" s="90"/>
      <c r="F1012" s="91">
        <v>125.18508016</v>
      </c>
      <c r="G1012" s="91">
        <v>133.04390953999999</v>
      </c>
    </row>
    <row r="1013" spans="1:7" x14ac:dyDescent="0.25">
      <c r="A1013" s="206">
        <v>44867</v>
      </c>
      <c r="B1013" s="90"/>
      <c r="C1013" s="90"/>
      <c r="D1013" s="90"/>
      <c r="E1013" s="90"/>
      <c r="F1013" s="91"/>
      <c r="G1013" s="91"/>
    </row>
    <row r="1014" spans="1:7" x14ac:dyDescent="0.25">
      <c r="A1014" s="206">
        <v>44868</v>
      </c>
      <c r="B1014" s="90">
        <v>127.09485922</v>
      </c>
      <c r="C1014" s="90">
        <v>138.51755890999999</v>
      </c>
      <c r="D1014" s="90"/>
      <c r="E1014" s="90"/>
      <c r="F1014" s="91">
        <v>125.24865926</v>
      </c>
      <c r="G1014" s="91">
        <v>133.00715792</v>
      </c>
    </row>
    <row r="1015" spans="1:7" x14ac:dyDescent="0.25">
      <c r="A1015" s="206">
        <v>44869</v>
      </c>
      <c r="B1015" s="90">
        <v>127.27813947</v>
      </c>
      <c r="C1015" s="90">
        <v>138.46935393999999</v>
      </c>
      <c r="D1015" s="90"/>
      <c r="E1015" s="90"/>
      <c r="F1015" s="91">
        <v>125.31227066</v>
      </c>
      <c r="G1015" s="91">
        <v>134.43978860999999</v>
      </c>
    </row>
    <row r="1016" spans="1:7" x14ac:dyDescent="0.25">
      <c r="A1016" s="206">
        <v>44872</v>
      </c>
      <c r="B1016" s="90">
        <v>127.02852111999999</v>
      </c>
      <c r="C1016" s="90">
        <v>137.76858730999999</v>
      </c>
      <c r="D1016" s="90"/>
      <c r="E1016" s="90"/>
      <c r="F1016" s="91">
        <v>125.37591435</v>
      </c>
      <c r="G1016" s="91">
        <v>131.23902927</v>
      </c>
    </row>
    <row r="1017" spans="1:7" x14ac:dyDescent="0.25">
      <c r="A1017" s="206">
        <v>44873</v>
      </c>
      <c r="B1017" s="90">
        <v>126.86607784</v>
      </c>
      <c r="C1017" s="90">
        <v>137.84434489</v>
      </c>
      <c r="D1017" s="90"/>
      <c r="E1017" s="90"/>
      <c r="F1017" s="91">
        <v>125.43959034</v>
      </c>
      <c r="G1017" s="91">
        <v>132.16971013</v>
      </c>
    </row>
    <row r="1018" spans="1:7" x14ac:dyDescent="0.25">
      <c r="A1018" s="206">
        <v>44874</v>
      </c>
      <c r="B1018" s="90">
        <v>126.26095535</v>
      </c>
      <c r="C1018" s="90">
        <v>137.72720663000001</v>
      </c>
      <c r="D1018" s="90"/>
      <c r="E1018" s="90"/>
      <c r="F1018" s="91">
        <v>125.50329863</v>
      </c>
      <c r="G1018" s="91">
        <v>129.23383557</v>
      </c>
    </row>
    <row r="1019" spans="1:7" x14ac:dyDescent="0.25">
      <c r="A1019" s="206">
        <v>44875</v>
      </c>
      <c r="B1019" s="90">
        <v>125.08728137</v>
      </c>
      <c r="C1019" s="90">
        <v>135.70272868000001</v>
      </c>
      <c r="D1019" s="90"/>
      <c r="E1019" s="90"/>
      <c r="F1019" s="91">
        <v>125.56703922</v>
      </c>
      <c r="G1019" s="91">
        <v>124.90484685</v>
      </c>
    </row>
    <row r="1020" spans="1:7" x14ac:dyDescent="0.25">
      <c r="A1020" s="206">
        <v>44876</v>
      </c>
      <c r="B1020" s="90">
        <v>124.79683958</v>
      </c>
      <c r="C1020" s="90">
        <v>135.65821675999999</v>
      </c>
      <c r="D1020" s="90"/>
      <c r="E1020" s="90"/>
      <c r="F1020" s="91">
        <v>125.63081228</v>
      </c>
      <c r="G1020" s="91">
        <v>127.72440195</v>
      </c>
    </row>
    <row r="1021" spans="1:7" x14ac:dyDescent="0.25">
      <c r="A1021" s="206">
        <v>44879</v>
      </c>
      <c r="B1021" s="90">
        <v>124.64715362</v>
      </c>
      <c r="C1021" s="90">
        <v>136.79028925</v>
      </c>
      <c r="D1021" s="90"/>
      <c r="E1021" s="90"/>
      <c r="F1021" s="91">
        <v>125.69461764</v>
      </c>
      <c r="G1021" s="91">
        <v>128.75730467</v>
      </c>
    </row>
    <row r="1022" spans="1:7" x14ac:dyDescent="0.25">
      <c r="A1022" s="206">
        <v>44880</v>
      </c>
      <c r="B1022" s="90"/>
      <c r="C1022" s="90"/>
      <c r="D1022" s="90"/>
      <c r="E1022" s="90"/>
      <c r="F1022" s="91"/>
      <c r="G1022" s="91"/>
    </row>
    <row r="1023" spans="1:7" x14ac:dyDescent="0.25">
      <c r="A1023" s="206">
        <v>44881</v>
      </c>
      <c r="B1023" s="90">
        <v>123.93316862</v>
      </c>
      <c r="C1023" s="90">
        <v>136.01032652000001</v>
      </c>
      <c r="D1023" s="90"/>
      <c r="E1023" s="90"/>
      <c r="F1023" s="91">
        <v>125.75845547</v>
      </c>
      <c r="G1023" s="91">
        <v>125.43719926</v>
      </c>
    </row>
    <row r="1024" spans="1:7" x14ac:dyDescent="0.25">
      <c r="A1024" s="206">
        <v>44882</v>
      </c>
      <c r="B1024" s="90">
        <v>121.79036311</v>
      </c>
      <c r="C1024" s="90">
        <v>136.04504739999999</v>
      </c>
      <c r="D1024" s="90"/>
      <c r="E1024" s="90"/>
      <c r="F1024" s="91">
        <v>125.82232578</v>
      </c>
      <c r="G1024" s="91">
        <v>124.82215001</v>
      </c>
    </row>
    <row r="1025" spans="1:7" x14ac:dyDescent="0.25">
      <c r="A1025" s="206">
        <v>44883</v>
      </c>
      <c r="B1025" s="90">
        <v>122.39718658</v>
      </c>
      <c r="C1025" s="90">
        <v>135.54157806000001</v>
      </c>
      <c r="D1025" s="90"/>
      <c r="E1025" s="90"/>
      <c r="F1025" s="91">
        <v>125.88622839</v>
      </c>
      <c r="G1025" s="91">
        <v>123.87478869</v>
      </c>
    </row>
    <row r="1026" spans="1:7" x14ac:dyDescent="0.25">
      <c r="A1026" s="206">
        <v>44886</v>
      </c>
      <c r="B1026" s="90">
        <v>121.95365688</v>
      </c>
      <c r="C1026" s="90">
        <v>135.77601831999999</v>
      </c>
      <c r="D1026" s="90"/>
      <c r="E1026" s="90"/>
      <c r="F1026" s="91">
        <v>125.95016347000001</v>
      </c>
      <c r="G1026" s="91">
        <v>124.87380709</v>
      </c>
    </row>
    <row r="1027" spans="1:7" x14ac:dyDescent="0.25">
      <c r="A1027" s="206">
        <v>44887</v>
      </c>
      <c r="B1027" s="90">
        <v>121.89624892000001</v>
      </c>
      <c r="C1027" s="90">
        <v>135.06547757000001</v>
      </c>
      <c r="D1027" s="90"/>
      <c r="E1027" s="90"/>
      <c r="F1027" s="91">
        <v>126.01413103</v>
      </c>
      <c r="G1027" s="91">
        <v>124.064088</v>
      </c>
    </row>
    <row r="1028" spans="1:7" x14ac:dyDescent="0.25">
      <c r="A1028" s="206">
        <v>44888</v>
      </c>
      <c r="B1028" s="90">
        <v>121.57093711</v>
      </c>
      <c r="C1028" s="90">
        <v>134.54644974999999</v>
      </c>
      <c r="D1028" s="90"/>
      <c r="E1028" s="90"/>
      <c r="F1028" s="91">
        <v>126.07813107</v>
      </c>
      <c r="G1028" s="91">
        <v>123.84176912</v>
      </c>
    </row>
    <row r="1029" spans="1:7" x14ac:dyDescent="0.25">
      <c r="A1029" s="206">
        <v>44889</v>
      </c>
      <c r="B1029" s="90">
        <v>121.55817978</v>
      </c>
      <c r="C1029" s="90">
        <v>135.38755638000001</v>
      </c>
      <c r="D1029" s="90"/>
      <c r="E1029" s="90"/>
      <c r="F1029" s="91">
        <v>126.14216376</v>
      </c>
      <c r="G1029" s="91">
        <v>127.24386592</v>
      </c>
    </row>
    <row r="1030" spans="1:7" x14ac:dyDescent="0.25">
      <c r="A1030" s="206">
        <v>44890</v>
      </c>
      <c r="B1030" s="90">
        <v>121.30898668</v>
      </c>
      <c r="C1030" s="90">
        <v>134.68000282</v>
      </c>
      <c r="D1030" s="90"/>
      <c r="E1030" s="90"/>
      <c r="F1030" s="91">
        <v>126.20622892</v>
      </c>
      <c r="G1030" s="91">
        <v>123.99600078</v>
      </c>
    </row>
    <row r="1031" spans="1:7" x14ac:dyDescent="0.25">
      <c r="A1031" s="206">
        <v>44893</v>
      </c>
      <c r="B1031" s="90">
        <v>121.21670869</v>
      </c>
      <c r="C1031" s="90">
        <v>135.14762562999999</v>
      </c>
      <c r="D1031" s="90"/>
      <c r="E1031" s="90"/>
      <c r="F1031" s="91">
        <v>126.27032656</v>
      </c>
      <c r="G1031" s="91">
        <v>123.77463766</v>
      </c>
    </row>
    <row r="1032" spans="1:7" x14ac:dyDescent="0.25">
      <c r="A1032" s="206">
        <v>44894</v>
      </c>
      <c r="B1032" s="90">
        <v>121.24945249</v>
      </c>
      <c r="C1032" s="90">
        <v>136.68984788</v>
      </c>
      <c r="D1032" s="90"/>
      <c r="E1032" s="90"/>
      <c r="F1032" s="91">
        <v>126.33445686</v>
      </c>
      <c r="G1032" s="91">
        <v>126.19530678</v>
      </c>
    </row>
    <row r="1033" spans="1:7" x14ac:dyDescent="0.25">
      <c r="A1033" s="206">
        <v>44895</v>
      </c>
      <c r="B1033" s="90">
        <v>121.92644125</v>
      </c>
      <c r="C1033" s="90">
        <v>137.69752489999999</v>
      </c>
      <c r="D1033" s="90"/>
      <c r="E1033" s="90"/>
      <c r="F1033" s="91">
        <v>126.39861963</v>
      </c>
      <c r="G1033" s="91">
        <v>127.98896814</v>
      </c>
    </row>
    <row r="1034" spans="1:7" x14ac:dyDescent="0.25">
      <c r="A1034" s="206">
        <v>44896</v>
      </c>
      <c r="B1034" s="90">
        <v>122.38017680999999</v>
      </c>
      <c r="C1034" s="90">
        <v>137.29707898999999</v>
      </c>
      <c r="D1034" s="90"/>
      <c r="E1034" s="90"/>
      <c r="F1034" s="91">
        <v>126.46281506</v>
      </c>
      <c r="G1034" s="91">
        <v>126.21350054</v>
      </c>
    </row>
    <row r="1035" spans="1:7" x14ac:dyDescent="0.25">
      <c r="A1035" s="206">
        <v>44897</v>
      </c>
      <c r="B1035" s="90">
        <v>123.05248788999999</v>
      </c>
      <c r="C1035" s="90">
        <v>137.67163121999999</v>
      </c>
      <c r="D1035" s="90"/>
      <c r="E1035" s="90"/>
      <c r="F1035" s="91">
        <v>126.52704296</v>
      </c>
      <c r="G1035" s="91">
        <v>127.34942159000001</v>
      </c>
    </row>
    <row r="1036" spans="1:7" x14ac:dyDescent="0.25">
      <c r="A1036" s="206">
        <v>44900</v>
      </c>
      <c r="B1036" s="90">
        <v>122.85602507</v>
      </c>
      <c r="C1036" s="90">
        <v>136.93085289000001</v>
      </c>
      <c r="D1036" s="90"/>
      <c r="E1036" s="90"/>
      <c r="F1036" s="91">
        <v>126.59130351</v>
      </c>
      <c r="G1036" s="91">
        <v>124.47924483</v>
      </c>
    </row>
    <row r="1037" spans="1:7" x14ac:dyDescent="0.25">
      <c r="A1037" s="206">
        <v>44901</v>
      </c>
      <c r="B1037" s="90">
        <v>122.53751715999999</v>
      </c>
      <c r="C1037" s="90">
        <v>136.36758854000001</v>
      </c>
      <c r="D1037" s="90"/>
      <c r="E1037" s="90"/>
      <c r="F1037" s="91">
        <v>126.65559672000001</v>
      </c>
      <c r="G1037" s="91">
        <v>125.37489217</v>
      </c>
    </row>
    <row r="1038" spans="1:7" x14ac:dyDescent="0.25">
      <c r="A1038" s="206">
        <v>44902</v>
      </c>
      <c r="B1038" s="90">
        <v>122.30916103</v>
      </c>
      <c r="C1038" s="90">
        <v>136.58302405000001</v>
      </c>
      <c r="D1038" s="90"/>
      <c r="E1038" s="90"/>
      <c r="F1038" s="91">
        <v>126.71992259</v>
      </c>
      <c r="G1038" s="91">
        <v>124.10050966</v>
      </c>
    </row>
    <row r="1039" spans="1:7" x14ac:dyDescent="0.25">
      <c r="A1039" s="206">
        <v>44903</v>
      </c>
      <c r="B1039" s="90">
        <v>121.74656296000001</v>
      </c>
      <c r="C1039" s="90">
        <v>136.42381617000001</v>
      </c>
      <c r="D1039" s="90"/>
      <c r="E1039" s="90"/>
      <c r="F1039" s="91">
        <v>126.78428110999999</v>
      </c>
      <c r="G1039" s="91">
        <v>122.03023259</v>
      </c>
    </row>
    <row r="1040" spans="1:7" x14ac:dyDescent="0.25">
      <c r="A1040" s="206">
        <v>44904</v>
      </c>
      <c r="B1040" s="90">
        <v>121.88689354</v>
      </c>
      <c r="C1040" s="90">
        <v>136.04874261000001</v>
      </c>
      <c r="D1040" s="90"/>
      <c r="E1040" s="90"/>
      <c r="F1040" s="91">
        <v>126.84867228</v>
      </c>
      <c r="G1040" s="91">
        <v>122.33803598</v>
      </c>
    </row>
    <row r="1041" spans="1:7" x14ac:dyDescent="0.25">
      <c r="A1041" s="206">
        <v>44907</v>
      </c>
      <c r="B1041" s="90">
        <v>121.05724212</v>
      </c>
      <c r="C1041" s="90">
        <v>135.27782912000001</v>
      </c>
      <c r="D1041" s="90"/>
      <c r="E1041" s="90"/>
      <c r="F1041" s="91">
        <v>126.91309629</v>
      </c>
      <c r="G1041" s="91">
        <v>119.86187533</v>
      </c>
    </row>
    <row r="1042" spans="1:7" x14ac:dyDescent="0.25">
      <c r="A1042" s="206">
        <v>44908</v>
      </c>
      <c r="B1042" s="90">
        <v>120.22376349</v>
      </c>
      <c r="C1042" s="90">
        <v>134.92240240000001</v>
      </c>
      <c r="D1042" s="90"/>
      <c r="E1042" s="90"/>
      <c r="F1042" s="91">
        <v>126.97755294</v>
      </c>
      <c r="G1042" s="91">
        <v>117.80963272</v>
      </c>
    </row>
    <row r="1043" spans="1:7" x14ac:dyDescent="0.25">
      <c r="A1043" s="206">
        <v>44909</v>
      </c>
      <c r="B1043" s="90">
        <v>119.14789567</v>
      </c>
      <c r="C1043" s="90">
        <v>134.86635244999999</v>
      </c>
      <c r="D1043" s="90"/>
      <c r="E1043" s="90"/>
      <c r="F1043" s="91">
        <v>127.04204244</v>
      </c>
      <c r="G1043" s="91">
        <v>118.04413767</v>
      </c>
    </row>
    <row r="1044" spans="1:7" x14ac:dyDescent="0.25">
      <c r="A1044" s="206">
        <v>44910</v>
      </c>
      <c r="B1044" s="90">
        <v>118.47643509</v>
      </c>
      <c r="C1044" s="90">
        <v>135.10393858</v>
      </c>
      <c r="D1044" s="90"/>
      <c r="E1044" s="90"/>
      <c r="F1044" s="91">
        <v>127.10656458</v>
      </c>
      <c r="G1044" s="91">
        <v>118.03494408</v>
      </c>
    </row>
    <row r="1045" spans="1:7" x14ac:dyDescent="0.25">
      <c r="A1045" s="206">
        <v>44911</v>
      </c>
      <c r="B1045" s="90">
        <v>118.23829834</v>
      </c>
      <c r="C1045" s="90">
        <v>134.63627059999999</v>
      </c>
      <c r="D1045" s="90"/>
      <c r="E1045" s="90"/>
      <c r="F1045" s="91">
        <v>127.17111955999999</v>
      </c>
      <c r="G1045" s="91">
        <v>117.03139715</v>
      </c>
    </row>
    <row r="1046" spans="1:7" x14ac:dyDescent="0.25">
      <c r="A1046" s="206">
        <v>44914</v>
      </c>
      <c r="B1046" s="90">
        <v>117.4681811</v>
      </c>
      <c r="C1046" s="90">
        <v>134.52332781000001</v>
      </c>
      <c r="D1046" s="90"/>
      <c r="E1046" s="90"/>
      <c r="F1046" s="91">
        <v>127.23570719999999</v>
      </c>
      <c r="G1046" s="91">
        <v>119.17510919999999</v>
      </c>
    </row>
    <row r="1047" spans="1:7" x14ac:dyDescent="0.25">
      <c r="A1047" s="206">
        <v>44915</v>
      </c>
      <c r="B1047" s="90">
        <v>118.19832538</v>
      </c>
      <c r="C1047" s="90">
        <v>135.17228609</v>
      </c>
      <c r="D1047" s="90"/>
      <c r="E1047" s="90"/>
      <c r="F1047" s="91">
        <v>127.30032765999999</v>
      </c>
      <c r="G1047" s="91">
        <v>121.59225107</v>
      </c>
    </row>
    <row r="1048" spans="1:7" x14ac:dyDescent="0.25">
      <c r="A1048" s="206">
        <v>44916</v>
      </c>
      <c r="B1048" s="90">
        <v>119.05646817</v>
      </c>
      <c r="C1048" s="90">
        <v>135.11327274999999</v>
      </c>
      <c r="D1048" s="90"/>
      <c r="E1048" s="90"/>
      <c r="F1048" s="91">
        <v>127.36498096</v>
      </c>
      <c r="G1048" s="91">
        <v>122.23970547</v>
      </c>
    </row>
    <row r="1049" spans="1:7" x14ac:dyDescent="0.25">
      <c r="A1049" s="206">
        <v>44917</v>
      </c>
      <c r="B1049" s="90">
        <v>119.11685285</v>
      </c>
      <c r="C1049" s="90">
        <v>135.51659239</v>
      </c>
      <c r="D1049" s="90"/>
      <c r="E1049" s="90"/>
      <c r="F1049" s="91">
        <v>127.42966709</v>
      </c>
      <c r="G1049" s="91">
        <v>122.37440075000001</v>
      </c>
    </row>
    <row r="1050" spans="1:7" x14ac:dyDescent="0.25">
      <c r="A1050" s="206">
        <v>44918</v>
      </c>
      <c r="B1050" s="90">
        <v>119.92013914</v>
      </c>
      <c r="C1050" s="90">
        <v>136.17383186999999</v>
      </c>
      <c r="D1050" s="90"/>
      <c r="E1050" s="90"/>
      <c r="F1050" s="91">
        <v>127.49438606</v>
      </c>
      <c r="G1050" s="91">
        <v>124.81622195999999</v>
      </c>
    </row>
    <row r="1051" spans="1:7" x14ac:dyDescent="0.25">
      <c r="A1051" s="206">
        <v>44921</v>
      </c>
      <c r="B1051" s="90">
        <v>120.2161091</v>
      </c>
      <c r="C1051" s="90">
        <v>136.23274416999999</v>
      </c>
      <c r="D1051" s="90"/>
      <c r="E1051" s="90"/>
      <c r="F1051" s="91">
        <v>127.55913803</v>
      </c>
      <c r="G1051" s="91">
        <v>123.72411839999999</v>
      </c>
    </row>
    <row r="1052" spans="1:7" x14ac:dyDescent="0.25">
      <c r="A1052" s="206">
        <v>44922</v>
      </c>
      <c r="B1052" s="90">
        <v>120.53376651000001</v>
      </c>
      <c r="C1052" s="90">
        <v>136.39023366000001</v>
      </c>
      <c r="D1052" s="90"/>
      <c r="E1052" s="90"/>
      <c r="F1052" s="91">
        <v>127.62392284000001</v>
      </c>
      <c r="G1052" s="91">
        <v>123.54257903</v>
      </c>
    </row>
    <row r="1053" spans="1:7" x14ac:dyDescent="0.25">
      <c r="A1053" s="206">
        <v>44923</v>
      </c>
      <c r="B1053" s="90">
        <v>121.21670869</v>
      </c>
      <c r="C1053" s="90">
        <v>137.27612022</v>
      </c>
      <c r="D1053" s="90"/>
      <c r="E1053" s="90"/>
      <c r="F1053" s="91">
        <v>127.68874048000001</v>
      </c>
      <c r="G1053" s="91">
        <v>125.42966688999999</v>
      </c>
    </row>
    <row r="1054" spans="1:7" x14ac:dyDescent="0.25">
      <c r="A1054" s="206">
        <v>44924</v>
      </c>
      <c r="B1054" s="90">
        <v>121.9230393</v>
      </c>
      <c r="C1054" s="90">
        <v>137.3700576</v>
      </c>
      <c r="D1054" s="90"/>
      <c r="E1054" s="90"/>
      <c r="F1054" s="91">
        <v>127.75359114</v>
      </c>
      <c r="G1054" s="91">
        <v>124.85835548</v>
      </c>
    </row>
    <row r="1055" spans="1:7" x14ac:dyDescent="0.25">
      <c r="A1055" s="206">
        <v>44925</v>
      </c>
      <c r="B1055" s="90"/>
      <c r="C1055" s="90">
        <v>137.42960847000001</v>
      </c>
      <c r="D1055" s="90"/>
      <c r="E1055" s="90"/>
      <c r="F1055" s="91">
        <v>127.81847462</v>
      </c>
      <c r="G1055" s="91"/>
    </row>
    <row r="1056" spans="1:7" x14ac:dyDescent="0.25">
      <c r="A1056" s="206">
        <v>44928</v>
      </c>
      <c r="B1056" s="90">
        <v>121.66661705</v>
      </c>
      <c r="C1056" s="90">
        <v>136.50263089000001</v>
      </c>
      <c r="D1056" s="90"/>
      <c r="E1056" s="90"/>
      <c r="F1056" s="91">
        <v>127.88339112</v>
      </c>
      <c r="G1056" s="91">
        <v>121.03689190999999</v>
      </c>
    </row>
    <row r="1057" spans="1:7" x14ac:dyDescent="0.25">
      <c r="A1057" s="206">
        <v>44929</v>
      </c>
      <c r="B1057" s="90">
        <v>121.41614822</v>
      </c>
      <c r="C1057" s="90">
        <v>135.73852714</v>
      </c>
      <c r="D1057" s="90"/>
      <c r="E1057" s="90"/>
      <c r="F1057" s="91">
        <v>127.94834062</v>
      </c>
      <c r="G1057" s="91">
        <v>118.52198844999999</v>
      </c>
    </row>
    <row r="1058" spans="1:7" x14ac:dyDescent="0.25">
      <c r="A1058" s="206">
        <v>44930</v>
      </c>
      <c r="B1058" s="90">
        <v>121.06277029</v>
      </c>
      <c r="C1058" s="90">
        <v>135.40542701000001</v>
      </c>
      <c r="D1058" s="90"/>
      <c r="E1058" s="90"/>
      <c r="F1058" s="91">
        <v>128.01332314999999</v>
      </c>
      <c r="G1058" s="91">
        <v>119.85178285000001</v>
      </c>
    </row>
    <row r="1059" spans="1:7" x14ac:dyDescent="0.25">
      <c r="A1059" s="206">
        <v>44931</v>
      </c>
      <c r="B1059" s="90">
        <v>121.44378909</v>
      </c>
      <c r="C1059" s="90">
        <v>135.78879501</v>
      </c>
      <c r="D1059" s="90"/>
      <c r="E1059" s="90"/>
      <c r="F1059" s="91">
        <v>128.07833868</v>
      </c>
      <c r="G1059" s="91">
        <v>122.47657709000001</v>
      </c>
    </row>
    <row r="1060" spans="1:7" x14ac:dyDescent="0.25">
      <c r="A1060" s="206">
        <v>44932</v>
      </c>
      <c r="B1060" s="90">
        <v>121.23626992</v>
      </c>
      <c r="C1060" s="90">
        <v>136.33529289000001</v>
      </c>
      <c r="D1060" s="90"/>
      <c r="E1060" s="90"/>
      <c r="F1060" s="91">
        <v>128.14338721999999</v>
      </c>
      <c r="G1060" s="91">
        <v>123.98120910999999</v>
      </c>
    </row>
    <row r="1061" spans="1:7" x14ac:dyDescent="0.25">
      <c r="A1061" s="206">
        <v>44935</v>
      </c>
      <c r="B1061" s="90">
        <v>120.99685744</v>
      </c>
      <c r="C1061" s="90">
        <v>136.40006532000001</v>
      </c>
      <c r="D1061" s="90"/>
      <c r="E1061" s="90"/>
      <c r="F1061" s="91">
        <v>128.20846877</v>
      </c>
      <c r="G1061" s="91">
        <v>124.16993951000001</v>
      </c>
    </row>
    <row r="1062" spans="1:7" x14ac:dyDescent="0.25">
      <c r="A1062" s="206">
        <v>44936</v>
      </c>
      <c r="B1062" s="90">
        <v>120.99855841999999</v>
      </c>
      <c r="C1062" s="90">
        <v>137.27202915999999</v>
      </c>
      <c r="D1062" s="90"/>
      <c r="E1062" s="90"/>
      <c r="F1062" s="91">
        <v>128.27358333000001</v>
      </c>
      <c r="G1062" s="91">
        <v>126.08960319000001</v>
      </c>
    </row>
    <row r="1063" spans="1:7" x14ac:dyDescent="0.25">
      <c r="A1063" s="206">
        <v>44937</v>
      </c>
      <c r="B1063" s="90">
        <v>120.72980409</v>
      </c>
      <c r="C1063" s="90">
        <v>138.23870406</v>
      </c>
      <c r="D1063" s="90"/>
      <c r="E1063" s="90"/>
      <c r="F1063" s="91">
        <v>128.3387309</v>
      </c>
      <c r="G1063" s="91">
        <v>128.02432024999999</v>
      </c>
    </row>
    <row r="1064" spans="1:7" x14ac:dyDescent="0.25">
      <c r="A1064" s="206">
        <v>44938</v>
      </c>
      <c r="B1064" s="90">
        <v>120.48571391999999</v>
      </c>
      <c r="C1064" s="90">
        <v>138.61469517</v>
      </c>
      <c r="D1064" s="90"/>
      <c r="E1064" s="90"/>
      <c r="F1064" s="91">
        <v>128.40391167000001</v>
      </c>
      <c r="G1064" s="91">
        <v>127.26555279</v>
      </c>
    </row>
    <row r="1065" spans="1:7" x14ac:dyDescent="0.25">
      <c r="A1065" s="206">
        <v>44939</v>
      </c>
      <c r="B1065" s="90">
        <v>120.71577103</v>
      </c>
      <c r="C1065" s="90">
        <v>138.57926008999999</v>
      </c>
      <c r="D1065" s="90"/>
      <c r="E1065" s="90"/>
      <c r="F1065" s="91">
        <v>128.46912544</v>
      </c>
      <c r="G1065" s="91">
        <v>126.20266848</v>
      </c>
    </row>
    <row r="1066" spans="1:7" x14ac:dyDescent="0.25">
      <c r="A1066" s="206">
        <v>44942</v>
      </c>
      <c r="B1066" s="90">
        <v>120.80294609000001</v>
      </c>
      <c r="C1066" s="90">
        <v>137.95955114</v>
      </c>
      <c r="D1066" s="90"/>
      <c r="E1066" s="90"/>
      <c r="F1066" s="91">
        <v>128.53437241</v>
      </c>
      <c r="G1066" s="91">
        <v>124.26448107</v>
      </c>
    </row>
    <row r="1067" spans="1:7" x14ac:dyDescent="0.25">
      <c r="A1067" s="206">
        <v>44943</v>
      </c>
      <c r="B1067" s="90">
        <v>120.68557869</v>
      </c>
      <c r="C1067" s="90">
        <v>138.34364743</v>
      </c>
      <c r="D1067" s="90"/>
      <c r="E1067" s="90"/>
      <c r="F1067" s="91">
        <v>128.59965256000001</v>
      </c>
      <c r="G1067" s="91">
        <v>126.79779449</v>
      </c>
    </row>
    <row r="1068" spans="1:7" x14ac:dyDescent="0.25">
      <c r="A1068" s="206">
        <v>44944</v>
      </c>
      <c r="B1068" s="90">
        <v>120.71534578000001</v>
      </c>
      <c r="C1068" s="90">
        <v>138.23185096</v>
      </c>
      <c r="D1068" s="90"/>
      <c r="E1068" s="90"/>
      <c r="F1068" s="91">
        <v>128.66496573000001</v>
      </c>
      <c r="G1068" s="91">
        <v>127.69584264</v>
      </c>
    </row>
    <row r="1069" spans="1:7" x14ac:dyDescent="0.25">
      <c r="A1069" s="206">
        <v>44945</v>
      </c>
      <c r="B1069" s="90">
        <v>120.12808355</v>
      </c>
      <c r="C1069" s="90">
        <v>138.36696769</v>
      </c>
      <c r="D1069" s="90"/>
      <c r="E1069" s="90"/>
      <c r="F1069" s="91">
        <v>128.73031208</v>
      </c>
      <c r="G1069" s="91">
        <v>128.48491027</v>
      </c>
    </row>
    <row r="1070" spans="1:7" x14ac:dyDescent="0.25">
      <c r="A1070" s="206">
        <v>44946</v>
      </c>
      <c r="B1070" s="90">
        <v>120.20250128000001</v>
      </c>
      <c r="C1070" s="90">
        <v>137.50598525000001</v>
      </c>
      <c r="D1070" s="90"/>
      <c r="E1070" s="90"/>
      <c r="F1070" s="91">
        <v>128.79569162000001</v>
      </c>
      <c r="G1070" s="91">
        <v>127.4822167</v>
      </c>
    </row>
    <row r="1071" spans="1:7" x14ac:dyDescent="0.25">
      <c r="A1071" s="206">
        <v>44949</v>
      </c>
      <c r="B1071" s="90">
        <v>119.74281231000001</v>
      </c>
      <c r="C1071" s="90">
        <v>137.05891155</v>
      </c>
      <c r="D1071" s="90"/>
      <c r="E1071" s="90"/>
      <c r="F1071" s="91">
        <v>128.86110436000001</v>
      </c>
      <c r="G1071" s="91">
        <v>127.13704726</v>
      </c>
    </row>
    <row r="1072" spans="1:7" x14ac:dyDescent="0.25">
      <c r="A1072" s="206">
        <v>44950</v>
      </c>
      <c r="B1072" s="90">
        <v>119.57441559999999</v>
      </c>
      <c r="C1072" s="90">
        <v>137.67337572</v>
      </c>
      <c r="D1072" s="90"/>
      <c r="E1072" s="90"/>
      <c r="F1072" s="91">
        <v>128.92655045999999</v>
      </c>
      <c r="G1072" s="91">
        <v>128.60582653</v>
      </c>
    </row>
    <row r="1073" spans="1:7" x14ac:dyDescent="0.25">
      <c r="A1073" s="206">
        <v>44951</v>
      </c>
      <c r="B1073" s="90">
        <v>119.77172890999999</v>
      </c>
      <c r="C1073" s="90">
        <v>137.81733156999999</v>
      </c>
      <c r="D1073" s="90"/>
      <c r="E1073" s="90"/>
      <c r="F1073" s="91">
        <v>128.99202975</v>
      </c>
      <c r="G1073" s="91">
        <v>130.01890945</v>
      </c>
    </row>
    <row r="1074" spans="1:7" x14ac:dyDescent="0.25">
      <c r="A1074" s="206">
        <v>44952</v>
      </c>
      <c r="B1074" s="90">
        <v>119.46980553</v>
      </c>
      <c r="C1074" s="90">
        <v>137.53300324</v>
      </c>
      <c r="D1074" s="90"/>
      <c r="E1074" s="90"/>
      <c r="F1074" s="91">
        <v>129.05754223</v>
      </c>
      <c r="G1074" s="91">
        <v>129.91363823</v>
      </c>
    </row>
    <row r="1075" spans="1:7" x14ac:dyDescent="0.25">
      <c r="A1075" s="206">
        <v>44953</v>
      </c>
      <c r="B1075" s="90">
        <v>119.47065602000001</v>
      </c>
      <c r="C1075" s="90">
        <v>137.19683828000001</v>
      </c>
      <c r="D1075" s="90"/>
      <c r="E1075" s="90"/>
      <c r="F1075" s="91">
        <v>129.12308808</v>
      </c>
      <c r="G1075" s="91">
        <v>127.7957092</v>
      </c>
    </row>
    <row r="1076" spans="1:7" x14ac:dyDescent="0.25">
      <c r="A1076" s="206">
        <v>44956</v>
      </c>
      <c r="B1076" s="90">
        <v>119.40346744</v>
      </c>
      <c r="C1076" s="90">
        <v>137.30041476</v>
      </c>
      <c r="D1076" s="90"/>
      <c r="E1076" s="90"/>
      <c r="F1076" s="91">
        <v>129.18866711999999</v>
      </c>
      <c r="G1076" s="91">
        <v>127.74661222</v>
      </c>
    </row>
    <row r="1077" spans="1:7" x14ac:dyDescent="0.25">
      <c r="A1077" s="206">
        <v>44957</v>
      </c>
      <c r="B1077" s="90">
        <v>119.96734124</v>
      </c>
      <c r="C1077" s="90">
        <v>137.42844521000001</v>
      </c>
      <c r="D1077" s="90"/>
      <c r="E1077" s="90"/>
      <c r="F1077" s="91">
        <v>129.25427952999999</v>
      </c>
      <c r="G1077" s="91">
        <v>129.06367441</v>
      </c>
    </row>
    <row r="1078" spans="1:7" x14ac:dyDescent="0.25">
      <c r="A1078" s="206">
        <v>44958</v>
      </c>
      <c r="B1078" s="90">
        <v>119.36689644</v>
      </c>
      <c r="C1078" s="90">
        <v>137.53598303000001</v>
      </c>
      <c r="D1078" s="90"/>
      <c r="E1078" s="90"/>
      <c r="F1078" s="91">
        <v>129.31992529999999</v>
      </c>
      <c r="G1078" s="91">
        <v>127.5196624</v>
      </c>
    </row>
    <row r="1079" spans="1:7" x14ac:dyDescent="0.25">
      <c r="A1079" s="206">
        <v>44959</v>
      </c>
      <c r="B1079" s="90">
        <v>119.67009555</v>
      </c>
      <c r="C1079" s="90">
        <v>137.40513698000001</v>
      </c>
      <c r="D1079" s="90"/>
      <c r="E1079" s="90"/>
      <c r="F1079" s="91">
        <v>129.38560426000001</v>
      </c>
      <c r="G1079" s="91">
        <v>125.32035639999999</v>
      </c>
    </row>
    <row r="1080" spans="1:7" x14ac:dyDescent="0.25">
      <c r="A1080" s="206">
        <v>44960</v>
      </c>
      <c r="B1080" s="90">
        <v>119.73558315</v>
      </c>
      <c r="C1080" s="90">
        <v>136.75155326000001</v>
      </c>
      <c r="D1080" s="90"/>
      <c r="E1080" s="90"/>
      <c r="F1080" s="91">
        <v>129.45131660000001</v>
      </c>
      <c r="G1080" s="91">
        <v>123.48030607</v>
      </c>
    </row>
    <row r="1081" spans="1:7" x14ac:dyDescent="0.25">
      <c r="A1081" s="206">
        <v>44963</v>
      </c>
      <c r="B1081" s="90">
        <v>119.54124656</v>
      </c>
      <c r="C1081" s="90">
        <v>137.34338614999999</v>
      </c>
      <c r="D1081" s="90"/>
      <c r="E1081" s="90"/>
      <c r="F1081" s="91">
        <v>129.51706229999999</v>
      </c>
      <c r="G1081" s="91">
        <v>123.70571983000001</v>
      </c>
    </row>
    <row r="1082" spans="1:7" x14ac:dyDescent="0.25">
      <c r="A1082" s="206">
        <v>44964</v>
      </c>
      <c r="B1082" s="90">
        <v>119.27291747</v>
      </c>
      <c r="C1082" s="90">
        <v>137.53524788999999</v>
      </c>
      <c r="D1082" s="90"/>
      <c r="E1082" s="90"/>
      <c r="F1082" s="91">
        <v>129.58284154</v>
      </c>
      <c r="G1082" s="91">
        <v>122.69095399</v>
      </c>
    </row>
    <row r="1083" spans="1:7" x14ac:dyDescent="0.25">
      <c r="A1083" s="206">
        <v>44965</v>
      </c>
      <c r="B1083" s="90">
        <v>118.99650874</v>
      </c>
      <c r="C1083" s="90">
        <v>138.12515224000001</v>
      </c>
      <c r="D1083" s="90"/>
      <c r="E1083" s="90"/>
      <c r="F1083" s="91">
        <v>129.64865416000001</v>
      </c>
      <c r="G1083" s="91">
        <v>125.10513752</v>
      </c>
    </row>
    <row r="1084" spans="1:7" x14ac:dyDescent="0.25">
      <c r="A1084" s="206">
        <v>44966</v>
      </c>
      <c r="B1084" s="90">
        <v>118.70436598000001</v>
      </c>
      <c r="C1084" s="90">
        <v>137.79384648999999</v>
      </c>
      <c r="D1084" s="90"/>
      <c r="E1084" s="90"/>
      <c r="F1084" s="91">
        <v>129.71450014000001</v>
      </c>
      <c r="G1084" s="91">
        <v>122.89385027</v>
      </c>
    </row>
    <row r="1085" spans="1:7" x14ac:dyDescent="0.25">
      <c r="A1085" s="206">
        <v>44967</v>
      </c>
      <c r="B1085" s="90">
        <v>118.45262141000001</v>
      </c>
      <c r="C1085" s="90">
        <v>138.09645499999999</v>
      </c>
      <c r="D1085" s="90"/>
      <c r="E1085" s="90"/>
      <c r="F1085" s="91">
        <v>129.78037967</v>
      </c>
      <c r="G1085" s="91">
        <v>122.97374807</v>
      </c>
    </row>
    <row r="1086" spans="1:7" x14ac:dyDescent="0.25">
      <c r="A1086" s="206">
        <v>44970</v>
      </c>
      <c r="B1086" s="90">
        <v>117.97974987000001</v>
      </c>
      <c r="C1086" s="90">
        <v>138.13045971</v>
      </c>
      <c r="D1086" s="90"/>
      <c r="E1086" s="90"/>
      <c r="F1086" s="91">
        <v>129.84629257</v>
      </c>
      <c r="G1086" s="91">
        <v>123.83644411</v>
      </c>
    </row>
    <row r="1087" spans="1:7" x14ac:dyDescent="0.25">
      <c r="A1087" s="206">
        <v>44971</v>
      </c>
      <c r="B1087" s="90">
        <v>118.16260487</v>
      </c>
      <c r="C1087" s="90">
        <v>138.46403240999999</v>
      </c>
      <c r="D1087" s="90"/>
      <c r="E1087" s="90"/>
      <c r="F1087" s="91">
        <v>129.91223901000001</v>
      </c>
      <c r="G1087" s="91">
        <v>122.71266362</v>
      </c>
    </row>
    <row r="1088" spans="1:7" x14ac:dyDescent="0.25">
      <c r="A1088" s="206">
        <v>44972</v>
      </c>
      <c r="B1088" s="90">
        <v>118.34163268</v>
      </c>
      <c r="C1088" s="90">
        <v>139.54559348000001</v>
      </c>
      <c r="D1088" s="90"/>
      <c r="E1088" s="90"/>
      <c r="F1088" s="91">
        <v>129.97821882</v>
      </c>
      <c r="G1088" s="91">
        <v>124.70536404000001</v>
      </c>
    </row>
    <row r="1089" spans="1:7" x14ac:dyDescent="0.25">
      <c r="A1089" s="206">
        <v>44973</v>
      </c>
      <c r="B1089" s="90">
        <v>118.24807894999999</v>
      </c>
      <c r="C1089" s="90">
        <v>139.72667344999999</v>
      </c>
      <c r="D1089" s="90"/>
      <c r="E1089" s="90"/>
      <c r="F1089" s="91">
        <v>130.04423217999999</v>
      </c>
      <c r="G1089" s="91">
        <v>125.09372517</v>
      </c>
    </row>
    <row r="1090" spans="1:7" x14ac:dyDescent="0.25">
      <c r="A1090" s="206">
        <v>44974</v>
      </c>
      <c r="B1090" s="90">
        <v>118.95781152000001</v>
      </c>
      <c r="C1090" s="90">
        <v>140.19237636</v>
      </c>
      <c r="D1090" s="90"/>
      <c r="E1090" s="90"/>
      <c r="F1090" s="91">
        <v>130.11027908</v>
      </c>
      <c r="G1090" s="91">
        <v>124.22381534</v>
      </c>
    </row>
    <row r="1091" spans="1:7" x14ac:dyDescent="0.25">
      <c r="A1091" s="206">
        <v>44977</v>
      </c>
      <c r="B1091" s="90"/>
      <c r="C1091" s="90"/>
      <c r="D1091" s="90"/>
      <c r="E1091" s="90"/>
      <c r="F1091" s="91"/>
      <c r="G1091" s="91"/>
    </row>
    <row r="1092" spans="1:7" x14ac:dyDescent="0.25">
      <c r="A1092" s="206">
        <v>44978</v>
      </c>
      <c r="B1092" s="90"/>
      <c r="C1092" s="90"/>
      <c r="D1092" s="90"/>
      <c r="E1092" s="90"/>
      <c r="F1092" s="91"/>
      <c r="G1092" s="91"/>
    </row>
    <row r="1093" spans="1:7" x14ac:dyDescent="0.25">
      <c r="A1093" s="206">
        <v>44979</v>
      </c>
      <c r="B1093" s="90">
        <v>118.97694751</v>
      </c>
      <c r="C1093" s="90">
        <v>139.68403218</v>
      </c>
      <c r="D1093" s="90"/>
      <c r="E1093" s="90"/>
      <c r="F1093" s="91">
        <v>130.17635953000001</v>
      </c>
      <c r="G1093" s="91">
        <v>121.91987530999999</v>
      </c>
    </row>
    <row r="1094" spans="1:7" x14ac:dyDescent="0.25">
      <c r="A1094" s="206">
        <v>44980</v>
      </c>
      <c r="B1094" s="90">
        <v>118.79154104</v>
      </c>
      <c r="C1094" s="90">
        <v>139.51023570999999</v>
      </c>
      <c r="D1094" s="90"/>
      <c r="E1094" s="90"/>
      <c r="F1094" s="91">
        <v>130.24247353000001</v>
      </c>
      <c r="G1094" s="91">
        <v>122.42144965</v>
      </c>
    </row>
    <row r="1095" spans="1:7" x14ac:dyDescent="0.25">
      <c r="A1095" s="206">
        <v>44981</v>
      </c>
      <c r="B1095" s="90">
        <v>119.20062595</v>
      </c>
      <c r="C1095" s="90">
        <v>139.15341558</v>
      </c>
      <c r="D1095" s="90"/>
      <c r="E1095" s="90"/>
      <c r="F1095" s="91">
        <v>130.30862107999999</v>
      </c>
      <c r="G1095" s="91">
        <v>120.37969776</v>
      </c>
    </row>
    <row r="1096" spans="1:7" x14ac:dyDescent="0.25">
      <c r="A1096" s="206">
        <v>44984</v>
      </c>
      <c r="B1096" s="90">
        <v>119.41154708000001</v>
      </c>
      <c r="C1096" s="90">
        <v>139.58447566999999</v>
      </c>
      <c r="D1096" s="90"/>
      <c r="E1096" s="90"/>
      <c r="F1096" s="91">
        <v>130.37480234</v>
      </c>
      <c r="G1096" s="91">
        <v>120.28027494</v>
      </c>
    </row>
    <row r="1097" spans="1:7" x14ac:dyDescent="0.25">
      <c r="A1097" s="206">
        <v>44985</v>
      </c>
      <c r="B1097" s="90">
        <v>119.42515489</v>
      </c>
      <c r="C1097" s="90">
        <v>139.18985910000001</v>
      </c>
      <c r="D1097" s="90"/>
      <c r="E1097" s="90"/>
      <c r="F1097" s="91">
        <v>130.44101716</v>
      </c>
      <c r="G1097" s="91">
        <v>119.39377568</v>
      </c>
    </row>
    <row r="1098" spans="1:7" x14ac:dyDescent="0.25">
      <c r="A1098" s="206">
        <v>44986</v>
      </c>
      <c r="B1098" s="90">
        <v>119.43833746</v>
      </c>
      <c r="C1098" s="90">
        <v>139.13107463</v>
      </c>
      <c r="D1098" s="90"/>
      <c r="E1098" s="90"/>
      <c r="F1098" s="91">
        <v>130.50726552</v>
      </c>
      <c r="G1098" s="91">
        <v>118.77109165</v>
      </c>
    </row>
    <row r="1099" spans="1:7" x14ac:dyDescent="0.25">
      <c r="A1099" s="206">
        <v>44987</v>
      </c>
      <c r="B1099" s="90">
        <v>119.53529313999999</v>
      </c>
      <c r="C1099" s="90">
        <v>138.72530386</v>
      </c>
      <c r="D1099" s="90"/>
      <c r="E1099" s="90"/>
      <c r="F1099" s="91">
        <v>130.57354760999999</v>
      </c>
      <c r="G1099" s="91">
        <v>117.56607071000001</v>
      </c>
    </row>
    <row r="1100" spans="1:7" x14ac:dyDescent="0.25">
      <c r="A1100" s="206">
        <v>44988</v>
      </c>
      <c r="B1100" s="90">
        <v>119.97627137000001</v>
      </c>
      <c r="C1100" s="90">
        <v>138.80552768999999</v>
      </c>
      <c r="D1100" s="90"/>
      <c r="E1100" s="90"/>
      <c r="F1100" s="91">
        <v>130.63986342000001</v>
      </c>
      <c r="G1100" s="91">
        <v>118.18092654</v>
      </c>
    </row>
    <row r="1101" spans="1:7" x14ac:dyDescent="0.25">
      <c r="A1101" s="206">
        <v>44991</v>
      </c>
      <c r="B1101" s="90">
        <v>119.56718644999999</v>
      </c>
      <c r="C1101" s="90">
        <v>139.02339216999999</v>
      </c>
      <c r="D1101" s="90"/>
      <c r="E1101" s="90"/>
      <c r="F1101" s="91">
        <v>130.70621277999999</v>
      </c>
      <c r="G1101" s="91">
        <v>119.13024491</v>
      </c>
    </row>
    <row r="1102" spans="1:7" x14ac:dyDescent="0.25">
      <c r="A1102" s="206">
        <v>44992</v>
      </c>
      <c r="B1102" s="90">
        <v>119.45534723</v>
      </c>
      <c r="C1102" s="90">
        <v>139.39883861999999</v>
      </c>
      <c r="D1102" s="90"/>
      <c r="E1102" s="90"/>
      <c r="F1102" s="91">
        <v>130.77259586</v>
      </c>
      <c r="G1102" s="91">
        <v>118.59274954999999</v>
      </c>
    </row>
    <row r="1103" spans="1:7" x14ac:dyDescent="0.25">
      <c r="A1103" s="206">
        <v>44993</v>
      </c>
      <c r="B1103" s="90">
        <v>119.00033594</v>
      </c>
      <c r="C1103" s="90">
        <v>139.8501847</v>
      </c>
      <c r="D1103" s="90"/>
      <c r="E1103" s="90"/>
      <c r="F1103" s="91">
        <v>130.83901266999999</v>
      </c>
      <c r="G1103" s="91">
        <v>121.22383594</v>
      </c>
    </row>
    <row r="1104" spans="1:7" x14ac:dyDescent="0.25">
      <c r="A1104" s="206">
        <v>44994</v>
      </c>
      <c r="B1104" s="90">
        <v>118.72010001</v>
      </c>
      <c r="C1104" s="90">
        <v>140.59243667999999</v>
      </c>
      <c r="D1104" s="90"/>
      <c r="E1104" s="90"/>
      <c r="F1104" s="91">
        <v>130.90546320000001</v>
      </c>
      <c r="G1104" s="91">
        <v>119.55222866</v>
      </c>
    </row>
    <row r="1105" spans="1:7" x14ac:dyDescent="0.25">
      <c r="A1105" s="206">
        <v>44995</v>
      </c>
      <c r="B1105" s="90">
        <v>118.57976943</v>
      </c>
      <c r="C1105" s="90">
        <v>140.43688105000001</v>
      </c>
      <c r="D1105" s="90"/>
      <c r="E1105" s="90"/>
      <c r="F1105" s="91">
        <v>130.97194746</v>
      </c>
      <c r="G1105" s="91">
        <v>117.89898581999999</v>
      </c>
    </row>
    <row r="1106" spans="1:7" x14ac:dyDescent="0.25">
      <c r="A1106" s="206">
        <v>44998</v>
      </c>
      <c r="B1106" s="90">
        <v>117.90958457000001</v>
      </c>
      <c r="C1106" s="90">
        <v>140.94443093000001</v>
      </c>
      <c r="D1106" s="90"/>
      <c r="E1106" s="90"/>
      <c r="F1106" s="91">
        <v>131.03846562000001</v>
      </c>
      <c r="G1106" s="91">
        <v>117.33367072999999</v>
      </c>
    </row>
    <row r="1107" spans="1:7" x14ac:dyDescent="0.25">
      <c r="A1107" s="206">
        <v>44999</v>
      </c>
      <c r="B1107" s="90">
        <v>117.99888586</v>
      </c>
      <c r="C1107" s="90">
        <v>140.64671791999999</v>
      </c>
      <c r="D1107" s="90"/>
      <c r="E1107" s="90"/>
      <c r="F1107" s="91">
        <v>131.1050175</v>
      </c>
      <c r="G1107" s="91">
        <v>117.11864528</v>
      </c>
    </row>
    <row r="1108" spans="1:7" x14ac:dyDescent="0.25">
      <c r="A1108" s="206">
        <v>45000</v>
      </c>
      <c r="B1108" s="90">
        <v>118.13538923999999</v>
      </c>
      <c r="C1108" s="90">
        <v>140.90539365000001</v>
      </c>
      <c r="D1108" s="90"/>
      <c r="E1108" s="90"/>
      <c r="F1108" s="91">
        <v>131.17160311999999</v>
      </c>
      <c r="G1108" s="91">
        <v>116.82630487</v>
      </c>
    </row>
    <row r="1109" spans="1:7" x14ac:dyDescent="0.25">
      <c r="A1109" s="206">
        <v>45001</v>
      </c>
      <c r="B1109" s="90">
        <v>118.09669202000001</v>
      </c>
      <c r="C1109" s="90">
        <v>141.19123213</v>
      </c>
      <c r="D1109" s="90"/>
      <c r="E1109" s="90"/>
      <c r="F1109" s="91">
        <v>131.23822263</v>
      </c>
      <c r="G1109" s="91">
        <v>117.69015012</v>
      </c>
    </row>
    <row r="1110" spans="1:7" x14ac:dyDescent="0.25">
      <c r="A1110" s="206">
        <v>45002</v>
      </c>
      <c r="B1110" s="90">
        <v>118.04906467000001</v>
      </c>
      <c r="C1110" s="90">
        <v>141.54093438999999</v>
      </c>
      <c r="D1110" s="90"/>
      <c r="E1110" s="90"/>
      <c r="F1110" s="91">
        <v>131.30487586999999</v>
      </c>
      <c r="G1110" s="91">
        <v>116.03674798</v>
      </c>
    </row>
    <row r="1111" spans="1:7" x14ac:dyDescent="0.25">
      <c r="A1111" s="206">
        <v>45005</v>
      </c>
      <c r="B1111" s="90">
        <v>117.71694895</v>
      </c>
      <c r="C1111" s="90">
        <v>141.61960503</v>
      </c>
      <c r="D1111" s="90"/>
      <c r="E1111" s="90"/>
      <c r="F1111" s="91">
        <v>131.37156300999999</v>
      </c>
      <c r="G1111" s="91">
        <v>114.83220493</v>
      </c>
    </row>
    <row r="1112" spans="1:7" x14ac:dyDescent="0.25">
      <c r="A1112" s="206">
        <v>45006</v>
      </c>
      <c r="B1112" s="90">
        <v>117.77052972</v>
      </c>
      <c r="C1112" s="90">
        <v>141.54433510000001</v>
      </c>
      <c r="D1112" s="90"/>
      <c r="E1112" s="90"/>
      <c r="F1112" s="91">
        <v>131.43828406</v>
      </c>
      <c r="G1112" s="91">
        <v>114.9178146</v>
      </c>
    </row>
    <row r="1113" spans="1:7" x14ac:dyDescent="0.25">
      <c r="A1113" s="206">
        <v>45007</v>
      </c>
      <c r="B1113" s="90">
        <v>117.72587908</v>
      </c>
      <c r="C1113" s="90">
        <v>141.94996997000001</v>
      </c>
      <c r="D1113" s="90"/>
      <c r="E1113" s="90"/>
      <c r="F1113" s="91">
        <v>131.50503900000001</v>
      </c>
      <c r="G1113" s="91">
        <v>114.03315861</v>
      </c>
    </row>
    <row r="1114" spans="1:7" x14ac:dyDescent="0.25">
      <c r="A1114" s="206">
        <v>45008</v>
      </c>
      <c r="B1114" s="90">
        <v>117.39588959</v>
      </c>
      <c r="C1114" s="90">
        <v>141.94846705</v>
      </c>
      <c r="D1114" s="90"/>
      <c r="E1114" s="90"/>
      <c r="F1114" s="91">
        <v>131.57182786000001</v>
      </c>
      <c r="G1114" s="91">
        <v>111.42266678</v>
      </c>
    </row>
    <row r="1115" spans="1:7" x14ac:dyDescent="0.25">
      <c r="A1115" s="206">
        <v>45009</v>
      </c>
      <c r="B1115" s="90">
        <v>117.80369877</v>
      </c>
      <c r="C1115" s="90">
        <v>142.51125343000001</v>
      </c>
      <c r="D1115" s="90"/>
      <c r="E1115" s="90"/>
      <c r="F1115" s="91">
        <v>131.63865061000001</v>
      </c>
      <c r="G1115" s="91">
        <v>112.45003969</v>
      </c>
    </row>
    <row r="1116" spans="1:7" x14ac:dyDescent="0.25">
      <c r="A1116" s="206">
        <v>45012</v>
      </c>
      <c r="B1116" s="90">
        <v>117.67655075</v>
      </c>
      <c r="C1116" s="90">
        <v>142.82023692000001</v>
      </c>
      <c r="D1116" s="90"/>
      <c r="E1116" s="90"/>
      <c r="F1116" s="91">
        <v>131.70550727</v>
      </c>
      <c r="G1116" s="91">
        <v>113.40717488999999</v>
      </c>
    </row>
    <row r="1117" spans="1:7" x14ac:dyDescent="0.25">
      <c r="A1117" s="206">
        <v>45013</v>
      </c>
      <c r="B1117" s="90">
        <v>117.52771529</v>
      </c>
      <c r="C1117" s="90">
        <v>142.64209563</v>
      </c>
      <c r="D1117" s="90"/>
      <c r="E1117" s="90"/>
      <c r="F1117" s="91">
        <v>131.77239782999999</v>
      </c>
      <c r="G1117" s="91">
        <v>115.13054165</v>
      </c>
    </row>
    <row r="1118" spans="1:7" x14ac:dyDescent="0.25">
      <c r="A1118" s="206">
        <v>45014</v>
      </c>
      <c r="B1118" s="90">
        <v>116.70359203</v>
      </c>
      <c r="C1118" s="90">
        <v>142.57331409</v>
      </c>
      <c r="D1118" s="90"/>
      <c r="E1118" s="90"/>
      <c r="F1118" s="91">
        <v>131.83932247999999</v>
      </c>
      <c r="G1118" s="91">
        <v>115.82168839000001</v>
      </c>
    </row>
    <row r="1119" spans="1:7" x14ac:dyDescent="0.25">
      <c r="A1119" s="206">
        <v>45015</v>
      </c>
      <c r="B1119" s="90">
        <v>116.35191508</v>
      </c>
      <c r="C1119" s="90">
        <v>143.00356371000001</v>
      </c>
      <c r="D1119" s="90"/>
      <c r="E1119" s="90"/>
      <c r="F1119" s="91">
        <v>131.90628101999999</v>
      </c>
      <c r="G1119" s="91">
        <v>118.00736329</v>
      </c>
    </row>
    <row r="1120" spans="1:7" x14ac:dyDescent="0.25">
      <c r="A1120" s="206">
        <v>45016</v>
      </c>
      <c r="B1120" s="90">
        <v>117.40822167</v>
      </c>
      <c r="C1120" s="90">
        <v>142.89740961000001</v>
      </c>
      <c r="D1120" s="90"/>
      <c r="E1120" s="90"/>
      <c r="F1120" s="91">
        <v>131.97327365000001</v>
      </c>
      <c r="G1120" s="91">
        <v>115.9237282</v>
      </c>
    </row>
    <row r="1121" spans="1:7" x14ac:dyDescent="0.25">
      <c r="A1121" s="206">
        <v>45019</v>
      </c>
      <c r="B1121" s="90">
        <v>117.07440497</v>
      </c>
      <c r="C1121" s="90">
        <v>143.19587873</v>
      </c>
      <c r="D1121" s="90"/>
      <c r="E1121" s="90"/>
      <c r="F1121" s="91">
        <v>132.04030036</v>
      </c>
      <c r="G1121" s="91">
        <v>115.49588467</v>
      </c>
    </row>
    <row r="1122" spans="1:7" x14ac:dyDescent="0.25">
      <c r="A1122" s="206">
        <v>45020</v>
      </c>
      <c r="B1122" s="90">
        <v>117.40992264</v>
      </c>
      <c r="C1122" s="90">
        <v>143.47096465000001</v>
      </c>
      <c r="D1122" s="90"/>
      <c r="E1122" s="90"/>
      <c r="F1122" s="91">
        <v>132.10736098000001</v>
      </c>
      <c r="G1122" s="91">
        <v>115.90922098</v>
      </c>
    </row>
    <row r="1123" spans="1:7" x14ac:dyDescent="0.25">
      <c r="A1123" s="206">
        <v>45021</v>
      </c>
      <c r="B1123" s="90">
        <v>117.37845457</v>
      </c>
      <c r="C1123" s="90">
        <v>143.66856842000001</v>
      </c>
      <c r="D1123" s="90"/>
      <c r="E1123" s="90"/>
      <c r="F1123" s="91">
        <v>132.17445566999999</v>
      </c>
      <c r="G1123" s="91">
        <v>114.89473959</v>
      </c>
    </row>
    <row r="1124" spans="1:7" x14ac:dyDescent="0.25">
      <c r="A1124" s="206">
        <v>45022</v>
      </c>
      <c r="B1124" s="90">
        <v>117.38355749999999</v>
      </c>
      <c r="C1124" s="90">
        <v>143.45072819000001</v>
      </c>
      <c r="D1124" s="90"/>
      <c r="E1124" s="90"/>
      <c r="F1124" s="91">
        <v>132.24158445</v>
      </c>
      <c r="G1124" s="91">
        <v>114.71710294</v>
      </c>
    </row>
    <row r="1125" spans="1:7" x14ac:dyDescent="0.25">
      <c r="A1125" s="206">
        <v>45023</v>
      </c>
      <c r="B1125" s="90"/>
      <c r="C1125" s="90"/>
      <c r="D1125" s="90"/>
      <c r="E1125" s="90"/>
      <c r="F1125" s="91"/>
      <c r="G1125" s="91"/>
    </row>
    <row r="1126" spans="1:7" x14ac:dyDescent="0.25">
      <c r="A1126" s="206">
        <v>45026</v>
      </c>
      <c r="B1126" s="90">
        <v>117.39759056</v>
      </c>
      <c r="C1126" s="90">
        <v>143.28968452000001</v>
      </c>
      <c r="D1126" s="90"/>
      <c r="E1126" s="90"/>
      <c r="F1126" s="91">
        <v>132.30874731</v>
      </c>
      <c r="G1126" s="91">
        <v>115.88326728</v>
      </c>
    </row>
    <row r="1127" spans="1:7" x14ac:dyDescent="0.25">
      <c r="A1127" s="206">
        <v>45027</v>
      </c>
      <c r="B1127" s="90">
        <v>117.5923524</v>
      </c>
      <c r="C1127" s="90">
        <v>143.96718468</v>
      </c>
      <c r="D1127" s="90"/>
      <c r="E1127" s="90"/>
      <c r="F1127" s="91">
        <v>132.37594425</v>
      </c>
      <c r="G1127" s="91">
        <v>120.85226904</v>
      </c>
    </row>
    <row r="1128" spans="1:7" x14ac:dyDescent="0.25">
      <c r="A1128" s="206">
        <v>45028</v>
      </c>
      <c r="B1128" s="90">
        <v>117.79221717999999</v>
      </c>
      <c r="C1128" s="90">
        <v>144.16432854000001</v>
      </c>
      <c r="D1128" s="90"/>
      <c r="E1128" s="90"/>
      <c r="F1128" s="91">
        <v>132.44317545000001</v>
      </c>
      <c r="G1128" s="91">
        <v>121.62137928999999</v>
      </c>
    </row>
    <row r="1129" spans="1:7" x14ac:dyDescent="0.25">
      <c r="A1129" s="206">
        <v>45029</v>
      </c>
      <c r="B1129" s="90">
        <v>117.77988508999999</v>
      </c>
      <c r="C1129" s="90">
        <v>144.84887681000001</v>
      </c>
      <c r="D1129" s="90"/>
      <c r="E1129" s="90"/>
      <c r="F1129" s="91">
        <v>132.51044074000001</v>
      </c>
      <c r="G1129" s="91">
        <v>121.12999981999999</v>
      </c>
    </row>
    <row r="1130" spans="1:7" x14ac:dyDescent="0.25">
      <c r="A1130" s="206">
        <v>45030</v>
      </c>
      <c r="B1130" s="90">
        <v>118.28039751</v>
      </c>
      <c r="C1130" s="90">
        <v>144.96612805000001</v>
      </c>
      <c r="D1130" s="90"/>
      <c r="E1130" s="90"/>
      <c r="F1130" s="91">
        <v>132.5777401</v>
      </c>
      <c r="G1130" s="91">
        <v>120.92692149</v>
      </c>
    </row>
    <row r="1131" spans="1:7" x14ac:dyDescent="0.25">
      <c r="A1131" s="206">
        <v>45033</v>
      </c>
      <c r="B1131" s="90">
        <v>118.94845615</v>
      </c>
      <c r="C1131" s="90">
        <v>145.14644290000001</v>
      </c>
      <c r="D1131" s="90"/>
      <c r="E1131" s="90"/>
      <c r="F1131" s="91">
        <v>132.64507373000001</v>
      </c>
      <c r="G1131" s="91">
        <v>120.62687803999999</v>
      </c>
    </row>
    <row r="1132" spans="1:7" x14ac:dyDescent="0.25">
      <c r="A1132" s="206">
        <v>45034</v>
      </c>
      <c r="B1132" s="90">
        <v>119.46555309</v>
      </c>
      <c r="C1132" s="90">
        <v>144.95798078999999</v>
      </c>
      <c r="D1132" s="90"/>
      <c r="E1132" s="90"/>
      <c r="F1132" s="91">
        <v>132.71244161000001</v>
      </c>
      <c r="G1132" s="91">
        <v>120.79477494</v>
      </c>
    </row>
    <row r="1133" spans="1:7" x14ac:dyDescent="0.25">
      <c r="A1133" s="206">
        <v>45035</v>
      </c>
      <c r="B1133" s="90">
        <v>119.45152003</v>
      </c>
      <c r="C1133" s="90">
        <v>144.43192066</v>
      </c>
      <c r="D1133" s="90"/>
      <c r="E1133" s="90"/>
      <c r="F1133" s="91">
        <v>132.77984358</v>
      </c>
      <c r="G1133" s="91">
        <v>118.23434725</v>
      </c>
    </row>
    <row r="1134" spans="1:7" x14ac:dyDescent="0.25">
      <c r="A1134" s="206">
        <v>45036</v>
      </c>
      <c r="B1134" s="90">
        <v>119.66116542</v>
      </c>
      <c r="C1134" s="90">
        <v>144.92071376000001</v>
      </c>
      <c r="D1134" s="90"/>
      <c r="E1134" s="90"/>
      <c r="F1134" s="91">
        <v>132.84727981</v>
      </c>
      <c r="G1134" s="91">
        <v>118.75078154000001</v>
      </c>
    </row>
    <row r="1135" spans="1:7" x14ac:dyDescent="0.25">
      <c r="A1135" s="206">
        <v>45037</v>
      </c>
      <c r="B1135" s="90"/>
      <c r="C1135" s="90"/>
      <c r="D1135" s="90"/>
      <c r="E1135" s="90"/>
      <c r="F1135" s="91"/>
      <c r="G1135" s="91"/>
    </row>
    <row r="1136" spans="1:7" x14ac:dyDescent="0.25">
      <c r="A1136" s="206">
        <v>45040</v>
      </c>
      <c r="B1136" s="90">
        <v>119.75854634</v>
      </c>
      <c r="C1136" s="90">
        <v>145.16867794999999</v>
      </c>
      <c r="D1136" s="90"/>
      <c r="E1136" s="90"/>
      <c r="F1136" s="91">
        <v>132.91475029</v>
      </c>
      <c r="G1136" s="91">
        <v>118.27262355000001</v>
      </c>
    </row>
    <row r="1137" spans="1:7" x14ac:dyDescent="0.25">
      <c r="A1137" s="206">
        <v>45041</v>
      </c>
      <c r="B1137" s="90">
        <v>119.70539082000001</v>
      </c>
      <c r="C1137" s="90">
        <v>145.56098119999999</v>
      </c>
      <c r="D1137" s="90"/>
      <c r="E1137" s="90"/>
      <c r="F1137" s="91">
        <v>132.98225504000001</v>
      </c>
      <c r="G1137" s="91">
        <v>117.44600782000001</v>
      </c>
    </row>
    <row r="1138" spans="1:7" x14ac:dyDescent="0.25">
      <c r="A1138" s="206">
        <v>45042</v>
      </c>
      <c r="B1138" s="90">
        <v>119.80022027</v>
      </c>
      <c r="C1138" s="90">
        <v>145.85167605000001</v>
      </c>
      <c r="D1138" s="90"/>
      <c r="E1138" s="90"/>
      <c r="F1138" s="91">
        <v>133.04979405</v>
      </c>
      <c r="G1138" s="91">
        <v>116.41287754</v>
      </c>
    </row>
    <row r="1139" spans="1:7" x14ac:dyDescent="0.25">
      <c r="A1139" s="206">
        <v>45043</v>
      </c>
      <c r="B1139" s="90">
        <v>120.22674019999999</v>
      </c>
      <c r="C1139" s="90">
        <v>146.05672708</v>
      </c>
      <c r="D1139" s="90"/>
      <c r="E1139" s="90"/>
      <c r="F1139" s="91">
        <v>133.1173675</v>
      </c>
      <c r="G1139" s="91">
        <v>117.10832524</v>
      </c>
    </row>
    <row r="1140" spans="1:7" x14ac:dyDescent="0.25">
      <c r="A1140" s="206">
        <v>45044</v>
      </c>
      <c r="B1140" s="90">
        <v>121.54457197000001</v>
      </c>
      <c r="C1140" s="90">
        <v>145.78440952</v>
      </c>
      <c r="D1140" s="90"/>
      <c r="E1140" s="90"/>
      <c r="F1140" s="91">
        <v>133.1849752</v>
      </c>
      <c r="G1140" s="91">
        <v>118.82452373</v>
      </c>
    </row>
    <row r="1141" spans="1:7" x14ac:dyDescent="0.25">
      <c r="A1141" s="206">
        <v>45047</v>
      </c>
      <c r="B1141" s="90"/>
      <c r="C1141" s="90"/>
      <c r="D1141" s="90"/>
      <c r="E1141" s="90"/>
      <c r="F1141" s="91"/>
      <c r="G1141" s="91"/>
    </row>
    <row r="1142" spans="1:7" x14ac:dyDescent="0.25">
      <c r="A1142" s="206">
        <v>45048</v>
      </c>
      <c r="B1142" s="90">
        <v>121.60410615000001</v>
      </c>
      <c r="C1142" s="90">
        <v>145.71658263</v>
      </c>
      <c r="D1142" s="90"/>
      <c r="E1142" s="90"/>
      <c r="F1142" s="91">
        <v>133.25261717000001</v>
      </c>
      <c r="G1142" s="91">
        <v>115.9746457</v>
      </c>
    </row>
    <row r="1143" spans="1:7" x14ac:dyDescent="0.25">
      <c r="A1143" s="206">
        <v>45049</v>
      </c>
      <c r="B1143" s="90">
        <v>121.78568543</v>
      </c>
      <c r="C1143" s="90">
        <v>146.10420975</v>
      </c>
      <c r="D1143" s="90"/>
      <c r="E1143" s="90"/>
      <c r="F1143" s="91">
        <v>133.32029358</v>
      </c>
      <c r="G1143" s="91">
        <v>115.82688824</v>
      </c>
    </row>
    <row r="1144" spans="1:7" x14ac:dyDescent="0.25">
      <c r="A1144" s="206">
        <v>45050</v>
      </c>
      <c r="B1144" s="90">
        <v>122.27173954</v>
      </c>
      <c r="C1144" s="90">
        <v>146.67219627</v>
      </c>
      <c r="D1144" s="90"/>
      <c r="E1144" s="90"/>
      <c r="F1144" s="91">
        <v>133.38800441999999</v>
      </c>
      <c r="G1144" s="91">
        <v>116.25613129</v>
      </c>
    </row>
    <row r="1145" spans="1:7" x14ac:dyDescent="0.25">
      <c r="A1145" s="206">
        <v>45051</v>
      </c>
      <c r="B1145" s="90">
        <v>122.74333536</v>
      </c>
      <c r="C1145" s="90">
        <v>147.00451029000001</v>
      </c>
      <c r="D1145" s="90"/>
      <c r="E1145" s="90"/>
      <c r="F1145" s="91">
        <v>133.45574952999999</v>
      </c>
      <c r="G1145" s="91">
        <v>119.64017086</v>
      </c>
    </row>
    <row r="1146" spans="1:7" x14ac:dyDescent="0.25">
      <c r="A1146" s="206">
        <v>45054</v>
      </c>
      <c r="B1146" s="90">
        <v>123.26085754</v>
      </c>
      <c r="C1146" s="90">
        <v>146.80307493000001</v>
      </c>
      <c r="D1146" s="90"/>
      <c r="E1146" s="90"/>
      <c r="F1146" s="91">
        <v>133.52352907</v>
      </c>
      <c r="G1146" s="91">
        <v>120.65700755</v>
      </c>
    </row>
    <row r="1147" spans="1:7" x14ac:dyDescent="0.25">
      <c r="A1147" s="206">
        <v>45055</v>
      </c>
      <c r="B1147" s="90">
        <v>123.76264569</v>
      </c>
      <c r="C1147" s="90">
        <v>146.65853618</v>
      </c>
      <c r="D1147" s="90"/>
      <c r="E1147" s="90"/>
      <c r="F1147" s="91">
        <v>133.59134305000001</v>
      </c>
      <c r="G1147" s="91">
        <v>121.87619435000001</v>
      </c>
    </row>
    <row r="1148" spans="1:7" x14ac:dyDescent="0.25">
      <c r="A1148" s="206">
        <v>45056</v>
      </c>
      <c r="B1148" s="90">
        <v>123.95868326999999</v>
      </c>
      <c r="C1148" s="90">
        <v>147.06495226999999</v>
      </c>
      <c r="D1148" s="90"/>
      <c r="E1148" s="90"/>
      <c r="F1148" s="91">
        <v>133.65919147</v>
      </c>
      <c r="G1148" s="91">
        <v>122.25685244</v>
      </c>
    </row>
    <row r="1149" spans="1:7" x14ac:dyDescent="0.25">
      <c r="A1149" s="206">
        <v>45057</v>
      </c>
      <c r="B1149" s="90">
        <v>124.53191244999999</v>
      </c>
      <c r="C1149" s="90">
        <v>147.57052289000001</v>
      </c>
      <c r="D1149" s="90"/>
      <c r="E1149" s="90"/>
      <c r="F1149" s="91">
        <v>133.72707432999999</v>
      </c>
      <c r="G1149" s="91">
        <v>123.17642816</v>
      </c>
    </row>
    <row r="1150" spans="1:7" x14ac:dyDescent="0.25">
      <c r="A1150" s="206">
        <v>45058</v>
      </c>
      <c r="B1150" s="90">
        <v>125.21613035999999</v>
      </c>
      <c r="C1150" s="90">
        <v>148.21901768999999</v>
      </c>
      <c r="D1150" s="90"/>
      <c r="E1150" s="90"/>
      <c r="F1150" s="91">
        <v>133.79499163</v>
      </c>
      <c r="G1150" s="91">
        <v>123.4124578</v>
      </c>
    </row>
    <row r="1151" spans="1:7" x14ac:dyDescent="0.25">
      <c r="A1151" s="206">
        <v>45061</v>
      </c>
      <c r="B1151" s="90">
        <v>126.18866384</v>
      </c>
      <c r="C1151" s="90">
        <v>148.71009083999999</v>
      </c>
      <c r="D1151" s="90"/>
      <c r="E1151" s="90"/>
      <c r="F1151" s="91">
        <v>133.86294354</v>
      </c>
      <c r="G1151" s="91">
        <v>124.05564536999999</v>
      </c>
    </row>
    <row r="1152" spans="1:7" x14ac:dyDescent="0.25">
      <c r="A1152" s="206">
        <v>45062</v>
      </c>
      <c r="B1152" s="90">
        <v>126.6568577</v>
      </c>
      <c r="C1152" s="90">
        <v>148.32599648999999</v>
      </c>
      <c r="D1152" s="90"/>
      <c r="E1152" s="90"/>
      <c r="F1152" s="91">
        <v>133.9309299</v>
      </c>
      <c r="G1152" s="91">
        <v>123.10506402</v>
      </c>
    </row>
    <row r="1153" spans="1:7" x14ac:dyDescent="0.25">
      <c r="A1153" s="206">
        <v>45063</v>
      </c>
      <c r="B1153" s="90">
        <v>127.14886523</v>
      </c>
      <c r="C1153" s="90">
        <v>148.33181941999999</v>
      </c>
      <c r="D1153" s="90"/>
      <c r="E1153" s="90"/>
      <c r="F1153" s="91">
        <v>133.99895086999999</v>
      </c>
      <c r="G1153" s="91">
        <v>124.54585288</v>
      </c>
    </row>
    <row r="1154" spans="1:7" x14ac:dyDescent="0.25">
      <c r="A1154" s="206">
        <v>45064</v>
      </c>
      <c r="B1154" s="90">
        <v>127.26198019</v>
      </c>
      <c r="C1154" s="90">
        <v>148.20232906999999</v>
      </c>
      <c r="D1154" s="90"/>
      <c r="E1154" s="90"/>
      <c r="F1154" s="91">
        <v>134.06700627999999</v>
      </c>
      <c r="G1154" s="91">
        <v>125.28374132</v>
      </c>
    </row>
    <row r="1155" spans="1:7" x14ac:dyDescent="0.25">
      <c r="A1155" s="206">
        <v>45065</v>
      </c>
      <c r="B1155" s="90">
        <v>127.49501401000001</v>
      </c>
      <c r="C1155" s="90">
        <v>148.32646579999999</v>
      </c>
      <c r="D1155" s="90"/>
      <c r="E1155" s="90"/>
      <c r="F1155" s="91">
        <v>134.13509629999999</v>
      </c>
      <c r="G1155" s="91">
        <v>126.0074525</v>
      </c>
    </row>
    <row r="1156" spans="1:7" x14ac:dyDescent="0.25">
      <c r="A1156" s="206">
        <v>45068</v>
      </c>
      <c r="B1156" s="90">
        <v>127.60685323</v>
      </c>
      <c r="C1156" s="90">
        <v>148.05622484</v>
      </c>
      <c r="D1156" s="90"/>
      <c r="E1156" s="90"/>
      <c r="F1156" s="91">
        <v>134.20322095</v>
      </c>
      <c r="G1156" s="91">
        <v>125.40282568000001</v>
      </c>
    </row>
    <row r="1157" spans="1:7" x14ac:dyDescent="0.25">
      <c r="A1157" s="206">
        <v>45069</v>
      </c>
      <c r="B1157" s="90">
        <v>127.80629276000001</v>
      </c>
      <c r="C1157" s="90">
        <v>148.37222448</v>
      </c>
      <c r="D1157" s="90"/>
      <c r="E1157" s="90"/>
      <c r="F1157" s="91">
        <v>134.27138020999999</v>
      </c>
      <c r="G1157" s="91">
        <v>125.07901314</v>
      </c>
    </row>
    <row r="1158" spans="1:7" x14ac:dyDescent="0.25">
      <c r="A1158" s="206">
        <v>45070</v>
      </c>
      <c r="B1158" s="90">
        <v>127.40783895</v>
      </c>
      <c r="C1158" s="90">
        <v>148.64357082999999</v>
      </c>
      <c r="D1158" s="90"/>
      <c r="E1158" s="90"/>
      <c r="F1158" s="91">
        <v>134.33957408000001</v>
      </c>
      <c r="G1158" s="91">
        <v>123.79442438</v>
      </c>
    </row>
    <row r="1159" spans="1:7" x14ac:dyDescent="0.25">
      <c r="A1159" s="206">
        <v>45071</v>
      </c>
      <c r="B1159" s="90">
        <v>127.72337014</v>
      </c>
      <c r="C1159" s="90">
        <v>149.11286995</v>
      </c>
      <c r="D1159" s="90"/>
      <c r="E1159" s="90"/>
      <c r="F1159" s="91">
        <v>134.40780258000001</v>
      </c>
      <c r="G1159" s="91">
        <v>125.22220794</v>
      </c>
    </row>
    <row r="1160" spans="1:7" x14ac:dyDescent="0.25">
      <c r="A1160" s="206">
        <v>45072</v>
      </c>
      <c r="B1160" s="90">
        <v>127.8875144</v>
      </c>
      <c r="C1160" s="90">
        <v>149.29439149000001</v>
      </c>
      <c r="D1160" s="90"/>
      <c r="E1160" s="90"/>
      <c r="F1160" s="91">
        <v>134.47606569000001</v>
      </c>
      <c r="G1160" s="91">
        <v>126.19064170999999</v>
      </c>
    </row>
    <row r="1161" spans="1:7" x14ac:dyDescent="0.25">
      <c r="A1161" s="206">
        <v>45075</v>
      </c>
      <c r="B1161" s="90">
        <v>127.88198623</v>
      </c>
      <c r="C1161" s="90">
        <v>149.41556495</v>
      </c>
      <c r="D1161" s="90"/>
      <c r="E1161" s="90"/>
      <c r="F1161" s="91">
        <v>134.54436342</v>
      </c>
      <c r="G1161" s="91">
        <v>125.53968282</v>
      </c>
    </row>
    <row r="1162" spans="1:7" x14ac:dyDescent="0.25">
      <c r="A1162" s="206">
        <v>45076</v>
      </c>
      <c r="B1162" s="90">
        <v>127.69913122</v>
      </c>
      <c r="C1162" s="90">
        <v>149.49802638</v>
      </c>
      <c r="D1162" s="90"/>
      <c r="E1162" s="90"/>
      <c r="F1162" s="91">
        <v>134.61269594000001</v>
      </c>
      <c r="G1162" s="91">
        <v>123.98499805</v>
      </c>
    </row>
    <row r="1163" spans="1:7" x14ac:dyDescent="0.25">
      <c r="A1163" s="206">
        <v>45077</v>
      </c>
      <c r="B1163" s="90">
        <v>128.14563763000001</v>
      </c>
      <c r="C1163" s="90">
        <v>149.47435339</v>
      </c>
      <c r="D1163" s="90"/>
      <c r="E1163" s="90"/>
      <c r="F1163" s="91">
        <v>134.68106309000001</v>
      </c>
      <c r="G1163" s="91">
        <v>123.26594056</v>
      </c>
    </row>
    <row r="1164" spans="1:7" x14ac:dyDescent="0.25">
      <c r="A1164" s="206">
        <v>45078</v>
      </c>
      <c r="B1164" s="90">
        <v>128.06186453000001</v>
      </c>
      <c r="C1164" s="90">
        <v>149.63167418</v>
      </c>
      <c r="D1164" s="90"/>
      <c r="E1164" s="90"/>
      <c r="F1164" s="91">
        <v>134.74946502</v>
      </c>
      <c r="G1164" s="91">
        <v>125.80281535</v>
      </c>
    </row>
    <row r="1165" spans="1:7" x14ac:dyDescent="0.25">
      <c r="A1165" s="206">
        <v>45079</v>
      </c>
      <c r="B1165" s="90">
        <v>128.71674059</v>
      </c>
      <c r="C1165" s="90">
        <v>150.19200896999999</v>
      </c>
      <c r="D1165" s="90"/>
      <c r="E1165" s="90"/>
      <c r="F1165" s="91">
        <v>134.81790158000001</v>
      </c>
      <c r="G1165" s="91">
        <v>128.07105056</v>
      </c>
    </row>
    <row r="1166" spans="1:7" x14ac:dyDescent="0.25">
      <c r="A1166" s="206">
        <v>45082</v>
      </c>
      <c r="B1166" s="90">
        <v>129.05948741</v>
      </c>
      <c r="C1166" s="90">
        <v>150.85439582000001</v>
      </c>
      <c r="D1166" s="90"/>
      <c r="E1166" s="90"/>
      <c r="F1166" s="91">
        <v>134.88637292999999</v>
      </c>
      <c r="G1166" s="91">
        <v>128.22826332</v>
      </c>
    </row>
    <row r="1167" spans="1:7" x14ac:dyDescent="0.25">
      <c r="A1167" s="206">
        <v>45083</v>
      </c>
      <c r="B1167" s="90">
        <v>129.02079019000001</v>
      </c>
      <c r="C1167" s="90">
        <v>151.14075826999999</v>
      </c>
      <c r="D1167" s="90"/>
      <c r="E1167" s="90"/>
      <c r="F1167" s="91">
        <v>134.95487907</v>
      </c>
      <c r="G1167" s="91">
        <v>130.4058028</v>
      </c>
    </row>
    <row r="1168" spans="1:7" x14ac:dyDescent="0.25">
      <c r="A1168" s="206">
        <v>45084</v>
      </c>
      <c r="B1168" s="90">
        <v>129.22320643</v>
      </c>
      <c r="C1168" s="90">
        <v>150.37412175</v>
      </c>
      <c r="D1168" s="90"/>
      <c r="E1168" s="90"/>
      <c r="F1168" s="91">
        <v>135.02342001</v>
      </c>
      <c r="G1168" s="91">
        <v>131.40487809000001</v>
      </c>
    </row>
    <row r="1169" spans="1:7" x14ac:dyDescent="0.25">
      <c r="A1169" s="206">
        <v>45085</v>
      </c>
      <c r="B1169" s="90"/>
      <c r="C1169" s="90"/>
      <c r="D1169" s="90"/>
      <c r="E1169" s="90"/>
      <c r="F1169" s="91"/>
      <c r="G1169" s="91"/>
    </row>
    <row r="1170" spans="1:7" x14ac:dyDescent="0.25">
      <c r="A1170" s="206">
        <v>45086</v>
      </c>
      <c r="B1170" s="90">
        <v>129.57105618</v>
      </c>
      <c r="C1170" s="90">
        <v>150.73335548</v>
      </c>
      <c r="D1170" s="90"/>
      <c r="E1170" s="90"/>
      <c r="F1170" s="91">
        <v>135.09199575</v>
      </c>
      <c r="G1170" s="91">
        <v>133.14724647</v>
      </c>
    </row>
    <row r="1171" spans="1:7" x14ac:dyDescent="0.25">
      <c r="A1171" s="206">
        <v>45089</v>
      </c>
      <c r="B1171" s="90">
        <v>129.60550096</v>
      </c>
      <c r="C1171" s="90">
        <v>150.52756962000001</v>
      </c>
      <c r="D1171" s="90"/>
      <c r="E1171" s="90"/>
      <c r="F1171" s="91">
        <v>135.16060628</v>
      </c>
      <c r="G1171" s="91">
        <v>133.50777650000001</v>
      </c>
    </row>
    <row r="1172" spans="1:7" x14ac:dyDescent="0.25">
      <c r="A1172" s="206">
        <v>45090</v>
      </c>
      <c r="B1172" s="90">
        <v>129.74668202999999</v>
      </c>
      <c r="C1172" s="90">
        <v>149.92265853999999</v>
      </c>
      <c r="D1172" s="90"/>
      <c r="E1172" s="90"/>
      <c r="F1172" s="91">
        <v>135.22925179000001</v>
      </c>
      <c r="G1172" s="91">
        <v>132.83233168999999</v>
      </c>
    </row>
    <row r="1173" spans="1:7" x14ac:dyDescent="0.25">
      <c r="A1173" s="206">
        <v>45091</v>
      </c>
      <c r="B1173" s="90">
        <v>129.95632742000001</v>
      </c>
      <c r="C1173" s="90">
        <v>150.52569209000001</v>
      </c>
      <c r="D1173" s="90"/>
      <c r="E1173" s="90"/>
      <c r="F1173" s="91">
        <v>135.29793208999999</v>
      </c>
      <c r="G1173" s="91">
        <v>135.47897209999999</v>
      </c>
    </row>
    <row r="1174" spans="1:7" x14ac:dyDescent="0.25">
      <c r="A1174" s="206">
        <v>45092</v>
      </c>
      <c r="B1174" s="90">
        <v>130.31523351999999</v>
      </c>
      <c r="C1174" s="90">
        <v>150.72378438000001</v>
      </c>
      <c r="D1174" s="90"/>
      <c r="E1174" s="90"/>
      <c r="F1174" s="91">
        <v>135.36664718</v>
      </c>
      <c r="G1174" s="91">
        <v>135.65218261999999</v>
      </c>
    </row>
    <row r="1175" spans="1:7" x14ac:dyDescent="0.25">
      <c r="A1175" s="206">
        <v>45093</v>
      </c>
      <c r="B1175" s="90">
        <v>131.09045369</v>
      </c>
      <c r="C1175" s="90">
        <v>151.02305011999999</v>
      </c>
      <c r="D1175" s="90"/>
      <c r="E1175" s="90"/>
      <c r="F1175" s="91">
        <v>135.43539724999999</v>
      </c>
      <c r="G1175" s="91">
        <v>135.12584928000001</v>
      </c>
    </row>
    <row r="1176" spans="1:7" x14ac:dyDescent="0.25">
      <c r="A1176" s="206">
        <v>45096</v>
      </c>
      <c r="B1176" s="90">
        <v>131.52845522000001</v>
      </c>
      <c r="C1176" s="90">
        <v>151.04502739</v>
      </c>
      <c r="D1176" s="90"/>
      <c r="E1176" s="90"/>
      <c r="F1176" s="91">
        <v>135.5041823</v>
      </c>
      <c r="G1176" s="91">
        <v>136.37670165</v>
      </c>
    </row>
    <row r="1177" spans="1:7" x14ac:dyDescent="0.25">
      <c r="A1177" s="206">
        <v>45097</v>
      </c>
      <c r="B1177" s="90">
        <v>131.71258595</v>
      </c>
      <c r="C1177" s="90">
        <v>151.10531956</v>
      </c>
      <c r="D1177" s="90"/>
      <c r="E1177" s="90"/>
      <c r="F1177" s="91">
        <v>135.57300214</v>
      </c>
      <c r="G1177" s="91">
        <v>136.10890405000001</v>
      </c>
    </row>
    <row r="1178" spans="1:7" x14ac:dyDescent="0.25">
      <c r="A1178" s="206">
        <v>45098</v>
      </c>
      <c r="B1178" s="90">
        <v>131.96858295999999</v>
      </c>
      <c r="C1178" s="90">
        <v>151.47834757000001</v>
      </c>
      <c r="D1178" s="90"/>
      <c r="E1178" s="90"/>
      <c r="F1178" s="91">
        <v>135.64185695</v>
      </c>
      <c r="G1178" s="91">
        <v>137.01672608999999</v>
      </c>
    </row>
    <row r="1179" spans="1:7" x14ac:dyDescent="0.25">
      <c r="A1179" s="206">
        <v>45099</v>
      </c>
      <c r="B1179" s="90">
        <v>131.79976101</v>
      </c>
      <c r="C1179" s="90">
        <v>151.52801439000001</v>
      </c>
      <c r="D1179" s="90"/>
      <c r="E1179" s="90"/>
      <c r="F1179" s="91">
        <v>135.71074673999999</v>
      </c>
      <c r="G1179" s="91">
        <v>135.32585549999999</v>
      </c>
    </row>
    <row r="1180" spans="1:7" x14ac:dyDescent="0.25">
      <c r="A1180" s="206">
        <v>45100</v>
      </c>
      <c r="B1180" s="90">
        <v>132.11529221000001</v>
      </c>
      <c r="C1180" s="90">
        <v>151.84972063999999</v>
      </c>
      <c r="D1180" s="90"/>
      <c r="E1180" s="90"/>
      <c r="F1180" s="91">
        <v>135.77967150000001</v>
      </c>
      <c r="G1180" s="91">
        <v>135.37466803000001</v>
      </c>
    </row>
    <row r="1181" spans="1:7" x14ac:dyDescent="0.25">
      <c r="A1181" s="206">
        <v>45103</v>
      </c>
      <c r="B1181" s="90">
        <v>132.23988876000001</v>
      </c>
      <c r="C1181" s="90">
        <v>151.90028106</v>
      </c>
      <c r="D1181" s="90"/>
      <c r="E1181" s="90"/>
      <c r="F1181" s="91">
        <v>135.84863142</v>
      </c>
      <c r="G1181" s="91">
        <v>134.53933658</v>
      </c>
    </row>
    <row r="1182" spans="1:7" x14ac:dyDescent="0.25">
      <c r="A1182" s="206">
        <v>45104</v>
      </c>
      <c r="B1182" s="90">
        <v>132.53160627</v>
      </c>
      <c r="C1182" s="90">
        <v>151.77191675</v>
      </c>
      <c r="D1182" s="90"/>
      <c r="E1182" s="90"/>
      <c r="F1182" s="91">
        <v>135.91762631</v>
      </c>
      <c r="G1182" s="91">
        <v>133.72001428999999</v>
      </c>
    </row>
    <row r="1183" spans="1:7" x14ac:dyDescent="0.25">
      <c r="A1183" s="206">
        <v>45105</v>
      </c>
      <c r="B1183" s="90">
        <v>132.69532529</v>
      </c>
      <c r="C1183" s="90">
        <v>151.42597122999999</v>
      </c>
      <c r="D1183" s="90"/>
      <c r="E1183" s="90"/>
      <c r="F1183" s="91">
        <v>135.98665617</v>
      </c>
      <c r="G1183" s="91">
        <v>132.76248085</v>
      </c>
    </row>
    <row r="1184" spans="1:7" x14ac:dyDescent="0.25">
      <c r="A1184" s="206">
        <v>45106</v>
      </c>
      <c r="B1184" s="90">
        <v>133.1890338</v>
      </c>
      <c r="C1184" s="90">
        <v>151.91939909999999</v>
      </c>
      <c r="D1184" s="90"/>
      <c r="E1184" s="90"/>
      <c r="F1184" s="91">
        <v>136.05572118000001</v>
      </c>
      <c r="G1184" s="91">
        <v>134.69829021000001</v>
      </c>
    </row>
    <row r="1185" spans="1:7" x14ac:dyDescent="0.25">
      <c r="A1185" s="206">
        <v>45107</v>
      </c>
      <c r="B1185" s="90">
        <v>134.17815179999999</v>
      </c>
      <c r="C1185" s="90">
        <v>153.04907119999999</v>
      </c>
      <c r="D1185" s="90"/>
      <c r="E1185" s="90"/>
      <c r="F1185" s="91">
        <v>136.12482116999999</v>
      </c>
      <c r="G1185" s="91">
        <v>134.36189336999999</v>
      </c>
    </row>
    <row r="1186" spans="1:7" x14ac:dyDescent="0.25">
      <c r="A1186" s="206">
        <v>45110</v>
      </c>
      <c r="B1186" s="90">
        <v>134.03994743999999</v>
      </c>
      <c r="C1186" s="90">
        <v>153.31980812</v>
      </c>
      <c r="D1186" s="90"/>
      <c r="E1186" s="90"/>
      <c r="F1186" s="91">
        <v>136.19395631</v>
      </c>
      <c r="G1186" s="91">
        <v>136.16622749000001</v>
      </c>
    </row>
    <row r="1187" spans="1:7" x14ac:dyDescent="0.25">
      <c r="A1187" s="206">
        <v>45111</v>
      </c>
      <c r="B1187" s="90">
        <v>134.26490161999999</v>
      </c>
      <c r="C1187" s="90">
        <v>152.80161744</v>
      </c>
      <c r="D1187" s="90"/>
      <c r="E1187" s="90"/>
      <c r="F1187" s="91">
        <v>136.26312661</v>
      </c>
      <c r="G1187" s="91">
        <v>135.48761954</v>
      </c>
    </row>
    <row r="1188" spans="1:7" x14ac:dyDescent="0.25">
      <c r="A1188" s="206">
        <v>45112</v>
      </c>
      <c r="B1188" s="90">
        <v>134.83515409</v>
      </c>
      <c r="C1188" s="90">
        <v>152.49606394</v>
      </c>
      <c r="D1188" s="90"/>
      <c r="E1188" s="90"/>
      <c r="F1188" s="91">
        <v>136.33233204999999</v>
      </c>
      <c r="G1188" s="91">
        <v>136.02562692000001</v>
      </c>
    </row>
    <row r="1189" spans="1:7" x14ac:dyDescent="0.25">
      <c r="A1189" s="206">
        <v>45113</v>
      </c>
      <c r="B1189" s="90">
        <v>135.10901135</v>
      </c>
      <c r="C1189" s="90">
        <v>152.18085407000001</v>
      </c>
      <c r="D1189" s="90"/>
      <c r="E1189" s="90"/>
      <c r="F1189" s="91">
        <v>136.40157264999999</v>
      </c>
      <c r="G1189" s="91">
        <v>133.60945219999999</v>
      </c>
    </row>
    <row r="1190" spans="1:7" x14ac:dyDescent="0.25">
      <c r="A1190" s="206">
        <v>45114</v>
      </c>
      <c r="B1190" s="90">
        <v>135.68606772000001</v>
      </c>
      <c r="C1190" s="90">
        <v>152.83428956</v>
      </c>
      <c r="D1190" s="90"/>
      <c r="E1190" s="90"/>
      <c r="F1190" s="91">
        <v>136.47084839999999</v>
      </c>
      <c r="G1190" s="91">
        <v>135.28465499000001</v>
      </c>
    </row>
    <row r="1191" spans="1:7" x14ac:dyDescent="0.25">
      <c r="A1191" s="206">
        <v>45117</v>
      </c>
      <c r="B1191" s="90">
        <v>135.27443134000001</v>
      </c>
      <c r="C1191" s="90">
        <v>152.38801900999999</v>
      </c>
      <c r="D1191" s="90"/>
      <c r="E1191" s="90"/>
      <c r="F1191" s="91">
        <v>136.54015931000001</v>
      </c>
      <c r="G1191" s="91">
        <v>134.19740992999999</v>
      </c>
    </row>
    <row r="1192" spans="1:7" x14ac:dyDescent="0.25">
      <c r="A1192" s="206">
        <v>45118</v>
      </c>
      <c r="B1192" s="90">
        <v>135.29484306000001</v>
      </c>
      <c r="C1192" s="90">
        <v>152.53011411</v>
      </c>
      <c r="D1192" s="90"/>
      <c r="E1192" s="90"/>
      <c r="F1192" s="91">
        <v>136.60950536000001</v>
      </c>
      <c r="G1192" s="91">
        <v>133.75716414999999</v>
      </c>
    </row>
    <row r="1193" spans="1:7" x14ac:dyDescent="0.25">
      <c r="A1193" s="206">
        <v>45119</v>
      </c>
      <c r="B1193" s="90">
        <v>135.22552826</v>
      </c>
      <c r="C1193" s="90">
        <v>152.59087048000001</v>
      </c>
      <c r="D1193" s="90"/>
      <c r="E1193" s="90"/>
      <c r="F1193" s="91">
        <v>136.67888657</v>
      </c>
      <c r="G1193" s="91">
        <v>133.88342817</v>
      </c>
    </row>
    <row r="1194" spans="1:7" x14ac:dyDescent="0.25">
      <c r="A1194" s="206">
        <v>45120</v>
      </c>
      <c r="B1194" s="90">
        <v>135.15578821</v>
      </c>
      <c r="C1194" s="90">
        <v>152.46193356000001</v>
      </c>
      <c r="D1194" s="90"/>
      <c r="E1194" s="90"/>
      <c r="F1194" s="91">
        <v>136.74830310999999</v>
      </c>
      <c r="G1194" s="91">
        <v>135.70098376999999</v>
      </c>
    </row>
    <row r="1195" spans="1:7" x14ac:dyDescent="0.25">
      <c r="A1195" s="206">
        <v>45121</v>
      </c>
      <c r="B1195" s="90">
        <v>135.39902789000001</v>
      </c>
      <c r="C1195" s="90">
        <v>152.12051846</v>
      </c>
      <c r="D1195" s="90"/>
      <c r="E1195" s="90"/>
      <c r="F1195" s="91">
        <v>136.81775479999999</v>
      </c>
      <c r="G1195" s="91">
        <v>133.93354919000001</v>
      </c>
    </row>
    <row r="1196" spans="1:7" x14ac:dyDescent="0.25">
      <c r="A1196" s="206">
        <v>45124</v>
      </c>
      <c r="B1196" s="90">
        <v>135.33906845999999</v>
      </c>
      <c r="C1196" s="90">
        <v>152.29915339999999</v>
      </c>
      <c r="D1196" s="90"/>
      <c r="E1196" s="90"/>
      <c r="F1196" s="91">
        <v>136.88724182000001</v>
      </c>
      <c r="G1196" s="91">
        <v>134.51260916000001</v>
      </c>
    </row>
    <row r="1197" spans="1:7" x14ac:dyDescent="0.25">
      <c r="A1197" s="206">
        <v>45125</v>
      </c>
      <c r="B1197" s="90">
        <v>135.22765448000001</v>
      </c>
      <c r="C1197" s="90">
        <v>152.75636974</v>
      </c>
      <c r="D1197" s="90"/>
      <c r="E1197" s="90"/>
      <c r="F1197" s="91">
        <v>136.95676417999999</v>
      </c>
      <c r="G1197" s="91">
        <v>134.08220553000001</v>
      </c>
    </row>
    <row r="1198" spans="1:7" x14ac:dyDescent="0.25">
      <c r="A1198" s="206">
        <v>45126</v>
      </c>
      <c r="B1198" s="90">
        <v>135.00142457000001</v>
      </c>
      <c r="C1198" s="90">
        <v>152.70084199999999</v>
      </c>
      <c r="D1198" s="90"/>
      <c r="E1198" s="90"/>
      <c r="F1198" s="91">
        <v>137.02632186</v>
      </c>
      <c r="G1198" s="91">
        <v>133.75323867</v>
      </c>
    </row>
    <row r="1199" spans="1:7" x14ac:dyDescent="0.25">
      <c r="A1199" s="206">
        <v>45127</v>
      </c>
      <c r="B1199" s="90">
        <v>134.95975064000001</v>
      </c>
      <c r="C1199" s="90">
        <v>152.74649158</v>
      </c>
      <c r="D1199" s="90"/>
      <c r="E1199" s="90"/>
      <c r="F1199" s="91">
        <v>137.09591487</v>
      </c>
      <c r="G1199" s="91">
        <v>134.3572283</v>
      </c>
    </row>
    <row r="1200" spans="1:7" x14ac:dyDescent="0.25">
      <c r="A1200" s="206">
        <v>45128</v>
      </c>
      <c r="B1200" s="90">
        <v>135.44920671</v>
      </c>
      <c r="C1200" s="90">
        <v>153.23095480999999</v>
      </c>
      <c r="D1200" s="90"/>
      <c r="E1200" s="90"/>
      <c r="F1200" s="91">
        <v>137.16554321999999</v>
      </c>
      <c r="G1200" s="91">
        <v>136.78519084999999</v>
      </c>
    </row>
    <row r="1201" spans="1:7" x14ac:dyDescent="0.25">
      <c r="A1201" s="206">
        <v>45131</v>
      </c>
      <c r="B1201" s="90">
        <v>135.33056357999999</v>
      </c>
      <c r="C1201" s="90">
        <v>153.41135424000001</v>
      </c>
      <c r="D1201" s="90"/>
      <c r="E1201" s="90"/>
      <c r="F1201" s="91">
        <v>137.23520690000001</v>
      </c>
      <c r="G1201" s="91">
        <v>138.06514867999999</v>
      </c>
    </row>
    <row r="1202" spans="1:7" x14ac:dyDescent="0.25">
      <c r="A1202" s="206">
        <v>45132</v>
      </c>
      <c r="B1202" s="90">
        <v>135.34927432000001</v>
      </c>
      <c r="C1202" s="90">
        <v>153.54920878999999</v>
      </c>
      <c r="D1202" s="90"/>
      <c r="E1202" s="90"/>
      <c r="F1202" s="91">
        <v>137.30490589999999</v>
      </c>
      <c r="G1202" s="91">
        <v>138.82302863999999</v>
      </c>
    </row>
    <row r="1203" spans="1:7" x14ac:dyDescent="0.25">
      <c r="A1203" s="206">
        <v>45133</v>
      </c>
      <c r="B1203" s="90">
        <v>135.01163043</v>
      </c>
      <c r="C1203" s="90">
        <v>153.77281502</v>
      </c>
      <c r="D1203" s="90"/>
      <c r="E1203" s="90"/>
      <c r="F1203" s="91">
        <v>137.37464041999999</v>
      </c>
      <c r="G1203" s="91">
        <v>139.45180002000001</v>
      </c>
    </row>
    <row r="1204" spans="1:7" x14ac:dyDescent="0.25">
      <c r="A1204" s="206">
        <v>45134</v>
      </c>
      <c r="B1204" s="90">
        <v>134.9584749</v>
      </c>
      <c r="C1204" s="90">
        <v>153.65763433999999</v>
      </c>
      <c r="D1204" s="90"/>
      <c r="E1204" s="90"/>
      <c r="F1204" s="91">
        <v>137.44441026999999</v>
      </c>
      <c r="G1204" s="91">
        <v>136.52675751999999</v>
      </c>
    </row>
    <row r="1205" spans="1:7" x14ac:dyDescent="0.25">
      <c r="A1205" s="206">
        <v>45135</v>
      </c>
      <c r="B1205" s="90">
        <v>135.28081001000001</v>
      </c>
      <c r="C1205" s="90">
        <v>153.88058518</v>
      </c>
      <c r="D1205" s="90"/>
      <c r="E1205" s="90"/>
      <c r="F1205" s="91">
        <v>137.51421561999999</v>
      </c>
      <c r="G1205" s="91">
        <v>136.75144306999999</v>
      </c>
    </row>
    <row r="1206" spans="1:7" x14ac:dyDescent="0.25">
      <c r="A1206" s="206">
        <v>45138</v>
      </c>
      <c r="B1206" s="90">
        <v>135.95822401000001</v>
      </c>
      <c r="C1206" s="90">
        <v>154.28648770000001</v>
      </c>
      <c r="D1206" s="90"/>
      <c r="E1206" s="90"/>
      <c r="F1206" s="91">
        <v>137.58405630999999</v>
      </c>
      <c r="G1206" s="91">
        <v>138.7493092</v>
      </c>
    </row>
    <row r="1207" spans="1:7" x14ac:dyDescent="0.25">
      <c r="A1207" s="206">
        <v>45139</v>
      </c>
      <c r="B1207" s="90">
        <v>135.62440731999999</v>
      </c>
      <c r="C1207" s="90">
        <v>154.34771257</v>
      </c>
      <c r="D1207" s="90"/>
      <c r="E1207" s="90"/>
      <c r="F1207" s="91">
        <v>137.65393251</v>
      </c>
      <c r="G1207" s="91">
        <v>137.95898997</v>
      </c>
    </row>
    <row r="1208" spans="1:7" x14ac:dyDescent="0.25">
      <c r="A1208" s="206">
        <v>45140</v>
      </c>
      <c r="B1208" s="90">
        <v>135.74475142</v>
      </c>
      <c r="C1208" s="90">
        <v>154.63113286000001</v>
      </c>
      <c r="D1208" s="90"/>
      <c r="E1208" s="90"/>
      <c r="F1208" s="91">
        <v>137.72384421000001</v>
      </c>
      <c r="G1208" s="91">
        <v>137.51561516999999</v>
      </c>
    </row>
    <row r="1209" spans="1:7" x14ac:dyDescent="0.25">
      <c r="A1209" s="206">
        <v>45141</v>
      </c>
      <c r="B1209" s="90">
        <v>136.15128487999999</v>
      </c>
      <c r="C1209" s="90">
        <v>154.75632913999999</v>
      </c>
      <c r="D1209" s="90"/>
      <c r="E1209" s="90"/>
      <c r="F1209" s="91">
        <v>137.79138054000001</v>
      </c>
      <c r="G1209" s="91">
        <v>137.20504686999999</v>
      </c>
    </row>
    <row r="1210" spans="1:7" x14ac:dyDescent="0.25">
      <c r="A1210" s="206">
        <v>45142</v>
      </c>
      <c r="B1210" s="90">
        <v>136.78659970000001</v>
      </c>
      <c r="C1210" s="90">
        <v>155.02929007</v>
      </c>
      <c r="D1210" s="90"/>
      <c r="E1210" s="90"/>
      <c r="F1210" s="91">
        <v>137.85895006999999</v>
      </c>
      <c r="G1210" s="91">
        <v>135.97837319999999</v>
      </c>
    </row>
    <row r="1211" spans="1:7" x14ac:dyDescent="0.25">
      <c r="A1211" s="206">
        <v>45145</v>
      </c>
      <c r="B1211" s="90">
        <v>136.90354185999999</v>
      </c>
      <c r="C1211" s="90">
        <v>154.91855430999999</v>
      </c>
      <c r="D1211" s="90"/>
      <c r="E1211" s="90"/>
      <c r="F1211" s="91">
        <v>137.92655260000001</v>
      </c>
      <c r="G1211" s="91">
        <v>135.83252727999999</v>
      </c>
    </row>
    <row r="1212" spans="1:7" x14ac:dyDescent="0.25">
      <c r="A1212" s="206">
        <v>45146</v>
      </c>
      <c r="B1212" s="90">
        <v>136.79382885999999</v>
      </c>
      <c r="C1212" s="90">
        <v>155.6010181</v>
      </c>
      <c r="D1212" s="90"/>
      <c r="E1212" s="90"/>
      <c r="F1212" s="91">
        <v>137.99418832000001</v>
      </c>
      <c r="G1212" s="91">
        <v>135.50340112000001</v>
      </c>
    </row>
    <row r="1213" spans="1:7" x14ac:dyDescent="0.25">
      <c r="A1213" s="206">
        <v>45147</v>
      </c>
      <c r="B1213" s="90">
        <v>136.59566505999999</v>
      </c>
      <c r="C1213" s="90">
        <v>155.66689291</v>
      </c>
      <c r="D1213" s="90"/>
      <c r="E1213" s="90"/>
      <c r="F1213" s="91">
        <v>138.06185722999999</v>
      </c>
      <c r="G1213" s="91">
        <v>134.72801010000001</v>
      </c>
    </row>
    <row r="1214" spans="1:7" x14ac:dyDescent="0.25">
      <c r="A1214" s="206">
        <v>45148</v>
      </c>
      <c r="B1214" s="90">
        <v>136.63606325999999</v>
      </c>
      <c r="C1214" s="90">
        <v>155.87037526</v>
      </c>
      <c r="D1214" s="90"/>
      <c r="E1214" s="90"/>
      <c r="F1214" s="91">
        <v>138.12955933000001</v>
      </c>
      <c r="G1214" s="91">
        <v>134.66068522</v>
      </c>
    </row>
    <row r="1215" spans="1:7" x14ac:dyDescent="0.25">
      <c r="A1215" s="206">
        <v>45149</v>
      </c>
      <c r="B1215" s="90">
        <v>136.95797311999999</v>
      </c>
      <c r="C1215" s="90">
        <v>156.04124138</v>
      </c>
      <c r="D1215" s="90"/>
      <c r="E1215" s="90"/>
      <c r="F1215" s="91">
        <v>138.19729462000001</v>
      </c>
      <c r="G1215" s="91">
        <v>134.33702059000001</v>
      </c>
    </row>
    <row r="1216" spans="1:7" x14ac:dyDescent="0.25">
      <c r="A1216" s="206">
        <v>45152</v>
      </c>
      <c r="B1216" s="90">
        <v>136.69772366999999</v>
      </c>
      <c r="C1216" s="90">
        <v>155.69370071</v>
      </c>
      <c r="D1216" s="90"/>
      <c r="E1216" s="90"/>
      <c r="F1216" s="91">
        <v>138.26506309999999</v>
      </c>
      <c r="G1216" s="91">
        <v>132.90838366</v>
      </c>
    </row>
    <row r="1217" spans="1:7" x14ac:dyDescent="0.25">
      <c r="A1217" s="206">
        <v>45153</v>
      </c>
      <c r="B1217" s="90">
        <v>136.69644794000001</v>
      </c>
      <c r="C1217" s="90">
        <v>155.81641776999999</v>
      </c>
      <c r="D1217" s="90"/>
      <c r="E1217" s="90"/>
      <c r="F1217" s="91">
        <v>138.33286476999999</v>
      </c>
      <c r="G1217" s="91">
        <v>132.18230581</v>
      </c>
    </row>
    <row r="1218" spans="1:7" x14ac:dyDescent="0.25">
      <c r="A1218" s="206">
        <v>45154</v>
      </c>
      <c r="B1218" s="90">
        <v>136.60416993999999</v>
      </c>
      <c r="C1218" s="90">
        <v>155.79802427999999</v>
      </c>
      <c r="D1218" s="90"/>
      <c r="E1218" s="90"/>
      <c r="F1218" s="91">
        <v>138.40069980999999</v>
      </c>
      <c r="G1218" s="91">
        <v>131.52248329</v>
      </c>
    </row>
    <row r="1219" spans="1:7" x14ac:dyDescent="0.25">
      <c r="A1219" s="206">
        <v>45155</v>
      </c>
      <c r="B1219" s="90">
        <v>136.34817294000001</v>
      </c>
      <c r="C1219" s="90">
        <v>155.48627740000001</v>
      </c>
      <c r="D1219" s="90"/>
      <c r="E1219" s="90"/>
      <c r="F1219" s="91">
        <v>138.46856804000001</v>
      </c>
      <c r="G1219" s="91">
        <v>130.82929985000001</v>
      </c>
    </row>
    <row r="1220" spans="1:7" x14ac:dyDescent="0.25">
      <c r="A1220" s="206">
        <v>45156</v>
      </c>
      <c r="B1220" s="90">
        <v>136.4825501</v>
      </c>
      <c r="C1220" s="90">
        <v>155.32748612</v>
      </c>
      <c r="D1220" s="90"/>
      <c r="E1220" s="90"/>
      <c r="F1220" s="91">
        <v>138.53646963</v>
      </c>
      <c r="G1220" s="91">
        <v>131.31426200999999</v>
      </c>
    </row>
    <row r="1221" spans="1:7" x14ac:dyDescent="0.25">
      <c r="A1221" s="206">
        <v>45159</v>
      </c>
      <c r="B1221" s="90">
        <v>136.21464625999999</v>
      </c>
      <c r="C1221" s="90">
        <v>154.67551374000001</v>
      </c>
      <c r="D1221" s="90"/>
      <c r="E1221" s="90"/>
      <c r="F1221" s="91">
        <v>138.60440442000001</v>
      </c>
      <c r="G1221" s="91">
        <v>130.20014161</v>
      </c>
    </row>
    <row r="1222" spans="1:7" x14ac:dyDescent="0.25">
      <c r="A1222" s="206">
        <v>45160</v>
      </c>
      <c r="B1222" s="90">
        <v>135.87274993</v>
      </c>
      <c r="C1222" s="90">
        <v>154.48254123000001</v>
      </c>
      <c r="D1222" s="90"/>
      <c r="E1222" s="90"/>
      <c r="F1222" s="91">
        <v>138.67237256999999</v>
      </c>
      <c r="G1222" s="91">
        <v>132.16477198999999</v>
      </c>
    </row>
    <row r="1223" spans="1:7" x14ac:dyDescent="0.25">
      <c r="A1223" s="206">
        <v>45161</v>
      </c>
      <c r="B1223" s="90">
        <v>135.63801513000001</v>
      </c>
      <c r="C1223" s="90">
        <v>154.89388606</v>
      </c>
      <c r="D1223" s="90"/>
      <c r="E1223" s="90"/>
      <c r="F1223" s="91">
        <v>138.74037408999999</v>
      </c>
      <c r="G1223" s="91">
        <v>134.41604228</v>
      </c>
    </row>
    <row r="1224" spans="1:7" x14ac:dyDescent="0.25">
      <c r="A1224" s="206">
        <v>45162</v>
      </c>
      <c r="B1224" s="90">
        <v>135.6550249</v>
      </c>
      <c r="C1224" s="90">
        <v>154.78953455999999</v>
      </c>
      <c r="D1224" s="90"/>
      <c r="E1224" s="90"/>
      <c r="F1224" s="91">
        <v>138.8084088</v>
      </c>
      <c r="G1224" s="91">
        <v>133.15420993000001</v>
      </c>
    </row>
    <row r="1225" spans="1:7" x14ac:dyDescent="0.25">
      <c r="A1225" s="206">
        <v>45163</v>
      </c>
      <c r="B1225" s="90">
        <v>135.95482206</v>
      </c>
      <c r="C1225" s="90">
        <v>154.59335525</v>
      </c>
      <c r="D1225" s="90"/>
      <c r="E1225" s="90"/>
      <c r="F1225" s="91">
        <v>138.87647688000001</v>
      </c>
      <c r="G1225" s="91">
        <v>131.80202320999999</v>
      </c>
    </row>
    <row r="1226" spans="1:7" x14ac:dyDescent="0.25">
      <c r="A1226" s="206">
        <v>45166</v>
      </c>
      <c r="B1226" s="90">
        <v>135.61420146</v>
      </c>
      <c r="C1226" s="90">
        <v>154.73037131000001</v>
      </c>
      <c r="D1226" s="90"/>
      <c r="E1226" s="90"/>
      <c r="F1226" s="91">
        <v>138.94457850000001</v>
      </c>
      <c r="G1226" s="91">
        <v>133.26273531999999</v>
      </c>
    </row>
    <row r="1227" spans="1:7" x14ac:dyDescent="0.25">
      <c r="A1227" s="206">
        <v>45167</v>
      </c>
      <c r="B1227" s="90">
        <v>135.75623302</v>
      </c>
      <c r="C1227" s="90">
        <v>154.98130133000001</v>
      </c>
      <c r="D1227" s="90"/>
      <c r="E1227" s="90"/>
      <c r="F1227" s="91">
        <v>139.01271349999999</v>
      </c>
      <c r="G1227" s="91">
        <v>134.72213894000001</v>
      </c>
    </row>
    <row r="1228" spans="1:7" x14ac:dyDescent="0.25">
      <c r="A1228" s="206">
        <v>45168</v>
      </c>
      <c r="B1228" s="90">
        <v>136.41833822999999</v>
      </c>
      <c r="C1228" s="90">
        <v>154.69847234</v>
      </c>
      <c r="D1228" s="90"/>
      <c r="E1228" s="90"/>
      <c r="F1228" s="91">
        <v>139.08088186000001</v>
      </c>
      <c r="G1228" s="91">
        <v>133.73392984</v>
      </c>
    </row>
    <row r="1229" spans="1:7" x14ac:dyDescent="0.25">
      <c r="A1229" s="206">
        <v>45169</v>
      </c>
      <c r="B1229" s="90">
        <v>136.62288068999999</v>
      </c>
      <c r="C1229" s="90">
        <v>153.7058376</v>
      </c>
      <c r="D1229" s="90"/>
      <c r="E1229" s="90"/>
      <c r="F1229" s="91">
        <v>139.14908359</v>
      </c>
      <c r="G1229" s="91">
        <v>131.69348643999999</v>
      </c>
    </row>
    <row r="1230" spans="1:7" x14ac:dyDescent="0.25">
      <c r="A1230" s="206">
        <v>45170</v>
      </c>
      <c r="B1230" s="90">
        <v>136.81083862</v>
      </c>
      <c r="C1230" s="90">
        <v>153.69294657</v>
      </c>
      <c r="D1230" s="90"/>
      <c r="E1230" s="90"/>
      <c r="F1230" s="91">
        <v>139.21731886000001</v>
      </c>
      <c r="G1230" s="91">
        <v>134.14111054</v>
      </c>
    </row>
    <row r="1231" spans="1:7" x14ac:dyDescent="0.25">
      <c r="A1231" s="206">
        <v>45173</v>
      </c>
      <c r="B1231" s="90">
        <v>136.82784839000001</v>
      </c>
      <c r="C1231" s="90">
        <v>153.5468989</v>
      </c>
      <c r="D1231" s="90"/>
      <c r="E1231" s="90"/>
      <c r="F1231" s="91">
        <v>139.28558751</v>
      </c>
      <c r="G1231" s="91">
        <v>134.00873641999999</v>
      </c>
    </row>
    <row r="1232" spans="1:7" x14ac:dyDescent="0.25">
      <c r="A1232" s="206">
        <v>45174</v>
      </c>
      <c r="B1232" s="90">
        <v>136.74960346</v>
      </c>
      <c r="C1232" s="90">
        <v>153.24542557000001</v>
      </c>
      <c r="D1232" s="90"/>
      <c r="E1232" s="90"/>
      <c r="F1232" s="91">
        <v>139.3538897</v>
      </c>
      <c r="G1232" s="91">
        <v>133.50204188000001</v>
      </c>
    </row>
    <row r="1233" spans="1:7" x14ac:dyDescent="0.25">
      <c r="A1233" s="206">
        <v>45175</v>
      </c>
      <c r="B1233" s="90">
        <v>137.01453058999999</v>
      </c>
      <c r="C1233" s="90">
        <v>153.32863936000001</v>
      </c>
      <c r="D1233" s="90"/>
      <c r="E1233" s="90"/>
      <c r="F1233" s="91">
        <v>139.42222543</v>
      </c>
      <c r="G1233" s="91">
        <v>131.97058003999999</v>
      </c>
    </row>
    <row r="1234" spans="1:7" x14ac:dyDescent="0.25">
      <c r="A1234" s="206">
        <v>45176</v>
      </c>
      <c r="B1234" s="90"/>
      <c r="C1234" s="90"/>
      <c r="D1234" s="90"/>
      <c r="E1234" s="90"/>
      <c r="F1234" s="91"/>
      <c r="G1234" s="91"/>
    </row>
    <row r="1235" spans="1:7" x14ac:dyDescent="0.25">
      <c r="A1235" s="206">
        <v>45177</v>
      </c>
      <c r="B1235" s="90">
        <v>137.79315271999999</v>
      </c>
      <c r="C1235" s="90">
        <v>153.45321178</v>
      </c>
      <c r="D1235" s="90"/>
      <c r="E1235" s="90"/>
      <c r="F1235" s="91">
        <v>139.49059453999999</v>
      </c>
      <c r="G1235" s="91">
        <v>131.20603245000001</v>
      </c>
    </row>
    <row r="1236" spans="1:7" x14ac:dyDescent="0.25">
      <c r="A1236" s="206">
        <v>45180</v>
      </c>
      <c r="B1236" s="90">
        <v>137.22332549000001</v>
      </c>
      <c r="C1236" s="90">
        <v>153.55028075999999</v>
      </c>
      <c r="D1236" s="90"/>
      <c r="E1236" s="90"/>
      <c r="F1236" s="91">
        <v>139.55899719000001</v>
      </c>
      <c r="G1236" s="91">
        <v>132.99234349</v>
      </c>
    </row>
    <row r="1237" spans="1:7" x14ac:dyDescent="0.25">
      <c r="A1237" s="206">
        <v>45181</v>
      </c>
      <c r="B1237" s="90">
        <v>137.13444946000001</v>
      </c>
      <c r="C1237" s="90">
        <v>153.81283891999999</v>
      </c>
      <c r="D1237" s="90"/>
      <c r="E1237" s="90"/>
      <c r="F1237" s="91">
        <v>139.62743338000001</v>
      </c>
      <c r="G1237" s="91">
        <v>134.22662918</v>
      </c>
    </row>
    <row r="1238" spans="1:7" x14ac:dyDescent="0.25">
      <c r="A1238" s="206">
        <v>45182</v>
      </c>
      <c r="B1238" s="90">
        <v>136.76618798000001</v>
      </c>
      <c r="C1238" s="90">
        <v>153.90294703999999</v>
      </c>
      <c r="D1238" s="90"/>
      <c r="E1238" s="90"/>
      <c r="F1238" s="91">
        <v>139.69590313</v>
      </c>
      <c r="G1238" s="91">
        <v>134.46312531999999</v>
      </c>
    </row>
    <row r="1239" spans="1:7" x14ac:dyDescent="0.25">
      <c r="A1239" s="206">
        <v>45183</v>
      </c>
      <c r="B1239" s="90">
        <v>136.77554336</v>
      </c>
      <c r="C1239" s="90">
        <v>153.96872986</v>
      </c>
      <c r="D1239" s="90"/>
      <c r="E1239" s="90"/>
      <c r="F1239" s="91">
        <v>139.76440642</v>
      </c>
      <c r="G1239" s="91">
        <v>135.84623802999999</v>
      </c>
    </row>
    <row r="1240" spans="1:7" x14ac:dyDescent="0.25">
      <c r="A1240" s="206">
        <v>45184</v>
      </c>
      <c r="B1240" s="90">
        <v>137.52652461</v>
      </c>
      <c r="C1240" s="90">
        <v>153.62472634</v>
      </c>
      <c r="D1240" s="90"/>
      <c r="E1240" s="90"/>
      <c r="F1240" s="91">
        <v>139.83294343</v>
      </c>
      <c r="G1240" s="91">
        <v>135.12483662</v>
      </c>
    </row>
    <row r="1241" spans="1:7" x14ac:dyDescent="0.25">
      <c r="A1241" s="206">
        <v>45187</v>
      </c>
      <c r="B1241" s="90">
        <v>137.49760800000001</v>
      </c>
      <c r="C1241" s="90">
        <v>153.51164137999999</v>
      </c>
      <c r="D1241" s="90"/>
      <c r="E1241" s="90"/>
      <c r="F1241" s="91">
        <v>139.90151399000001</v>
      </c>
      <c r="G1241" s="91">
        <v>134.59083437000001</v>
      </c>
    </row>
    <row r="1242" spans="1:7" x14ac:dyDescent="0.25">
      <c r="A1242" s="206">
        <v>45188</v>
      </c>
      <c r="B1242" s="90">
        <v>137.33346374000001</v>
      </c>
      <c r="C1242" s="90">
        <v>153.35333302000001</v>
      </c>
      <c r="D1242" s="90"/>
      <c r="E1242" s="90"/>
      <c r="F1242" s="91">
        <v>139.97011810000001</v>
      </c>
      <c r="G1242" s="91">
        <v>134.08742813000001</v>
      </c>
    </row>
    <row r="1243" spans="1:7" x14ac:dyDescent="0.25">
      <c r="A1243" s="206">
        <v>45189</v>
      </c>
      <c r="B1243" s="90">
        <v>137.12849603999999</v>
      </c>
      <c r="C1243" s="90">
        <v>153.58159793999999</v>
      </c>
      <c r="D1243" s="90"/>
      <c r="E1243" s="90"/>
      <c r="F1243" s="91">
        <v>140.03875593000001</v>
      </c>
      <c r="G1243" s="91">
        <v>135.05405277</v>
      </c>
    </row>
    <row r="1244" spans="1:7" x14ac:dyDescent="0.25">
      <c r="A1244" s="206">
        <v>45190</v>
      </c>
      <c r="B1244" s="90">
        <v>137.10893480999999</v>
      </c>
      <c r="C1244" s="90">
        <v>153.4213747</v>
      </c>
      <c r="D1244" s="90"/>
      <c r="E1244" s="90"/>
      <c r="F1244" s="91">
        <v>140.10496522</v>
      </c>
      <c r="G1244" s="91">
        <v>132.15230147</v>
      </c>
    </row>
    <row r="1245" spans="1:7" x14ac:dyDescent="0.25">
      <c r="A1245" s="206">
        <v>45191</v>
      </c>
      <c r="B1245" s="90">
        <v>137.20036231</v>
      </c>
      <c r="C1245" s="90">
        <v>153.36419282</v>
      </c>
      <c r="D1245" s="90"/>
      <c r="E1245" s="90"/>
      <c r="F1245" s="91">
        <v>140.17120573</v>
      </c>
      <c r="G1245" s="91">
        <v>131.99709127</v>
      </c>
    </row>
    <row r="1246" spans="1:7" x14ac:dyDescent="0.25">
      <c r="A1246" s="206">
        <v>45194</v>
      </c>
      <c r="B1246" s="90">
        <v>136.68539158999999</v>
      </c>
      <c r="C1246" s="90">
        <v>152.81732762999999</v>
      </c>
      <c r="D1246" s="90"/>
      <c r="E1246" s="90"/>
      <c r="F1246" s="91">
        <v>140.23747764000001</v>
      </c>
      <c r="G1246" s="91">
        <v>131.90148016000001</v>
      </c>
    </row>
    <row r="1247" spans="1:7" x14ac:dyDescent="0.25">
      <c r="A1247" s="206">
        <v>45195</v>
      </c>
      <c r="B1247" s="90">
        <v>136.04157187000001</v>
      </c>
      <c r="C1247" s="90">
        <v>151.13459187999999</v>
      </c>
      <c r="D1247" s="90"/>
      <c r="E1247" s="90"/>
      <c r="F1247" s="91">
        <v>140.30378078999999</v>
      </c>
      <c r="G1247" s="91">
        <v>129.93170683</v>
      </c>
    </row>
    <row r="1248" spans="1:7" x14ac:dyDescent="0.25">
      <c r="A1248" s="206">
        <v>45196</v>
      </c>
      <c r="B1248" s="90">
        <v>135.78685060000001</v>
      </c>
      <c r="C1248" s="90">
        <v>150.66077584999999</v>
      </c>
      <c r="D1248" s="90"/>
      <c r="E1248" s="90"/>
      <c r="F1248" s="91">
        <v>140.37011533</v>
      </c>
      <c r="G1248" s="91">
        <v>130.0837425</v>
      </c>
    </row>
    <row r="1249" spans="1:7" x14ac:dyDescent="0.25">
      <c r="A1249" s="206">
        <v>45197</v>
      </c>
      <c r="B1249" s="90">
        <v>135.78770109000001</v>
      </c>
      <c r="C1249" s="90">
        <v>151.47186235000001</v>
      </c>
      <c r="D1249" s="90"/>
      <c r="E1249" s="90"/>
      <c r="F1249" s="91">
        <v>140.43648128999999</v>
      </c>
      <c r="G1249" s="91">
        <v>131.68091351999999</v>
      </c>
    </row>
    <row r="1250" spans="1:7" x14ac:dyDescent="0.25">
      <c r="A1250" s="206">
        <v>45198</v>
      </c>
      <c r="B1250" s="90">
        <v>136.89801367999999</v>
      </c>
      <c r="C1250" s="90">
        <v>152.25228003999999</v>
      </c>
      <c r="D1250" s="90"/>
      <c r="E1250" s="90"/>
      <c r="F1250" s="91">
        <v>140.50287864000001</v>
      </c>
      <c r="G1250" s="91">
        <v>132.63032290999999</v>
      </c>
    </row>
    <row r="1251" spans="1:7" x14ac:dyDescent="0.25">
      <c r="A1251" s="206">
        <v>45201</v>
      </c>
      <c r="B1251" s="90">
        <v>135.95609779</v>
      </c>
      <c r="C1251" s="90">
        <v>151.44405896000001</v>
      </c>
      <c r="D1251" s="90"/>
      <c r="E1251" s="90"/>
      <c r="F1251" s="91">
        <v>140.56930722999999</v>
      </c>
      <c r="G1251" s="91">
        <v>130.9141358</v>
      </c>
    </row>
    <row r="1252" spans="1:7" x14ac:dyDescent="0.25">
      <c r="A1252" s="206">
        <v>45202</v>
      </c>
      <c r="B1252" s="90">
        <v>135.89613836000001</v>
      </c>
      <c r="C1252" s="90">
        <v>150.48186179000001</v>
      </c>
      <c r="D1252" s="90"/>
      <c r="E1252" s="90"/>
      <c r="F1252" s="91">
        <v>140.63576721999999</v>
      </c>
      <c r="G1252" s="91">
        <v>129.05058947000001</v>
      </c>
    </row>
    <row r="1253" spans="1:7" x14ac:dyDescent="0.25">
      <c r="A1253" s="206">
        <v>45203</v>
      </c>
      <c r="B1253" s="90">
        <v>135.43134645000001</v>
      </c>
      <c r="C1253" s="90">
        <v>150.88214429000001</v>
      </c>
      <c r="D1253" s="90"/>
      <c r="E1253" s="90"/>
      <c r="F1253" s="91">
        <v>140.70225879</v>
      </c>
      <c r="G1253" s="91">
        <v>129.26496635999999</v>
      </c>
    </row>
    <row r="1254" spans="1:7" x14ac:dyDescent="0.25">
      <c r="A1254" s="206">
        <v>45204</v>
      </c>
      <c r="B1254" s="90">
        <v>135.3616064</v>
      </c>
      <c r="C1254" s="90">
        <v>150.80821072000001</v>
      </c>
      <c r="D1254" s="90"/>
      <c r="E1254" s="90"/>
      <c r="F1254" s="91">
        <v>140.76878177</v>
      </c>
      <c r="G1254" s="91">
        <v>128.89702911000001</v>
      </c>
    </row>
    <row r="1255" spans="1:7" x14ac:dyDescent="0.25">
      <c r="A1255" s="206">
        <v>45205</v>
      </c>
      <c r="B1255" s="90">
        <v>135.36415787000001</v>
      </c>
      <c r="C1255" s="90">
        <v>151.29498762</v>
      </c>
      <c r="D1255" s="90"/>
      <c r="E1255" s="90"/>
      <c r="F1255" s="91">
        <v>140.83533614999999</v>
      </c>
      <c r="G1255" s="91">
        <v>129.90462668999999</v>
      </c>
    </row>
    <row r="1256" spans="1:7" x14ac:dyDescent="0.25">
      <c r="A1256" s="206">
        <v>45208</v>
      </c>
      <c r="B1256" s="90">
        <v>135.20001361000001</v>
      </c>
      <c r="C1256" s="90">
        <v>152.07808141999999</v>
      </c>
      <c r="D1256" s="90"/>
      <c r="E1256" s="90"/>
      <c r="F1256" s="91">
        <v>140.90192193999999</v>
      </c>
      <c r="G1256" s="91">
        <v>131.02701904</v>
      </c>
    </row>
    <row r="1257" spans="1:7" x14ac:dyDescent="0.25">
      <c r="A1257" s="206">
        <v>45209</v>
      </c>
      <c r="B1257" s="90">
        <v>135.24423899999999</v>
      </c>
      <c r="C1257" s="90">
        <v>152.34603569999999</v>
      </c>
      <c r="D1257" s="90"/>
      <c r="E1257" s="90"/>
      <c r="F1257" s="91">
        <v>140.96853931999999</v>
      </c>
      <c r="G1257" s="91">
        <v>132.82577784</v>
      </c>
    </row>
    <row r="1258" spans="1:7" x14ac:dyDescent="0.25">
      <c r="A1258" s="206">
        <v>45210</v>
      </c>
      <c r="B1258" s="90">
        <v>135.38797154</v>
      </c>
      <c r="C1258" s="90">
        <v>152.20333804000001</v>
      </c>
      <c r="D1258" s="90"/>
      <c r="E1258" s="90"/>
      <c r="F1258" s="91">
        <v>141.03518808999999</v>
      </c>
      <c r="G1258" s="91">
        <v>133.18281476000001</v>
      </c>
    </row>
    <row r="1259" spans="1:7" x14ac:dyDescent="0.25">
      <c r="A1259" s="206">
        <v>45211</v>
      </c>
      <c r="B1259" s="90"/>
      <c r="C1259" s="90"/>
      <c r="D1259" s="90"/>
      <c r="E1259" s="90"/>
      <c r="F1259" s="91"/>
      <c r="G1259" s="91"/>
    </row>
    <row r="1260" spans="1:7" x14ac:dyDescent="0.25">
      <c r="A1260" s="206">
        <v>45212</v>
      </c>
      <c r="B1260" s="90">
        <v>135.73837276</v>
      </c>
      <c r="C1260" s="90">
        <v>151.72050827000001</v>
      </c>
      <c r="D1260" s="90"/>
      <c r="E1260" s="90"/>
      <c r="F1260" s="91">
        <v>141.10186845999999</v>
      </c>
      <c r="G1260" s="91">
        <v>131.70744751000001</v>
      </c>
    </row>
    <row r="1261" spans="1:7" x14ac:dyDescent="0.25">
      <c r="A1261" s="206">
        <v>45215</v>
      </c>
      <c r="B1261" s="90">
        <v>135.66012782999999</v>
      </c>
      <c r="C1261" s="90">
        <v>152.16239288</v>
      </c>
      <c r="D1261" s="90"/>
      <c r="E1261" s="90"/>
      <c r="F1261" s="91">
        <v>141.1685804</v>
      </c>
      <c r="G1261" s="91">
        <v>132.59468634999999</v>
      </c>
    </row>
    <row r="1262" spans="1:7" x14ac:dyDescent="0.25">
      <c r="A1262" s="206">
        <v>45216</v>
      </c>
      <c r="B1262" s="90">
        <v>135.36288213</v>
      </c>
      <c r="C1262" s="90">
        <v>151.59131113000001</v>
      </c>
      <c r="D1262" s="90"/>
      <c r="E1262" s="90"/>
      <c r="F1262" s="91">
        <v>141.23532374999999</v>
      </c>
      <c r="G1262" s="91">
        <v>131.88307021</v>
      </c>
    </row>
    <row r="1263" spans="1:7" x14ac:dyDescent="0.25">
      <c r="A1263" s="206">
        <v>45217</v>
      </c>
      <c r="B1263" s="90">
        <v>134.96400308</v>
      </c>
      <c r="C1263" s="90">
        <v>151.64516369</v>
      </c>
      <c r="D1263" s="90"/>
      <c r="E1263" s="90"/>
      <c r="F1263" s="91">
        <v>141.30209869000001</v>
      </c>
      <c r="G1263" s="91">
        <v>129.77947773</v>
      </c>
    </row>
    <row r="1264" spans="1:7" x14ac:dyDescent="0.25">
      <c r="A1264" s="206">
        <v>45218</v>
      </c>
      <c r="B1264" s="90">
        <v>134.55066572000001</v>
      </c>
      <c r="C1264" s="90">
        <v>150.55574795999999</v>
      </c>
      <c r="D1264" s="90"/>
      <c r="E1264" s="90"/>
      <c r="F1264" s="91">
        <v>141.3689052</v>
      </c>
      <c r="G1264" s="91">
        <v>129.71651070999999</v>
      </c>
    </row>
    <row r="1265" spans="1:7" x14ac:dyDescent="0.25">
      <c r="A1265" s="206">
        <v>45219</v>
      </c>
      <c r="B1265" s="90">
        <v>134.73564694999999</v>
      </c>
      <c r="C1265" s="90">
        <v>150.97130407</v>
      </c>
      <c r="D1265" s="90"/>
      <c r="E1265" s="90"/>
      <c r="F1265" s="91">
        <v>141.43574330000001</v>
      </c>
      <c r="G1265" s="91">
        <v>128.75047774000001</v>
      </c>
    </row>
    <row r="1266" spans="1:7" x14ac:dyDescent="0.25">
      <c r="A1266" s="206">
        <v>45222</v>
      </c>
      <c r="B1266" s="90">
        <v>134.90446889</v>
      </c>
      <c r="C1266" s="90">
        <v>150.90703696</v>
      </c>
      <c r="D1266" s="90"/>
      <c r="E1266" s="90"/>
      <c r="F1266" s="91">
        <v>141.50261298999999</v>
      </c>
      <c r="G1266" s="91">
        <v>128.32861915000001</v>
      </c>
    </row>
    <row r="1267" spans="1:7" x14ac:dyDescent="0.25">
      <c r="A1267" s="206">
        <v>45223</v>
      </c>
      <c r="B1267" s="90">
        <v>134.18708193000001</v>
      </c>
      <c r="C1267" s="90">
        <v>151.30600118999999</v>
      </c>
      <c r="D1267" s="90"/>
      <c r="E1267" s="90"/>
      <c r="F1267" s="91">
        <v>141.56951426000001</v>
      </c>
      <c r="G1267" s="91">
        <v>129.44070285000001</v>
      </c>
    </row>
    <row r="1268" spans="1:7" x14ac:dyDescent="0.25">
      <c r="A1268" s="206">
        <v>45224</v>
      </c>
      <c r="B1268" s="90">
        <v>133.96085202</v>
      </c>
      <c r="C1268" s="90">
        <v>151.16669161999999</v>
      </c>
      <c r="D1268" s="90"/>
      <c r="E1268" s="90"/>
      <c r="F1268" s="91">
        <v>141.63644729000001</v>
      </c>
      <c r="G1268" s="91">
        <v>128.38033311999999</v>
      </c>
    </row>
    <row r="1269" spans="1:7" x14ac:dyDescent="0.25">
      <c r="A1269" s="206">
        <v>45225</v>
      </c>
      <c r="B1269" s="90">
        <v>133.60194591999999</v>
      </c>
      <c r="C1269" s="90">
        <v>152.48722136000001</v>
      </c>
      <c r="D1269" s="90"/>
      <c r="E1269" s="90"/>
      <c r="F1269" s="91">
        <v>141.70341189999999</v>
      </c>
      <c r="G1269" s="91">
        <v>130.59554585999999</v>
      </c>
    </row>
    <row r="1270" spans="1:7" x14ac:dyDescent="0.25">
      <c r="A1270" s="206">
        <v>45226</v>
      </c>
      <c r="B1270" s="90">
        <v>134.19388584000001</v>
      </c>
      <c r="C1270" s="90">
        <v>151.97566773</v>
      </c>
      <c r="D1270" s="90"/>
      <c r="E1270" s="90"/>
      <c r="F1270" s="91">
        <v>141.7704081</v>
      </c>
      <c r="G1270" s="91">
        <v>128.91667928999999</v>
      </c>
    </row>
    <row r="1271" spans="1:7" x14ac:dyDescent="0.25">
      <c r="A1271" s="206">
        <v>45229</v>
      </c>
      <c r="B1271" s="90">
        <v>134.21004511999999</v>
      </c>
      <c r="C1271" s="90">
        <v>151.37770234000001</v>
      </c>
      <c r="D1271" s="90"/>
      <c r="E1271" s="90"/>
      <c r="F1271" s="91">
        <v>141.83743605999999</v>
      </c>
      <c r="G1271" s="91">
        <v>128.04075037999999</v>
      </c>
    </row>
    <row r="1272" spans="1:7" x14ac:dyDescent="0.25">
      <c r="A1272" s="206">
        <v>45230</v>
      </c>
      <c r="B1272" s="90">
        <v>134.19431108000001</v>
      </c>
      <c r="C1272" s="90">
        <v>151.25390006000001</v>
      </c>
      <c r="D1272" s="90"/>
      <c r="E1272" s="90"/>
      <c r="F1272" s="91">
        <v>141.90449577999999</v>
      </c>
      <c r="G1272" s="91">
        <v>128.73726764</v>
      </c>
    </row>
    <row r="1273" spans="1:7" x14ac:dyDescent="0.25">
      <c r="A1273" s="206">
        <v>45231</v>
      </c>
      <c r="B1273" s="90">
        <v>133.82222240999999</v>
      </c>
      <c r="C1273" s="90">
        <v>151.77682512000001</v>
      </c>
      <c r="D1273" s="90"/>
      <c r="E1273" s="90"/>
      <c r="F1273" s="91">
        <v>141.97158709000001</v>
      </c>
      <c r="G1273" s="91">
        <v>130.9096983</v>
      </c>
    </row>
    <row r="1274" spans="1:7" x14ac:dyDescent="0.25">
      <c r="A1274" s="206">
        <v>45232</v>
      </c>
      <c r="B1274" s="90"/>
      <c r="C1274" s="90"/>
      <c r="D1274" s="90"/>
      <c r="E1274" s="90"/>
      <c r="F1274" s="91"/>
      <c r="G1274" s="91"/>
    </row>
    <row r="1275" spans="1:7" x14ac:dyDescent="0.25">
      <c r="A1275" s="206">
        <v>45233</v>
      </c>
      <c r="B1275" s="90">
        <v>134.39375061000001</v>
      </c>
      <c r="C1275" s="90">
        <v>152.37876435999999</v>
      </c>
      <c r="D1275" s="90"/>
      <c r="E1275" s="90"/>
      <c r="F1275" s="91">
        <v>142.03620290999999</v>
      </c>
      <c r="G1275" s="91">
        <v>134.44492018</v>
      </c>
    </row>
    <row r="1276" spans="1:7" x14ac:dyDescent="0.25">
      <c r="A1276" s="206">
        <v>45236</v>
      </c>
      <c r="B1276" s="90">
        <v>134.49665970999999</v>
      </c>
      <c r="C1276" s="90">
        <v>151.86306984000001</v>
      </c>
      <c r="D1276" s="90"/>
      <c r="E1276" s="90"/>
      <c r="F1276" s="91">
        <v>142.10084800000001</v>
      </c>
      <c r="G1276" s="91">
        <v>134.75358832000001</v>
      </c>
    </row>
    <row r="1277" spans="1:7" x14ac:dyDescent="0.25">
      <c r="A1277" s="206">
        <v>45237</v>
      </c>
      <c r="B1277" s="90">
        <v>134.92828256999999</v>
      </c>
      <c r="C1277" s="90">
        <v>152.41660246999999</v>
      </c>
      <c r="D1277" s="90"/>
      <c r="E1277" s="90"/>
      <c r="F1277" s="91">
        <v>142.16552254000001</v>
      </c>
      <c r="G1277" s="91">
        <v>135.70572849000001</v>
      </c>
    </row>
    <row r="1278" spans="1:7" x14ac:dyDescent="0.25">
      <c r="A1278" s="206">
        <v>45238</v>
      </c>
      <c r="B1278" s="90">
        <v>134.98186333999999</v>
      </c>
      <c r="C1278" s="90">
        <v>152.8927496</v>
      </c>
      <c r="D1278" s="90"/>
      <c r="E1278" s="90"/>
      <c r="F1278" s="91">
        <v>142.23022650999999</v>
      </c>
      <c r="G1278" s="91">
        <v>135.60174301000001</v>
      </c>
    </row>
    <row r="1279" spans="1:7" x14ac:dyDescent="0.25">
      <c r="A1279" s="206">
        <v>45239</v>
      </c>
      <c r="B1279" s="90">
        <v>135.13197453999999</v>
      </c>
      <c r="C1279" s="90">
        <v>152.73130676</v>
      </c>
      <c r="D1279" s="90"/>
      <c r="E1279" s="90"/>
      <c r="F1279" s="91">
        <v>142.29495993</v>
      </c>
      <c r="G1279" s="91">
        <v>135.43956935</v>
      </c>
    </row>
    <row r="1280" spans="1:7" x14ac:dyDescent="0.25">
      <c r="A1280" s="206">
        <v>45240</v>
      </c>
      <c r="B1280" s="90">
        <v>135.32035772</v>
      </c>
      <c r="C1280" s="90">
        <v>152.84997136000001</v>
      </c>
      <c r="D1280" s="90"/>
      <c r="E1280" s="90"/>
      <c r="F1280" s="91">
        <v>142.35972279000001</v>
      </c>
      <c r="G1280" s="91">
        <v>137.18498708999999</v>
      </c>
    </row>
    <row r="1281" spans="1:7" x14ac:dyDescent="0.25">
      <c r="A1281" s="206">
        <v>45243</v>
      </c>
      <c r="B1281" s="90">
        <v>135.23786034</v>
      </c>
      <c r="C1281" s="90">
        <v>152.52399385999999</v>
      </c>
      <c r="D1281" s="90"/>
      <c r="E1281" s="90"/>
      <c r="F1281" s="91">
        <v>142.42451527</v>
      </c>
      <c r="G1281" s="91">
        <v>137.00524547000001</v>
      </c>
    </row>
    <row r="1282" spans="1:7" x14ac:dyDescent="0.25">
      <c r="A1282" s="206">
        <v>45244</v>
      </c>
      <c r="B1282" s="90">
        <v>135.41476193</v>
      </c>
      <c r="C1282" s="90">
        <v>153.56042804000001</v>
      </c>
      <c r="D1282" s="90"/>
      <c r="E1282" s="90"/>
      <c r="F1282" s="91">
        <v>142.48933719999999</v>
      </c>
      <c r="G1282" s="91">
        <v>140.14061422</v>
      </c>
    </row>
    <row r="1283" spans="1:7" x14ac:dyDescent="0.25">
      <c r="A1283" s="206">
        <v>45245</v>
      </c>
      <c r="B1283" s="90"/>
      <c r="C1283" s="90"/>
      <c r="D1283" s="90"/>
      <c r="E1283" s="90"/>
      <c r="F1283" s="91"/>
      <c r="G1283" s="91"/>
    </row>
    <row r="1284" spans="1:7" x14ac:dyDescent="0.25">
      <c r="A1284" s="206">
        <v>45246</v>
      </c>
      <c r="B1284" s="90">
        <v>135.70903091</v>
      </c>
      <c r="C1284" s="90">
        <v>154.12928898999999</v>
      </c>
      <c r="D1284" s="90"/>
      <c r="E1284" s="90"/>
      <c r="F1284" s="91">
        <v>142.55418856</v>
      </c>
      <c r="G1284" s="91">
        <v>141.81717101999999</v>
      </c>
    </row>
    <row r="1285" spans="1:7" x14ac:dyDescent="0.25">
      <c r="A1285" s="206">
        <v>45247</v>
      </c>
      <c r="B1285" s="90">
        <v>135.97991146000001</v>
      </c>
      <c r="C1285" s="90">
        <v>154.50939357999999</v>
      </c>
      <c r="D1285" s="90"/>
      <c r="E1285" s="90"/>
      <c r="F1285" s="91">
        <v>142.61906955000001</v>
      </c>
      <c r="G1285" s="91">
        <v>141.96960493</v>
      </c>
    </row>
    <row r="1286" spans="1:7" x14ac:dyDescent="0.25">
      <c r="A1286" s="206">
        <v>45250</v>
      </c>
      <c r="B1286" s="90">
        <v>135.92675593999999</v>
      </c>
      <c r="C1286" s="90">
        <v>154.2627105</v>
      </c>
      <c r="D1286" s="90"/>
      <c r="E1286" s="90"/>
      <c r="F1286" s="91">
        <v>142.68397998</v>
      </c>
      <c r="G1286" s="91">
        <v>143.31661457000001</v>
      </c>
    </row>
    <row r="1287" spans="1:7" x14ac:dyDescent="0.25">
      <c r="A1287" s="206">
        <v>45251</v>
      </c>
      <c r="B1287" s="90">
        <v>135.71073189000001</v>
      </c>
      <c r="C1287" s="90">
        <v>153.98370237</v>
      </c>
      <c r="D1287" s="90"/>
      <c r="E1287" s="90"/>
      <c r="F1287" s="91">
        <v>142.74892002999999</v>
      </c>
      <c r="G1287" s="91">
        <v>142.93996161000001</v>
      </c>
    </row>
    <row r="1288" spans="1:7" x14ac:dyDescent="0.25">
      <c r="A1288" s="206">
        <v>45252</v>
      </c>
      <c r="B1288" s="90">
        <v>135.21489715000001</v>
      </c>
      <c r="C1288" s="90">
        <v>154.29758330000001</v>
      </c>
      <c r="D1288" s="90"/>
      <c r="E1288" s="90"/>
      <c r="F1288" s="91">
        <v>142.81388952</v>
      </c>
      <c r="G1288" s="91">
        <v>143.4056377</v>
      </c>
    </row>
    <row r="1289" spans="1:7" x14ac:dyDescent="0.25">
      <c r="A1289" s="206">
        <v>45253</v>
      </c>
      <c r="B1289" s="90">
        <v>135.16301736</v>
      </c>
      <c r="C1289" s="90">
        <v>154.38714196000001</v>
      </c>
      <c r="D1289" s="90"/>
      <c r="E1289" s="90"/>
      <c r="F1289" s="91">
        <v>142.87888863000001</v>
      </c>
      <c r="G1289" s="91">
        <v>144.02057317000001</v>
      </c>
    </row>
    <row r="1290" spans="1:7" x14ac:dyDescent="0.25">
      <c r="A1290" s="206">
        <v>45254</v>
      </c>
      <c r="B1290" s="90">
        <v>134.99334493000001</v>
      </c>
      <c r="C1290" s="90">
        <v>154.46951676</v>
      </c>
      <c r="D1290" s="90"/>
      <c r="E1290" s="90"/>
      <c r="F1290" s="91">
        <v>142.94391737000001</v>
      </c>
      <c r="G1290" s="91">
        <v>142.81621218000001</v>
      </c>
    </row>
    <row r="1291" spans="1:7" x14ac:dyDescent="0.25">
      <c r="A1291" s="206">
        <v>45257</v>
      </c>
      <c r="B1291" s="90">
        <v>134.34272131</v>
      </c>
      <c r="C1291" s="90">
        <v>154.70438404000001</v>
      </c>
      <c r="D1291" s="90"/>
      <c r="E1291" s="90"/>
      <c r="F1291" s="91">
        <v>143.00897572</v>
      </c>
      <c r="G1291" s="91">
        <v>143.05991072</v>
      </c>
    </row>
    <row r="1292" spans="1:7" x14ac:dyDescent="0.25">
      <c r="A1292" s="206">
        <v>45258</v>
      </c>
      <c r="B1292" s="90">
        <v>134.69567398999999</v>
      </c>
      <c r="C1292" s="90">
        <v>155.05306653</v>
      </c>
      <c r="D1292" s="90"/>
      <c r="E1292" s="90"/>
      <c r="F1292" s="91">
        <v>143.07406370000001</v>
      </c>
      <c r="G1292" s="91">
        <v>143.97798452999999</v>
      </c>
    </row>
    <row r="1293" spans="1:7" x14ac:dyDescent="0.25">
      <c r="A1293" s="206">
        <v>45259</v>
      </c>
      <c r="B1293" s="90">
        <v>134.54726377</v>
      </c>
      <c r="C1293" s="90">
        <v>155.02053326999999</v>
      </c>
      <c r="D1293" s="90"/>
      <c r="E1293" s="90"/>
      <c r="F1293" s="91">
        <v>143.13918129000001</v>
      </c>
      <c r="G1293" s="91">
        <v>143.55394132000001</v>
      </c>
    </row>
    <row r="1294" spans="1:7" x14ac:dyDescent="0.25">
      <c r="A1294" s="206">
        <v>45260</v>
      </c>
      <c r="B1294" s="90">
        <v>135.08137048</v>
      </c>
      <c r="C1294" s="90">
        <v>155.22326462999999</v>
      </c>
      <c r="D1294" s="90"/>
      <c r="E1294" s="90"/>
      <c r="F1294" s="91">
        <v>143.20432851000001</v>
      </c>
      <c r="G1294" s="91">
        <v>144.88004917999999</v>
      </c>
    </row>
    <row r="1295" spans="1:7" x14ac:dyDescent="0.25">
      <c r="A1295" s="206">
        <v>45261</v>
      </c>
      <c r="B1295" s="90">
        <v>135.01843434</v>
      </c>
      <c r="C1295" s="90">
        <v>155.57619369</v>
      </c>
      <c r="D1295" s="90"/>
      <c r="E1295" s="90"/>
      <c r="F1295" s="91">
        <v>143.26950535</v>
      </c>
      <c r="G1295" s="91">
        <v>145.85150955</v>
      </c>
    </row>
    <row r="1296" spans="1:7" x14ac:dyDescent="0.25">
      <c r="A1296" s="206">
        <v>45264</v>
      </c>
      <c r="B1296" s="90">
        <v>135.42114058999999</v>
      </c>
      <c r="C1296" s="90">
        <v>155.21993646000001</v>
      </c>
      <c r="D1296" s="90"/>
      <c r="E1296" s="90"/>
      <c r="F1296" s="91">
        <v>143.33471180999999</v>
      </c>
      <c r="G1296" s="91">
        <v>144.27890410000001</v>
      </c>
    </row>
    <row r="1297" spans="1:7" x14ac:dyDescent="0.25">
      <c r="A1297" s="206">
        <v>45265</v>
      </c>
      <c r="B1297" s="90">
        <v>135.64864624000001</v>
      </c>
      <c r="C1297" s="90">
        <v>155.37148188</v>
      </c>
      <c r="D1297" s="90"/>
      <c r="E1297" s="90"/>
      <c r="F1297" s="91">
        <v>143.39994788999999</v>
      </c>
      <c r="G1297" s="91">
        <v>144.39320961999999</v>
      </c>
    </row>
    <row r="1298" spans="1:7" x14ac:dyDescent="0.25">
      <c r="A1298" s="206">
        <v>45266</v>
      </c>
      <c r="B1298" s="90">
        <v>135.70690468999999</v>
      </c>
      <c r="C1298" s="90">
        <v>155.45656151</v>
      </c>
      <c r="D1298" s="90"/>
      <c r="E1298" s="90"/>
      <c r="F1298" s="91">
        <v>143.46521376999999</v>
      </c>
      <c r="G1298" s="91">
        <v>142.93611577999999</v>
      </c>
    </row>
    <row r="1299" spans="1:7" x14ac:dyDescent="0.25">
      <c r="A1299" s="206">
        <v>45267</v>
      </c>
      <c r="B1299" s="90">
        <v>135.21447190999999</v>
      </c>
      <c r="C1299" s="90">
        <v>155.30892528999999</v>
      </c>
      <c r="D1299" s="90"/>
      <c r="E1299" s="90"/>
      <c r="F1299" s="91">
        <v>143.53050926</v>
      </c>
      <c r="G1299" s="91">
        <v>143.37636155999999</v>
      </c>
    </row>
    <row r="1300" spans="1:7" x14ac:dyDescent="0.25">
      <c r="A1300" s="206">
        <v>45268</v>
      </c>
      <c r="B1300" s="90">
        <v>135.63673940000001</v>
      </c>
      <c r="C1300" s="90">
        <v>155.31468179000001</v>
      </c>
      <c r="D1300" s="90"/>
      <c r="E1300" s="90"/>
      <c r="F1300" s="91">
        <v>143.59583455999999</v>
      </c>
      <c r="G1300" s="91">
        <v>144.60975974999999</v>
      </c>
    </row>
    <row r="1301" spans="1:7" x14ac:dyDescent="0.25">
      <c r="A1301" s="206">
        <v>45271</v>
      </c>
      <c r="B1301" s="90">
        <v>135.26975365999999</v>
      </c>
      <c r="C1301" s="90">
        <v>155.34708853999999</v>
      </c>
      <c r="D1301" s="90"/>
      <c r="E1301" s="90"/>
      <c r="F1301" s="91">
        <v>143.66118947999999</v>
      </c>
      <c r="G1301" s="91">
        <v>144.40818335</v>
      </c>
    </row>
    <row r="1302" spans="1:7" x14ac:dyDescent="0.25">
      <c r="A1302" s="206">
        <v>45272</v>
      </c>
      <c r="B1302" s="90">
        <v>134.78837723000001</v>
      </c>
      <c r="C1302" s="90">
        <v>155.78018918000001</v>
      </c>
      <c r="D1302" s="90"/>
      <c r="E1302" s="90"/>
      <c r="F1302" s="91">
        <v>143.72657419999999</v>
      </c>
      <c r="G1302" s="91">
        <v>143.82404869000001</v>
      </c>
    </row>
    <row r="1303" spans="1:7" x14ac:dyDescent="0.25">
      <c r="A1303" s="206">
        <v>45273</v>
      </c>
      <c r="B1303" s="90">
        <v>135.10220744</v>
      </c>
      <c r="C1303" s="90">
        <v>156.99199856999999</v>
      </c>
      <c r="D1303" s="90"/>
      <c r="E1303" s="90"/>
      <c r="F1303" s="91">
        <v>143.79198872000001</v>
      </c>
      <c r="G1303" s="91">
        <v>147.30811413000001</v>
      </c>
    </row>
    <row r="1304" spans="1:7" x14ac:dyDescent="0.25">
      <c r="A1304" s="206">
        <v>45274</v>
      </c>
      <c r="B1304" s="90">
        <v>135.40753278</v>
      </c>
      <c r="C1304" s="90">
        <v>157.36577388000001</v>
      </c>
      <c r="D1304" s="90"/>
      <c r="E1304" s="90"/>
      <c r="F1304" s="91">
        <v>143.85488226000001</v>
      </c>
      <c r="G1304" s="91">
        <v>148.87490532000001</v>
      </c>
    </row>
    <row r="1305" spans="1:7" x14ac:dyDescent="0.25">
      <c r="A1305" s="206">
        <v>45275</v>
      </c>
      <c r="B1305" s="90">
        <v>135.63673940000001</v>
      </c>
      <c r="C1305" s="90">
        <v>157.75151819999999</v>
      </c>
      <c r="D1305" s="90"/>
      <c r="E1305" s="90"/>
      <c r="F1305" s="91">
        <v>143.91780327000001</v>
      </c>
      <c r="G1305" s="91">
        <v>148.14102202000001</v>
      </c>
    </row>
    <row r="1306" spans="1:7" x14ac:dyDescent="0.25">
      <c r="A1306" s="206">
        <v>45278</v>
      </c>
      <c r="B1306" s="90">
        <v>135.97225707000001</v>
      </c>
      <c r="C1306" s="90">
        <v>158.04865763999999</v>
      </c>
      <c r="D1306" s="90"/>
      <c r="E1306" s="90"/>
      <c r="F1306" s="91">
        <v>143.98075177000001</v>
      </c>
      <c r="G1306" s="91">
        <v>149.14995084</v>
      </c>
    </row>
    <row r="1307" spans="1:7" x14ac:dyDescent="0.25">
      <c r="A1307" s="206">
        <v>45279</v>
      </c>
      <c r="B1307" s="90">
        <v>136.36518271</v>
      </c>
      <c r="C1307" s="90">
        <v>158.26977271999999</v>
      </c>
      <c r="D1307" s="90"/>
      <c r="E1307" s="90"/>
      <c r="F1307" s="91">
        <v>144.04372792999999</v>
      </c>
      <c r="G1307" s="91">
        <v>150.02275073999999</v>
      </c>
    </row>
    <row r="1308" spans="1:7" x14ac:dyDescent="0.25">
      <c r="A1308" s="206">
        <v>45280</v>
      </c>
      <c r="B1308" s="90">
        <v>136.61182434</v>
      </c>
      <c r="C1308" s="90">
        <v>158.44627353000001</v>
      </c>
      <c r="D1308" s="90"/>
      <c r="E1308" s="90"/>
      <c r="F1308" s="91">
        <v>144.10673155999999</v>
      </c>
      <c r="G1308" s="91">
        <v>148.83175914</v>
      </c>
    </row>
    <row r="1309" spans="1:7" x14ac:dyDescent="0.25">
      <c r="A1309" s="206">
        <v>45281</v>
      </c>
      <c r="B1309" s="90">
        <v>137.45891078</v>
      </c>
      <c r="C1309" s="90">
        <v>158.65473299000001</v>
      </c>
      <c r="D1309" s="90"/>
      <c r="E1309" s="90"/>
      <c r="F1309" s="91">
        <v>144.16976267000001</v>
      </c>
      <c r="G1309" s="91">
        <v>150.39949472000001</v>
      </c>
    </row>
    <row r="1310" spans="1:7" x14ac:dyDescent="0.25">
      <c r="A1310" s="206">
        <v>45282</v>
      </c>
      <c r="B1310" s="90">
        <v>138.64959453</v>
      </c>
      <c r="C1310" s="90">
        <v>158.90445202999999</v>
      </c>
      <c r="D1310" s="90"/>
      <c r="E1310" s="90"/>
      <c r="F1310" s="91">
        <v>144.23282144999999</v>
      </c>
      <c r="G1310" s="91">
        <v>151.04909960000001</v>
      </c>
    </row>
    <row r="1311" spans="1:7" x14ac:dyDescent="0.25">
      <c r="A1311" s="206">
        <v>45285</v>
      </c>
      <c r="B1311" s="90"/>
      <c r="C1311" s="90"/>
      <c r="D1311" s="90"/>
      <c r="E1311" s="90"/>
      <c r="F1311" s="91"/>
      <c r="G1311" s="91"/>
    </row>
    <row r="1312" spans="1:7" x14ac:dyDescent="0.25">
      <c r="A1312" s="206">
        <v>45286</v>
      </c>
      <c r="B1312" s="90">
        <v>139.70972831</v>
      </c>
      <c r="C1312" s="90">
        <v>159.01537486000001</v>
      </c>
      <c r="D1312" s="90"/>
      <c r="E1312" s="90"/>
      <c r="F1312" s="91">
        <v>144.29590787999999</v>
      </c>
      <c r="G1312" s="91">
        <v>151.93658876999999</v>
      </c>
    </row>
    <row r="1313" spans="1:7" x14ac:dyDescent="0.25">
      <c r="A1313" s="206">
        <v>45287</v>
      </c>
      <c r="B1313" s="90">
        <v>140.27105065000001</v>
      </c>
      <c r="C1313" s="90">
        <v>159.15928213999999</v>
      </c>
      <c r="D1313" s="90"/>
      <c r="E1313" s="90"/>
      <c r="F1313" s="91">
        <v>144.35902179000001</v>
      </c>
      <c r="G1313" s="91">
        <v>152.68846103000001</v>
      </c>
    </row>
    <row r="1314" spans="1:7" x14ac:dyDescent="0.25">
      <c r="A1314" s="206">
        <v>45288</v>
      </c>
      <c r="B1314" s="90">
        <v>140.81663895</v>
      </c>
      <c r="C1314" s="90">
        <v>159.33702148</v>
      </c>
      <c r="D1314" s="90"/>
      <c r="E1314" s="90"/>
      <c r="F1314" s="91">
        <v>144.42216335000001</v>
      </c>
      <c r="G1314" s="91">
        <v>152.6788123</v>
      </c>
    </row>
    <row r="1315" spans="1:7" x14ac:dyDescent="0.25">
      <c r="A1315" s="206">
        <v>45289</v>
      </c>
      <c r="B1315" s="90"/>
      <c r="C1315" s="90">
        <v>159.49297931999999</v>
      </c>
      <c r="D1315" s="90"/>
      <c r="E1315" s="90"/>
      <c r="F1315" s="91">
        <v>144.48533258000001</v>
      </c>
      <c r="G1315" s="91"/>
    </row>
    <row r="1316" spans="1:7" x14ac:dyDescent="0.25">
      <c r="A1316" s="206">
        <v>45292</v>
      </c>
      <c r="B1316" s="90"/>
      <c r="C1316" s="90"/>
      <c r="D1316" s="90"/>
      <c r="E1316" s="90"/>
      <c r="F1316" s="91"/>
      <c r="G1316" s="91"/>
    </row>
    <row r="1317" spans="1:7" x14ac:dyDescent="0.25">
      <c r="A1317" s="206">
        <v>45293</v>
      </c>
      <c r="B1317" s="90">
        <v>140.92975390999999</v>
      </c>
      <c r="C1317" s="90">
        <v>159.57636260000001</v>
      </c>
      <c r="D1317" s="90"/>
      <c r="E1317" s="90"/>
      <c r="F1317" s="91">
        <v>144.54852928</v>
      </c>
      <c r="G1317" s="91">
        <v>150.98504027000001</v>
      </c>
    </row>
    <row r="1318" spans="1:7" x14ac:dyDescent="0.25">
      <c r="A1318" s="206">
        <v>45294</v>
      </c>
      <c r="B1318" s="90">
        <v>141.36860591999999</v>
      </c>
      <c r="C1318" s="90">
        <v>159.64656653</v>
      </c>
      <c r="D1318" s="90"/>
      <c r="E1318" s="90"/>
      <c r="F1318" s="91">
        <v>144.61175365</v>
      </c>
      <c r="G1318" s="91">
        <v>151.14128588</v>
      </c>
    </row>
    <row r="1319" spans="1:7" x14ac:dyDescent="0.25">
      <c r="A1319" s="206">
        <v>45295</v>
      </c>
      <c r="B1319" s="90">
        <v>141.19723250999999</v>
      </c>
      <c r="C1319" s="90">
        <v>159.32650086999999</v>
      </c>
      <c r="D1319" s="90"/>
      <c r="E1319" s="90"/>
      <c r="F1319" s="91">
        <v>144.67500566999999</v>
      </c>
      <c r="G1319" s="91">
        <v>149.31162386</v>
      </c>
    </row>
    <row r="1320" spans="1:7" x14ac:dyDescent="0.25">
      <c r="A1320" s="206">
        <v>45296</v>
      </c>
      <c r="B1320" s="90">
        <v>141.36095152999999</v>
      </c>
      <c r="C1320" s="90">
        <v>159.23656976000001</v>
      </c>
      <c r="D1320" s="90"/>
      <c r="E1320" s="90"/>
      <c r="F1320" s="91">
        <v>144.73828534</v>
      </c>
      <c r="G1320" s="91">
        <v>150.21847873999999</v>
      </c>
    </row>
    <row r="1321" spans="1:7" x14ac:dyDescent="0.25">
      <c r="A1321" s="206">
        <v>45299</v>
      </c>
      <c r="B1321" s="90">
        <v>141.48299660999999</v>
      </c>
      <c r="C1321" s="90">
        <v>158.90299114999999</v>
      </c>
      <c r="D1321" s="90"/>
      <c r="E1321" s="90"/>
      <c r="F1321" s="91">
        <v>144.80159286</v>
      </c>
      <c r="G1321" s="91">
        <v>150.67772614</v>
      </c>
    </row>
    <row r="1322" spans="1:7" x14ac:dyDescent="0.25">
      <c r="A1322" s="206">
        <v>45300</v>
      </c>
      <c r="B1322" s="90">
        <v>141.38944289</v>
      </c>
      <c r="C1322" s="90">
        <v>158.49909072</v>
      </c>
      <c r="D1322" s="90"/>
      <c r="E1322" s="90"/>
      <c r="F1322" s="91">
        <v>144.86492802999999</v>
      </c>
      <c r="G1322" s="91">
        <v>149.56271824000001</v>
      </c>
    </row>
    <row r="1323" spans="1:7" x14ac:dyDescent="0.25">
      <c r="A1323" s="206">
        <v>45301</v>
      </c>
      <c r="B1323" s="90">
        <v>141.38731666999999</v>
      </c>
      <c r="C1323" s="90">
        <v>158.47077113</v>
      </c>
      <c r="D1323" s="90"/>
      <c r="E1323" s="90"/>
      <c r="F1323" s="91">
        <v>144.92829086</v>
      </c>
      <c r="G1323" s="91">
        <v>148.87376750000001</v>
      </c>
    </row>
    <row r="1324" spans="1:7" x14ac:dyDescent="0.25">
      <c r="A1324" s="206">
        <v>45302</v>
      </c>
      <c r="B1324" s="90">
        <v>141.09985158999999</v>
      </c>
      <c r="C1324" s="90">
        <v>158.82228548000001</v>
      </c>
      <c r="D1324" s="90"/>
      <c r="E1324" s="90"/>
      <c r="F1324" s="91">
        <v>144.99168134999999</v>
      </c>
      <c r="G1324" s="91">
        <v>148.65491897000001</v>
      </c>
    </row>
    <row r="1325" spans="1:7" x14ac:dyDescent="0.25">
      <c r="A1325" s="206">
        <v>45303</v>
      </c>
      <c r="B1325" s="90">
        <v>141.42346241999999</v>
      </c>
      <c r="C1325" s="90">
        <v>159.12739467</v>
      </c>
      <c r="D1325" s="90"/>
      <c r="E1325" s="90"/>
      <c r="F1325" s="91">
        <v>145.05509968000001</v>
      </c>
      <c r="G1325" s="91">
        <v>149.04054933</v>
      </c>
    </row>
    <row r="1326" spans="1:7" x14ac:dyDescent="0.25">
      <c r="A1326" s="206">
        <v>45306</v>
      </c>
      <c r="B1326" s="90">
        <v>141.69859542</v>
      </c>
      <c r="C1326" s="90">
        <v>159.09286098000001</v>
      </c>
      <c r="D1326" s="90"/>
      <c r="E1326" s="90"/>
      <c r="F1326" s="91">
        <v>145.11854566</v>
      </c>
      <c r="G1326" s="91">
        <v>149.64728110999999</v>
      </c>
    </row>
    <row r="1327" spans="1:7" x14ac:dyDescent="0.25">
      <c r="A1327" s="206">
        <v>45307</v>
      </c>
      <c r="B1327" s="90">
        <v>141.79810255999999</v>
      </c>
      <c r="C1327" s="90">
        <v>158.33340480999999</v>
      </c>
      <c r="D1327" s="90"/>
      <c r="E1327" s="90"/>
      <c r="F1327" s="91">
        <v>145.18201948000001</v>
      </c>
      <c r="G1327" s="91">
        <v>147.11350118999999</v>
      </c>
    </row>
    <row r="1328" spans="1:7" x14ac:dyDescent="0.25">
      <c r="A1328" s="206">
        <v>45308</v>
      </c>
      <c r="B1328" s="90">
        <v>141.71305372</v>
      </c>
      <c r="C1328" s="90">
        <v>158.10314675000001</v>
      </c>
      <c r="D1328" s="90"/>
      <c r="E1328" s="90"/>
      <c r="F1328" s="91">
        <v>145.24552095999999</v>
      </c>
      <c r="G1328" s="91">
        <v>146.23713992</v>
      </c>
    </row>
    <row r="1329" spans="1:7" x14ac:dyDescent="0.25">
      <c r="A1329" s="206">
        <v>45309</v>
      </c>
      <c r="B1329" s="90">
        <v>141.59866303000001</v>
      </c>
      <c r="C1329" s="90">
        <v>158.14066586999999</v>
      </c>
      <c r="D1329" s="90"/>
      <c r="E1329" s="90"/>
      <c r="F1329" s="91">
        <v>145.30905027</v>
      </c>
      <c r="G1329" s="91">
        <v>144.86254948999999</v>
      </c>
    </row>
    <row r="1330" spans="1:7" x14ac:dyDescent="0.25">
      <c r="A1330" s="206">
        <v>45310</v>
      </c>
      <c r="B1330" s="90">
        <v>142.03836552999999</v>
      </c>
      <c r="C1330" s="90">
        <v>158.24770663999999</v>
      </c>
      <c r="D1330" s="90"/>
      <c r="E1330" s="90"/>
      <c r="F1330" s="91">
        <v>145.37260742999999</v>
      </c>
      <c r="G1330" s="91">
        <v>145.22654987000001</v>
      </c>
    </row>
    <row r="1331" spans="1:7" x14ac:dyDescent="0.25">
      <c r="A1331" s="206">
        <v>45313</v>
      </c>
      <c r="B1331" s="90">
        <v>141.77896656999999</v>
      </c>
      <c r="C1331" s="90">
        <v>158.17770646</v>
      </c>
      <c r="D1331" s="90"/>
      <c r="E1331" s="90"/>
      <c r="F1331" s="91">
        <v>145.43619222999999</v>
      </c>
      <c r="G1331" s="91">
        <v>144.04992895999999</v>
      </c>
    </row>
    <row r="1332" spans="1:7" x14ac:dyDescent="0.25">
      <c r="A1332" s="206">
        <v>45314</v>
      </c>
      <c r="B1332" s="90">
        <v>141.60886889</v>
      </c>
      <c r="C1332" s="90">
        <v>158.44004903000001</v>
      </c>
      <c r="D1332" s="90"/>
      <c r="E1332" s="90"/>
      <c r="F1332" s="91">
        <v>145.49980488</v>
      </c>
      <c r="G1332" s="91">
        <v>145.93981586000001</v>
      </c>
    </row>
    <row r="1333" spans="1:7" x14ac:dyDescent="0.25">
      <c r="A1333" s="206">
        <v>45315</v>
      </c>
      <c r="B1333" s="90">
        <v>141.36903117</v>
      </c>
      <c r="C1333" s="90">
        <v>158.49048139999999</v>
      </c>
      <c r="D1333" s="90"/>
      <c r="E1333" s="90"/>
      <c r="F1333" s="91">
        <v>145.56344536</v>
      </c>
      <c r="G1333" s="91">
        <v>145.43141457999999</v>
      </c>
    </row>
    <row r="1334" spans="1:7" x14ac:dyDescent="0.25">
      <c r="A1334" s="206">
        <v>45316</v>
      </c>
      <c r="B1334" s="90">
        <v>141.36477872</v>
      </c>
      <c r="C1334" s="90">
        <v>158.68851552000001</v>
      </c>
      <c r="D1334" s="90"/>
      <c r="E1334" s="90"/>
      <c r="F1334" s="91">
        <v>145.62711368000001</v>
      </c>
      <c r="G1334" s="91">
        <v>145.83309961</v>
      </c>
    </row>
    <row r="1335" spans="1:7" x14ac:dyDescent="0.25">
      <c r="A1335" s="206">
        <v>45317</v>
      </c>
      <c r="B1335" s="90">
        <v>141.67393125999999</v>
      </c>
      <c r="C1335" s="90">
        <v>158.78370448999999</v>
      </c>
      <c r="D1335" s="90"/>
      <c r="E1335" s="90"/>
      <c r="F1335" s="91">
        <v>145.69080983000001</v>
      </c>
      <c r="G1335" s="91">
        <v>146.74175224999999</v>
      </c>
    </row>
    <row r="1336" spans="1:7" x14ac:dyDescent="0.25">
      <c r="A1336" s="206">
        <v>45320</v>
      </c>
      <c r="B1336" s="90">
        <v>141.57442411</v>
      </c>
      <c r="C1336" s="90">
        <v>158.64558486999999</v>
      </c>
      <c r="D1336" s="90"/>
      <c r="E1336" s="90"/>
      <c r="F1336" s="91">
        <v>145.75453382000001</v>
      </c>
      <c r="G1336" s="91">
        <v>146.21305224</v>
      </c>
    </row>
    <row r="1337" spans="1:7" x14ac:dyDescent="0.25">
      <c r="A1337" s="206">
        <v>45321</v>
      </c>
      <c r="B1337" s="90">
        <v>141.50213260000001</v>
      </c>
      <c r="C1337" s="90">
        <v>158.45687813999999</v>
      </c>
      <c r="D1337" s="90"/>
      <c r="E1337" s="90"/>
      <c r="F1337" s="91">
        <v>145.81828583000001</v>
      </c>
      <c r="G1337" s="91">
        <v>144.96048175999999</v>
      </c>
    </row>
    <row r="1338" spans="1:7" x14ac:dyDescent="0.25">
      <c r="A1338" s="206">
        <v>45322</v>
      </c>
      <c r="B1338" s="90">
        <v>141.75557814000001</v>
      </c>
      <c r="C1338" s="90">
        <v>158.77609136999999</v>
      </c>
      <c r="D1338" s="90"/>
      <c r="E1338" s="90"/>
      <c r="F1338" s="91">
        <v>145.88206567</v>
      </c>
      <c r="G1338" s="91">
        <v>145.35925395999999</v>
      </c>
    </row>
    <row r="1339" spans="1:7" x14ac:dyDescent="0.25">
      <c r="A1339" s="206">
        <v>45323</v>
      </c>
      <c r="B1339" s="90">
        <v>141.20105971000001</v>
      </c>
      <c r="C1339" s="90">
        <v>158.99644090999999</v>
      </c>
      <c r="D1339" s="90"/>
      <c r="E1339" s="90"/>
      <c r="F1339" s="91">
        <v>145.94327404000001</v>
      </c>
      <c r="G1339" s="91">
        <v>146.18842978999999</v>
      </c>
    </row>
    <row r="1340" spans="1:7" x14ac:dyDescent="0.25">
      <c r="A1340" s="206">
        <v>45324</v>
      </c>
      <c r="B1340" s="90">
        <v>141.72878775999999</v>
      </c>
      <c r="C1340" s="90">
        <v>158.86366243000001</v>
      </c>
      <c r="D1340" s="90"/>
      <c r="E1340" s="90"/>
      <c r="F1340" s="91">
        <v>146.00450809</v>
      </c>
      <c r="G1340" s="91">
        <v>144.71066174000001</v>
      </c>
    </row>
    <row r="1341" spans="1:7" x14ac:dyDescent="0.25">
      <c r="A1341" s="206">
        <v>45327</v>
      </c>
      <c r="B1341" s="90">
        <v>141.51829187999999</v>
      </c>
      <c r="C1341" s="90">
        <v>158.81825284999999</v>
      </c>
      <c r="D1341" s="90"/>
      <c r="E1341" s="90"/>
      <c r="F1341" s="91">
        <v>146.06576784999999</v>
      </c>
      <c r="G1341" s="91">
        <v>145.17857932999999</v>
      </c>
    </row>
    <row r="1342" spans="1:7" x14ac:dyDescent="0.25">
      <c r="A1342" s="206">
        <v>45328</v>
      </c>
      <c r="B1342" s="90">
        <v>141.71177799</v>
      </c>
      <c r="C1342" s="90">
        <v>159.08158392999999</v>
      </c>
      <c r="D1342" s="90"/>
      <c r="E1342" s="90"/>
      <c r="F1342" s="91">
        <v>146.1270533</v>
      </c>
      <c r="G1342" s="91">
        <v>148.39044380000001</v>
      </c>
    </row>
    <row r="1343" spans="1:7" x14ac:dyDescent="0.25">
      <c r="A1343" s="206">
        <v>45329</v>
      </c>
      <c r="B1343" s="90">
        <v>142.06090347</v>
      </c>
      <c r="C1343" s="90">
        <v>159.19948131000001</v>
      </c>
      <c r="D1343" s="90"/>
      <c r="E1343" s="90"/>
      <c r="F1343" s="91">
        <v>146.18836443999999</v>
      </c>
      <c r="G1343" s="91">
        <v>147.85975260999999</v>
      </c>
    </row>
    <row r="1344" spans="1:7" x14ac:dyDescent="0.25">
      <c r="A1344" s="206">
        <v>45330</v>
      </c>
      <c r="B1344" s="90">
        <v>142.02220625000001</v>
      </c>
      <c r="C1344" s="90">
        <v>159.16077945999999</v>
      </c>
      <c r="D1344" s="90"/>
      <c r="E1344" s="90"/>
      <c r="F1344" s="91">
        <v>146.24970128000001</v>
      </c>
      <c r="G1344" s="91">
        <v>145.88793121</v>
      </c>
    </row>
    <row r="1345" spans="1:7" x14ac:dyDescent="0.25">
      <c r="A1345" s="206">
        <v>45331</v>
      </c>
      <c r="B1345" s="90">
        <v>142.54142941999999</v>
      </c>
      <c r="C1345" s="90">
        <v>159.40252043000001</v>
      </c>
      <c r="D1345" s="90"/>
      <c r="E1345" s="90"/>
      <c r="F1345" s="91">
        <v>146.31106381000001</v>
      </c>
      <c r="G1345" s="91">
        <v>145.67035704</v>
      </c>
    </row>
    <row r="1346" spans="1:7" x14ac:dyDescent="0.25">
      <c r="A1346" s="206">
        <v>45334</v>
      </c>
      <c r="B1346" s="90"/>
      <c r="C1346" s="90"/>
      <c r="D1346" s="90"/>
      <c r="E1346" s="90"/>
      <c r="F1346" s="91"/>
      <c r="G1346" s="91"/>
    </row>
    <row r="1347" spans="1:7" x14ac:dyDescent="0.25">
      <c r="A1347" s="206">
        <v>45335</v>
      </c>
      <c r="B1347" s="90"/>
      <c r="C1347" s="90"/>
      <c r="D1347" s="90"/>
      <c r="E1347" s="90"/>
      <c r="F1347" s="91"/>
      <c r="G1347" s="91"/>
    </row>
    <row r="1348" spans="1:7" x14ac:dyDescent="0.25">
      <c r="A1348" s="206">
        <v>45336</v>
      </c>
      <c r="B1348" s="90">
        <v>142.15530769</v>
      </c>
      <c r="C1348" s="90">
        <v>159.23158312999999</v>
      </c>
      <c r="D1348" s="90"/>
      <c r="E1348" s="90"/>
      <c r="F1348" s="91">
        <v>146.37245204000001</v>
      </c>
      <c r="G1348" s="91">
        <v>144.52410456999999</v>
      </c>
    </row>
    <row r="1349" spans="1:7" x14ac:dyDescent="0.25">
      <c r="A1349" s="206">
        <v>45337</v>
      </c>
      <c r="B1349" s="90">
        <v>142.42236104</v>
      </c>
      <c r="C1349" s="90">
        <v>159.42867638999999</v>
      </c>
      <c r="D1349" s="90"/>
      <c r="E1349" s="90"/>
      <c r="F1349" s="91">
        <v>146.43386615</v>
      </c>
      <c r="G1349" s="91">
        <v>145.41824998999999</v>
      </c>
    </row>
    <row r="1350" spans="1:7" x14ac:dyDescent="0.25">
      <c r="A1350" s="206">
        <v>45338</v>
      </c>
      <c r="B1350" s="90">
        <v>142.46148350999999</v>
      </c>
      <c r="C1350" s="90">
        <v>159.37842012999999</v>
      </c>
      <c r="D1350" s="90"/>
      <c r="E1350" s="90"/>
      <c r="F1350" s="91">
        <v>146.49530594999999</v>
      </c>
      <c r="G1350" s="91">
        <v>146.46703668999999</v>
      </c>
    </row>
    <row r="1351" spans="1:7" x14ac:dyDescent="0.25">
      <c r="A1351" s="206">
        <v>45341</v>
      </c>
      <c r="B1351" s="90">
        <v>142.75575248999999</v>
      </c>
      <c r="C1351" s="90">
        <v>159.40774948999999</v>
      </c>
      <c r="D1351" s="90"/>
      <c r="E1351" s="90"/>
      <c r="F1351" s="91">
        <v>146.55677162000001</v>
      </c>
      <c r="G1351" s="91">
        <v>146.81960197000001</v>
      </c>
    </row>
    <row r="1352" spans="1:7" x14ac:dyDescent="0.25">
      <c r="A1352" s="206">
        <v>45342</v>
      </c>
      <c r="B1352" s="90">
        <v>142.78169238999999</v>
      </c>
      <c r="C1352" s="90">
        <v>159.52968515000001</v>
      </c>
      <c r="D1352" s="90"/>
      <c r="E1352" s="90"/>
      <c r="F1352" s="91">
        <v>146.61826299000001</v>
      </c>
      <c r="G1352" s="91">
        <v>147.82130563000001</v>
      </c>
    </row>
    <row r="1353" spans="1:7" x14ac:dyDescent="0.25">
      <c r="A1353" s="206">
        <v>45343</v>
      </c>
      <c r="B1353" s="90">
        <v>142.71365331999999</v>
      </c>
      <c r="C1353" s="90">
        <v>159.71105227999999</v>
      </c>
      <c r="D1353" s="90"/>
      <c r="E1353" s="90"/>
      <c r="F1353" s="91">
        <v>146.67978023000001</v>
      </c>
      <c r="G1353" s="91">
        <v>147.95268985000001</v>
      </c>
    </row>
    <row r="1354" spans="1:7" x14ac:dyDescent="0.25">
      <c r="A1354" s="206">
        <v>45344</v>
      </c>
      <c r="B1354" s="90">
        <v>142.64816571</v>
      </c>
      <c r="C1354" s="90">
        <v>159.61268903000001</v>
      </c>
      <c r="D1354" s="90"/>
      <c r="E1354" s="90"/>
      <c r="F1354" s="91">
        <v>146.74132316000001</v>
      </c>
      <c r="G1354" s="91">
        <v>148.19046035</v>
      </c>
    </row>
    <row r="1355" spans="1:7" x14ac:dyDescent="0.25">
      <c r="A1355" s="206">
        <v>45345</v>
      </c>
      <c r="B1355" s="90">
        <v>143.01982914000001</v>
      </c>
      <c r="C1355" s="90">
        <v>159.44484919000001</v>
      </c>
      <c r="D1355" s="90"/>
      <c r="E1355" s="90"/>
      <c r="F1355" s="91">
        <v>146.80289196999999</v>
      </c>
      <c r="G1355" s="91">
        <v>147.25537611999999</v>
      </c>
    </row>
    <row r="1356" spans="1:7" x14ac:dyDescent="0.25">
      <c r="A1356" s="206">
        <v>45348</v>
      </c>
      <c r="B1356" s="90">
        <v>142.54270514999999</v>
      </c>
      <c r="C1356" s="90">
        <v>159.15749858999999</v>
      </c>
      <c r="D1356" s="90"/>
      <c r="E1356" s="90"/>
      <c r="F1356" s="91">
        <v>146.86448665</v>
      </c>
      <c r="G1356" s="91">
        <v>147.47192625</v>
      </c>
    </row>
    <row r="1357" spans="1:7" x14ac:dyDescent="0.25">
      <c r="A1357" s="206">
        <v>45349</v>
      </c>
      <c r="B1357" s="90">
        <v>142.28670814</v>
      </c>
      <c r="C1357" s="90">
        <v>159.36185882999999</v>
      </c>
      <c r="D1357" s="90"/>
      <c r="E1357" s="90"/>
      <c r="F1357" s="91">
        <v>146.92610721</v>
      </c>
      <c r="G1357" s="91">
        <v>149.83895846999999</v>
      </c>
    </row>
    <row r="1358" spans="1:7" x14ac:dyDescent="0.25">
      <c r="A1358" s="206">
        <v>45350</v>
      </c>
      <c r="B1358" s="90">
        <v>142.17274269999999</v>
      </c>
      <c r="C1358" s="90">
        <v>159.43979035999999</v>
      </c>
      <c r="D1358" s="90"/>
      <c r="E1358" s="90"/>
      <c r="F1358" s="91">
        <v>146.98775363999999</v>
      </c>
      <c r="G1358" s="91">
        <v>148.09360900999999</v>
      </c>
    </row>
    <row r="1359" spans="1:7" x14ac:dyDescent="0.25">
      <c r="A1359" s="206">
        <v>45351</v>
      </c>
      <c r="B1359" s="90">
        <v>142.88205002000001</v>
      </c>
      <c r="C1359" s="90">
        <v>159.64868032999999</v>
      </c>
      <c r="D1359" s="90"/>
      <c r="E1359" s="90"/>
      <c r="F1359" s="91">
        <v>147.04942595</v>
      </c>
      <c r="G1359" s="91">
        <v>146.80171541999999</v>
      </c>
    </row>
    <row r="1360" spans="1:7" x14ac:dyDescent="0.25">
      <c r="A1360" s="206">
        <v>45352</v>
      </c>
      <c r="B1360" s="90">
        <v>143.15845873999999</v>
      </c>
      <c r="C1360" s="90">
        <v>159.55714649000001</v>
      </c>
      <c r="D1360" s="90"/>
      <c r="E1360" s="90"/>
      <c r="F1360" s="91">
        <v>147.11112412</v>
      </c>
      <c r="G1360" s="91">
        <v>146.98416506000001</v>
      </c>
    </row>
    <row r="1361" spans="1:7" x14ac:dyDescent="0.25">
      <c r="A1361" s="206">
        <v>45355</v>
      </c>
      <c r="B1361" s="90">
        <v>143.08744296</v>
      </c>
      <c r="C1361" s="90">
        <v>159.47901809000001</v>
      </c>
      <c r="D1361" s="90"/>
      <c r="E1361" s="90"/>
      <c r="F1361" s="91">
        <v>147.17284817000001</v>
      </c>
      <c r="G1361" s="91">
        <v>146.02858867</v>
      </c>
    </row>
    <row r="1362" spans="1:7" x14ac:dyDescent="0.25">
      <c r="A1362" s="206">
        <v>45356</v>
      </c>
      <c r="B1362" s="90">
        <v>143.17801997999999</v>
      </c>
      <c r="C1362" s="90">
        <v>159.55763368000001</v>
      </c>
      <c r="D1362" s="90"/>
      <c r="E1362" s="90"/>
      <c r="F1362" s="91">
        <v>147.2345981</v>
      </c>
      <c r="G1362" s="91">
        <v>145.75274666999999</v>
      </c>
    </row>
    <row r="1363" spans="1:7" x14ac:dyDescent="0.25">
      <c r="A1363" s="206">
        <v>45357</v>
      </c>
      <c r="B1363" s="90">
        <v>143.10232651000001</v>
      </c>
      <c r="C1363" s="90">
        <v>159.85286257999999</v>
      </c>
      <c r="D1363" s="90"/>
      <c r="E1363" s="90"/>
      <c r="F1363" s="91">
        <v>147.29637389999999</v>
      </c>
      <c r="G1363" s="91">
        <v>146.65403760999999</v>
      </c>
    </row>
    <row r="1364" spans="1:7" x14ac:dyDescent="0.25">
      <c r="A1364" s="206">
        <v>45358</v>
      </c>
      <c r="B1364" s="90">
        <v>143.38213719000001</v>
      </c>
      <c r="C1364" s="90">
        <v>159.96724472</v>
      </c>
      <c r="D1364" s="90"/>
      <c r="E1364" s="90"/>
      <c r="F1364" s="91">
        <v>147.35817556999999</v>
      </c>
      <c r="G1364" s="91">
        <v>146.02770117</v>
      </c>
    </row>
    <row r="1365" spans="1:7" x14ac:dyDescent="0.25">
      <c r="A1365" s="206">
        <v>45359</v>
      </c>
      <c r="B1365" s="90">
        <v>143.82949409</v>
      </c>
      <c r="C1365" s="90">
        <v>159.82757953999999</v>
      </c>
      <c r="D1365" s="90"/>
      <c r="E1365" s="90"/>
      <c r="F1365" s="91">
        <v>147.42000329000001</v>
      </c>
      <c r="G1365" s="91">
        <v>144.58384018999999</v>
      </c>
    </row>
    <row r="1366" spans="1:7" x14ac:dyDescent="0.25">
      <c r="A1366" s="206">
        <v>45362</v>
      </c>
      <c r="B1366" s="90">
        <v>143.49652788</v>
      </c>
      <c r="C1366" s="90">
        <v>159.97333882999999</v>
      </c>
      <c r="D1366" s="90"/>
      <c r="E1366" s="90"/>
      <c r="F1366" s="91">
        <v>147.48185688999999</v>
      </c>
      <c r="G1366" s="91">
        <v>143.5060618</v>
      </c>
    </row>
    <row r="1367" spans="1:7" x14ac:dyDescent="0.25">
      <c r="A1367" s="206">
        <v>45363</v>
      </c>
      <c r="B1367" s="90">
        <v>143.25456392999999</v>
      </c>
      <c r="C1367" s="90">
        <v>160.05901671999999</v>
      </c>
      <c r="D1367" s="90"/>
      <c r="E1367" s="90"/>
      <c r="F1367" s="91">
        <v>147.54373636</v>
      </c>
      <c r="G1367" s="91">
        <v>145.26317634</v>
      </c>
    </row>
    <row r="1368" spans="1:7" x14ac:dyDescent="0.25">
      <c r="A1368" s="206">
        <v>45364</v>
      </c>
      <c r="B1368" s="90">
        <v>143.19843169999999</v>
      </c>
      <c r="C1368" s="90">
        <v>160.19452107999999</v>
      </c>
      <c r="D1368" s="90"/>
      <c r="E1368" s="90"/>
      <c r="F1368" s="91">
        <v>147.60564188000001</v>
      </c>
      <c r="G1368" s="91">
        <v>145.64799884999999</v>
      </c>
    </row>
    <row r="1369" spans="1:7" x14ac:dyDescent="0.25">
      <c r="A1369" s="206">
        <v>45365</v>
      </c>
      <c r="B1369" s="90">
        <v>143.12358871999999</v>
      </c>
      <c r="C1369" s="90">
        <v>159.86710271999999</v>
      </c>
      <c r="D1369" s="90"/>
      <c r="E1369" s="90"/>
      <c r="F1369" s="91">
        <v>147.66757328</v>
      </c>
      <c r="G1369" s="91">
        <v>145.28835631999999</v>
      </c>
    </row>
    <row r="1370" spans="1:7" x14ac:dyDescent="0.25">
      <c r="A1370" s="206">
        <v>45366</v>
      </c>
      <c r="B1370" s="90">
        <v>143.1801462</v>
      </c>
      <c r="C1370" s="90">
        <v>159.56902392999999</v>
      </c>
      <c r="D1370" s="90"/>
      <c r="E1370" s="90"/>
      <c r="F1370" s="91">
        <v>147.72953072999999</v>
      </c>
      <c r="G1370" s="91">
        <v>144.20951976000001</v>
      </c>
    </row>
    <row r="1371" spans="1:7" x14ac:dyDescent="0.25">
      <c r="A1371" s="206">
        <v>45369</v>
      </c>
      <c r="B1371" s="90">
        <v>143.47781714000001</v>
      </c>
      <c r="C1371" s="90">
        <v>159.23020260000001</v>
      </c>
      <c r="D1371" s="90"/>
      <c r="E1371" s="90"/>
      <c r="F1371" s="91">
        <v>147.79151422999999</v>
      </c>
      <c r="G1371" s="91">
        <v>144.45115885000001</v>
      </c>
    </row>
    <row r="1372" spans="1:7" x14ac:dyDescent="0.25">
      <c r="A1372" s="206">
        <v>45370</v>
      </c>
      <c r="B1372" s="90">
        <v>143.4620831</v>
      </c>
      <c r="C1372" s="90">
        <v>159.36508509000001</v>
      </c>
      <c r="D1372" s="90"/>
      <c r="E1372" s="90"/>
      <c r="F1372" s="91">
        <v>147.85352377999999</v>
      </c>
      <c r="G1372" s="91">
        <v>145.10503057</v>
      </c>
    </row>
    <row r="1373" spans="1:7" x14ac:dyDescent="0.25">
      <c r="A1373" s="206">
        <v>45371</v>
      </c>
      <c r="B1373" s="90">
        <v>143.65812068</v>
      </c>
      <c r="C1373" s="90">
        <v>159.73377124999999</v>
      </c>
      <c r="D1373" s="90"/>
      <c r="E1373" s="90"/>
      <c r="F1373" s="91">
        <v>147.91555921</v>
      </c>
      <c r="G1373" s="91">
        <v>146.92097046999999</v>
      </c>
    </row>
    <row r="1374" spans="1:7" x14ac:dyDescent="0.25">
      <c r="A1374" s="206">
        <v>45372</v>
      </c>
      <c r="B1374" s="90">
        <v>143.78611917999999</v>
      </c>
      <c r="C1374" s="90">
        <v>159.31188076000001</v>
      </c>
      <c r="D1374" s="90"/>
      <c r="E1374" s="90"/>
      <c r="F1374" s="91">
        <v>147.97497318999999</v>
      </c>
      <c r="G1374" s="91">
        <v>145.82153933999999</v>
      </c>
    </row>
    <row r="1375" spans="1:7" x14ac:dyDescent="0.25">
      <c r="A1375" s="206">
        <v>45373</v>
      </c>
      <c r="B1375" s="90">
        <v>144.29130928000001</v>
      </c>
      <c r="C1375" s="90">
        <v>159.25666022999999</v>
      </c>
      <c r="D1375" s="90"/>
      <c r="E1375" s="90"/>
      <c r="F1375" s="91">
        <v>148.03441108999999</v>
      </c>
      <c r="G1375" s="91">
        <v>144.53412878</v>
      </c>
    </row>
    <row r="1376" spans="1:7" x14ac:dyDescent="0.25">
      <c r="A1376" s="206">
        <v>45376</v>
      </c>
      <c r="B1376" s="90">
        <v>144.15990883000001</v>
      </c>
      <c r="C1376" s="90">
        <v>159.43420985</v>
      </c>
      <c r="D1376" s="90"/>
      <c r="E1376" s="90"/>
      <c r="F1376" s="91">
        <v>148.09387290000001</v>
      </c>
      <c r="G1376" s="91">
        <v>144.42531893</v>
      </c>
    </row>
    <row r="1377" spans="1:7" x14ac:dyDescent="0.25">
      <c r="A1377" s="206">
        <v>45377</v>
      </c>
      <c r="B1377" s="90">
        <v>144.25346254999999</v>
      </c>
      <c r="C1377" s="90">
        <v>159.40593330999999</v>
      </c>
      <c r="D1377" s="90"/>
      <c r="E1377" s="90"/>
      <c r="F1377" s="91">
        <v>148.15335861</v>
      </c>
      <c r="G1377" s="91">
        <v>144.34743506999999</v>
      </c>
    </row>
    <row r="1378" spans="1:7" x14ac:dyDescent="0.25">
      <c r="A1378" s="206">
        <v>45378</v>
      </c>
      <c r="B1378" s="90">
        <v>144.38783971999999</v>
      </c>
      <c r="C1378" s="90">
        <v>159.77247457000001</v>
      </c>
      <c r="D1378" s="90"/>
      <c r="E1378" s="90"/>
      <c r="F1378" s="91">
        <v>148.21286824000001</v>
      </c>
      <c r="G1378" s="91">
        <v>145.28909590999999</v>
      </c>
    </row>
    <row r="1379" spans="1:7" x14ac:dyDescent="0.25">
      <c r="A1379" s="206">
        <v>45379</v>
      </c>
      <c r="B1379" s="90">
        <v>144.92960081999999</v>
      </c>
      <c r="C1379" s="90">
        <v>159.77288716999999</v>
      </c>
      <c r="D1379" s="90"/>
      <c r="E1379" s="90"/>
      <c r="F1379" s="91">
        <v>148.27240178</v>
      </c>
      <c r="G1379" s="91">
        <v>145.76183786000001</v>
      </c>
    </row>
    <row r="1380" spans="1:7" x14ac:dyDescent="0.25">
      <c r="A1380" s="206">
        <v>45380</v>
      </c>
      <c r="B1380" s="90"/>
      <c r="C1380" s="90"/>
      <c r="D1380" s="90"/>
      <c r="E1380" s="90"/>
      <c r="F1380" s="91"/>
      <c r="G1380" s="91"/>
    </row>
    <row r="1381" spans="1:7" x14ac:dyDescent="0.25">
      <c r="A1381" s="206">
        <v>45383</v>
      </c>
      <c r="B1381" s="90">
        <v>144.72803507</v>
      </c>
      <c r="C1381" s="90">
        <v>159.51759924999999</v>
      </c>
      <c r="D1381" s="90"/>
      <c r="E1381" s="90"/>
      <c r="F1381" s="91">
        <v>148.33195923</v>
      </c>
      <c r="G1381" s="91">
        <v>144.49242763000001</v>
      </c>
    </row>
    <row r="1382" spans="1:7" x14ac:dyDescent="0.25">
      <c r="A1382" s="206">
        <v>45384</v>
      </c>
      <c r="B1382" s="90">
        <v>144.86241224</v>
      </c>
      <c r="C1382" s="90">
        <v>159.47842939</v>
      </c>
      <c r="D1382" s="90"/>
      <c r="E1382" s="90"/>
      <c r="F1382" s="91">
        <v>148.39154059000001</v>
      </c>
      <c r="G1382" s="91">
        <v>145.12741151</v>
      </c>
    </row>
    <row r="1383" spans="1:7" x14ac:dyDescent="0.25">
      <c r="A1383" s="206">
        <v>45385</v>
      </c>
      <c r="B1383" s="90">
        <v>145.09417033</v>
      </c>
      <c r="C1383" s="90">
        <v>159.54278189999999</v>
      </c>
      <c r="D1383" s="90"/>
      <c r="E1383" s="90"/>
      <c r="F1383" s="91">
        <v>148.45114586</v>
      </c>
      <c r="G1383" s="91">
        <v>144.86556472000001</v>
      </c>
    </row>
    <row r="1384" spans="1:7" x14ac:dyDescent="0.25">
      <c r="A1384" s="206">
        <v>45386</v>
      </c>
      <c r="B1384" s="90">
        <v>145.19027552</v>
      </c>
      <c r="C1384" s="90">
        <v>159.43159059000001</v>
      </c>
      <c r="D1384" s="90"/>
      <c r="E1384" s="90"/>
      <c r="F1384" s="91">
        <v>148.51077504</v>
      </c>
      <c r="G1384" s="91">
        <v>144.98974652000001</v>
      </c>
    </row>
    <row r="1385" spans="1:7" x14ac:dyDescent="0.25">
      <c r="A1385" s="206">
        <v>45387</v>
      </c>
      <c r="B1385" s="90">
        <v>145.52621843</v>
      </c>
      <c r="C1385" s="90">
        <v>159.21881450000001</v>
      </c>
      <c r="D1385" s="90"/>
      <c r="E1385" s="90"/>
      <c r="F1385" s="91">
        <v>148.57042813999999</v>
      </c>
      <c r="G1385" s="91">
        <v>144.27050697999999</v>
      </c>
    </row>
    <row r="1386" spans="1:7" x14ac:dyDescent="0.25">
      <c r="A1386" s="206">
        <v>45390</v>
      </c>
      <c r="B1386" s="90">
        <v>145.51303586</v>
      </c>
      <c r="C1386" s="90">
        <v>159.31422694</v>
      </c>
      <c r="D1386" s="90"/>
      <c r="E1386" s="90"/>
      <c r="F1386" s="91">
        <v>148.63010514000001</v>
      </c>
      <c r="G1386" s="91">
        <v>146.61640986</v>
      </c>
    </row>
    <row r="1387" spans="1:7" x14ac:dyDescent="0.25">
      <c r="A1387" s="206">
        <v>45391</v>
      </c>
      <c r="B1387" s="90">
        <v>145.46583375</v>
      </c>
      <c r="C1387" s="90">
        <v>159.51549921</v>
      </c>
      <c r="D1387" s="90"/>
      <c r="E1387" s="90"/>
      <c r="F1387" s="91">
        <v>148.68980622999999</v>
      </c>
      <c r="G1387" s="91">
        <v>147.79201811999999</v>
      </c>
    </row>
    <row r="1388" spans="1:7" x14ac:dyDescent="0.25">
      <c r="A1388" s="206">
        <v>45392</v>
      </c>
      <c r="B1388" s="90">
        <v>145.36675185999999</v>
      </c>
      <c r="C1388" s="90">
        <v>158.75878016999999</v>
      </c>
      <c r="D1388" s="90"/>
      <c r="E1388" s="90"/>
      <c r="F1388" s="91">
        <v>148.74953124000001</v>
      </c>
      <c r="G1388" s="91">
        <v>145.70226153999999</v>
      </c>
    </row>
    <row r="1389" spans="1:7" x14ac:dyDescent="0.25">
      <c r="A1389" s="206">
        <v>45393</v>
      </c>
      <c r="B1389" s="90">
        <v>145.33018086000001</v>
      </c>
      <c r="C1389" s="90">
        <v>158.70651802</v>
      </c>
      <c r="D1389" s="90"/>
      <c r="E1389" s="90"/>
      <c r="F1389" s="91">
        <v>148.80928033000001</v>
      </c>
      <c r="G1389" s="91">
        <v>144.95426925999999</v>
      </c>
    </row>
    <row r="1390" spans="1:7" x14ac:dyDescent="0.25">
      <c r="A1390" s="206">
        <v>45394</v>
      </c>
      <c r="B1390" s="90">
        <v>145.60148665</v>
      </c>
      <c r="C1390" s="90">
        <v>158.85842235999999</v>
      </c>
      <c r="D1390" s="90"/>
      <c r="E1390" s="90"/>
      <c r="F1390" s="91">
        <v>148.86905333000001</v>
      </c>
      <c r="G1390" s="91">
        <v>143.30413267</v>
      </c>
    </row>
    <row r="1391" spans="1:7" x14ac:dyDescent="0.25">
      <c r="A1391" s="206">
        <v>45397</v>
      </c>
      <c r="B1391" s="90">
        <v>145.12223643999999</v>
      </c>
      <c r="C1391" s="90">
        <v>158.52763658999999</v>
      </c>
      <c r="D1391" s="90"/>
      <c r="E1391" s="90"/>
      <c r="F1391" s="91">
        <v>148.92885043000001</v>
      </c>
      <c r="G1391" s="91">
        <v>142.60755852</v>
      </c>
    </row>
    <row r="1392" spans="1:7" x14ac:dyDescent="0.25">
      <c r="A1392" s="206">
        <v>45398</v>
      </c>
      <c r="B1392" s="90">
        <v>144.69018833999999</v>
      </c>
      <c r="C1392" s="90">
        <v>157.72478004999999</v>
      </c>
      <c r="D1392" s="90"/>
      <c r="E1392" s="90"/>
      <c r="F1392" s="91">
        <v>148.98867143000001</v>
      </c>
      <c r="G1392" s="91">
        <v>141.53201027</v>
      </c>
    </row>
    <row r="1393" spans="1:7" x14ac:dyDescent="0.25">
      <c r="A1393" s="206">
        <v>45399</v>
      </c>
      <c r="B1393" s="90">
        <v>144.2134896</v>
      </c>
      <c r="C1393" s="90">
        <v>157.58696015999999</v>
      </c>
      <c r="D1393" s="90"/>
      <c r="E1393" s="90"/>
      <c r="F1393" s="91">
        <v>149.04851651999999</v>
      </c>
      <c r="G1393" s="91">
        <v>141.28456829000001</v>
      </c>
    </row>
    <row r="1394" spans="1:7" x14ac:dyDescent="0.25">
      <c r="A1394" s="206">
        <v>45400</v>
      </c>
      <c r="B1394" s="90">
        <v>144.02085398</v>
      </c>
      <c r="C1394" s="90">
        <v>157.91894986</v>
      </c>
      <c r="D1394" s="90"/>
      <c r="E1394" s="90"/>
      <c r="F1394" s="91">
        <v>149.10838570000001</v>
      </c>
      <c r="G1394" s="91">
        <v>141.31304795</v>
      </c>
    </row>
    <row r="1395" spans="1:7" x14ac:dyDescent="0.25">
      <c r="A1395" s="206">
        <v>45401</v>
      </c>
      <c r="B1395" s="90">
        <v>144.20753618000001</v>
      </c>
      <c r="C1395" s="90">
        <v>158.17105101000001</v>
      </c>
      <c r="D1395" s="90"/>
      <c r="E1395" s="90"/>
      <c r="F1395" s="91">
        <v>149.1682788</v>
      </c>
      <c r="G1395" s="91">
        <v>142.36908258</v>
      </c>
    </row>
    <row r="1396" spans="1:7" x14ac:dyDescent="0.25">
      <c r="A1396" s="206">
        <v>45404</v>
      </c>
      <c r="B1396" s="90">
        <v>143.73253840999999</v>
      </c>
      <c r="C1396" s="90">
        <v>158.23751627999999</v>
      </c>
      <c r="D1396" s="90"/>
      <c r="E1396" s="90"/>
      <c r="F1396" s="91">
        <v>149.22819598000001</v>
      </c>
      <c r="G1396" s="91">
        <v>142.879805</v>
      </c>
    </row>
    <row r="1397" spans="1:7" x14ac:dyDescent="0.25">
      <c r="A1397" s="206">
        <v>45405</v>
      </c>
      <c r="B1397" s="90">
        <v>143.44507333000001</v>
      </c>
      <c r="C1397" s="90">
        <v>158.12091021000001</v>
      </c>
      <c r="D1397" s="90"/>
      <c r="E1397" s="90"/>
      <c r="F1397" s="91">
        <v>149.28813725000001</v>
      </c>
      <c r="G1397" s="91">
        <v>142.39612858999999</v>
      </c>
    </row>
    <row r="1398" spans="1:7" x14ac:dyDescent="0.25">
      <c r="A1398" s="206">
        <v>45406</v>
      </c>
      <c r="B1398" s="90">
        <v>143.11210713</v>
      </c>
      <c r="C1398" s="90">
        <v>157.90289476000001</v>
      </c>
      <c r="D1398" s="90"/>
      <c r="E1398" s="90"/>
      <c r="F1398" s="91">
        <v>149.34810261000001</v>
      </c>
      <c r="G1398" s="91">
        <v>141.93260298000001</v>
      </c>
    </row>
    <row r="1399" spans="1:7" x14ac:dyDescent="0.25">
      <c r="A1399" s="206">
        <v>45407</v>
      </c>
      <c r="B1399" s="90">
        <v>142.91862101999999</v>
      </c>
      <c r="C1399" s="90">
        <v>157.85755943999999</v>
      </c>
      <c r="D1399" s="90"/>
      <c r="E1399" s="90"/>
      <c r="F1399" s="91">
        <v>149.40809206</v>
      </c>
      <c r="G1399" s="91">
        <v>141.82438481</v>
      </c>
    </row>
    <row r="1400" spans="1:7" x14ac:dyDescent="0.25">
      <c r="A1400" s="206">
        <v>45408</v>
      </c>
      <c r="B1400" s="90">
        <v>143.16866461000001</v>
      </c>
      <c r="C1400" s="90">
        <v>158.10359707999999</v>
      </c>
      <c r="D1400" s="90"/>
      <c r="E1400" s="90"/>
      <c r="F1400" s="91">
        <v>149.4681056</v>
      </c>
      <c r="G1400" s="91">
        <v>143.96427378000001</v>
      </c>
    </row>
    <row r="1401" spans="1:7" x14ac:dyDescent="0.25">
      <c r="A1401" s="206">
        <v>45411</v>
      </c>
      <c r="B1401" s="90">
        <v>143.5169396</v>
      </c>
      <c r="C1401" s="90">
        <v>158.17128095000001</v>
      </c>
      <c r="D1401" s="90"/>
      <c r="E1401" s="90"/>
      <c r="F1401" s="91">
        <v>149.52814323000001</v>
      </c>
      <c r="G1401" s="91">
        <v>144.90356795</v>
      </c>
    </row>
    <row r="1402" spans="1:7" x14ac:dyDescent="0.25">
      <c r="A1402" s="206">
        <v>45412</v>
      </c>
      <c r="B1402" s="90">
        <v>143.80865711999999</v>
      </c>
      <c r="C1402" s="90">
        <v>157.19334638999999</v>
      </c>
      <c r="D1402" s="90"/>
      <c r="E1402" s="90"/>
      <c r="F1402" s="91">
        <v>149.58820494</v>
      </c>
      <c r="G1402" s="91">
        <v>143.27921438000001</v>
      </c>
    </row>
    <row r="1403" spans="1:7" x14ac:dyDescent="0.25">
      <c r="A1403" s="206">
        <v>45413</v>
      </c>
      <c r="B1403" s="90"/>
      <c r="C1403" s="90"/>
      <c r="D1403" s="90"/>
      <c r="E1403" s="90"/>
      <c r="F1403" s="91"/>
      <c r="G1403" s="91"/>
    </row>
    <row r="1404" spans="1:7" x14ac:dyDescent="0.25">
      <c r="A1404" s="206">
        <v>45414</v>
      </c>
      <c r="B1404" s="90">
        <v>143.57945050000001</v>
      </c>
      <c r="C1404" s="90">
        <v>157.62999751999999</v>
      </c>
      <c r="D1404" s="90"/>
      <c r="E1404" s="90"/>
      <c r="F1404" s="91">
        <v>149.64829093</v>
      </c>
      <c r="G1404" s="91">
        <v>144.64239246</v>
      </c>
    </row>
    <row r="1405" spans="1:7" x14ac:dyDescent="0.25">
      <c r="A1405" s="206">
        <v>45415</v>
      </c>
      <c r="B1405" s="90">
        <v>144.22624691999999</v>
      </c>
      <c r="C1405" s="90">
        <v>158.10413550999999</v>
      </c>
      <c r="D1405" s="90"/>
      <c r="E1405" s="90"/>
      <c r="F1405" s="91">
        <v>149.70840100000001</v>
      </c>
      <c r="G1405" s="91">
        <v>146.21989055</v>
      </c>
    </row>
    <row r="1406" spans="1:7" x14ac:dyDescent="0.25">
      <c r="A1406" s="206">
        <v>45418</v>
      </c>
      <c r="B1406" s="90">
        <v>144.26877134</v>
      </c>
      <c r="C1406" s="90">
        <v>157.73449733000001</v>
      </c>
      <c r="D1406" s="90"/>
      <c r="E1406" s="90"/>
      <c r="F1406" s="91">
        <v>149.76853517000001</v>
      </c>
      <c r="G1406" s="91">
        <v>146.17098698999999</v>
      </c>
    </row>
    <row r="1407" spans="1:7" x14ac:dyDescent="0.25">
      <c r="A1407" s="206">
        <v>45419</v>
      </c>
      <c r="B1407" s="90">
        <v>144.35041823</v>
      </c>
      <c r="C1407" s="90">
        <v>158.10786404000001</v>
      </c>
      <c r="D1407" s="90"/>
      <c r="E1407" s="90"/>
      <c r="F1407" s="91">
        <v>149.82869342000001</v>
      </c>
      <c r="G1407" s="91">
        <v>147.01842485</v>
      </c>
    </row>
    <row r="1408" spans="1:7" x14ac:dyDescent="0.25">
      <c r="A1408" s="206">
        <v>45420</v>
      </c>
      <c r="B1408" s="90">
        <v>144.50223041000001</v>
      </c>
      <c r="C1408" s="90">
        <v>158.11843918</v>
      </c>
      <c r="D1408" s="90"/>
      <c r="E1408" s="90"/>
      <c r="F1408" s="91">
        <v>149.88887593999999</v>
      </c>
      <c r="G1408" s="91">
        <v>147.32610309</v>
      </c>
    </row>
    <row r="1409" spans="1:7" x14ac:dyDescent="0.25">
      <c r="A1409" s="206">
        <v>45421</v>
      </c>
      <c r="B1409" s="90">
        <v>144.12673978000001</v>
      </c>
      <c r="C1409" s="90">
        <v>158.55485229999999</v>
      </c>
      <c r="D1409" s="90"/>
      <c r="E1409" s="90"/>
      <c r="F1409" s="91">
        <v>149.94773676</v>
      </c>
      <c r="G1409" s="91">
        <v>145.85541228</v>
      </c>
    </row>
    <row r="1410" spans="1:7" x14ac:dyDescent="0.25">
      <c r="A1410" s="206">
        <v>45422</v>
      </c>
      <c r="B1410" s="90">
        <v>144.48904784000001</v>
      </c>
      <c r="C1410" s="90">
        <v>158.39203495000001</v>
      </c>
      <c r="D1410" s="90"/>
      <c r="E1410" s="90"/>
      <c r="F1410" s="91">
        <v>150.00662061</v>
      </c>
      <c r="G1410" s="91">
        <v>145.18549729</v>
      </c>
    </row>
    <row r="1411" spans="1:7" x14ac:dyDescent="0.25">
      <c r="A1411" s="206">
        <v>45425</v>
      </c>
      <c r="B1411" s="90">
        <v>143.58370293999999</v>
      </c>
      <c r="C1411" s="90">
        <v>158.36973535999999</v>
      </c>
      <c r="D1411" s="90"/>
      <c r="E1411" s="90"/>
      <c r="F1411" s="91">
        <v>150.06552765000001</v>
      </c>
      <c r="G1411" s="91">
        <v>145.81723837999999</v>
      </c>
    </row>
    <row r="1412" spans="1:7" x14ac:dyDescent="0.25">
      <c r="A1412" s="206">
        <v>45426</v>
      </c>
      <c r="B1412" s="90">
        <v>143.21033854000001</v>
      </c>
      <c r="C1412" s="90">
        <v>158.60571831999999</v>
      </c>
      <c r="D1412" s="90"/>
      <c r="E1412" s="90"/>
      <c r="F1412" s="91">
        <v>150.12445771</v>
      </c>
      <c r="G1412" s="91">
        <v>146.22765049</v>
      </c>
    </row>
    <row r="1413" spans="1:7" x14ac:dyDescent="0.25">
      <c r="A1413" s="206">
        <v>45427</v>
      </c>
      <c r="B1413" s="90">
        <v>143.41743245999999</v>
      </c>
      <c r="C1413" s="90">
        <v>158.76669529</v>
      </c>
      <c r="D1413" s="90"/>
      <c r="E1413" s="90"/>
      <c r="F1413" s="91">
        <v>150.18341096</v>
      </c>
      <c r="G1413" s="91">
        <v>145.67250752000001</v>
      </c>
    </row>
    <row r="1414" spans="1:7" x14ac:dyDescent="0.25">
      <c r="A1414" s="206">
        <v>45428</v>
      </c>
      <c r="B1414" s="90">
        <v>143.71297718</v>
      </c>
      <c r="C1414" s="90">
        <v>159.30008290999999</v>
      </c>
      <c r="D1414" s="90"/>
      <c r="E1414" s="90"/>
      <c r="F1414" s="91">
        <v>150.24238742</v>
      </c>
      <c r="G1414" s="91">
        <v>145.96382388000001</v>
      </c>
    </row>
    <row r="1415" spans="1:7" x14ac:dyDescent="0.25">
      <c r="A1415" s="206">
        <v>45429</v>
      </c>
      <c r="B1415" s="90">
        <v>144.25601402000001</v>
      </c>
      <c r="C1415" s="90">
        <v>159.22335050999999</v>
      </c>
      <c r="D1415" s="90"/>
      <c r="E1415" s="90"/>
      <c r="F1415" s="91">
        <v>150.30138707</v>
      </c>
      <c r="G1415" s="91">
        <v>145.81259607000001</v>
      </c>
    </row>
    <row r="1416" spans="1:7" x14ac:dyDescent="0.25">
      <c r="A1416" s="206">
        <v>45432</v>
      </c>
      <c r="B1416" s="90">
        <v>144.21136337999999</v>
      </c>
      <c r="C1416" s="90">
        <v>159.12174536000001</v>
      </c>
      <c r="D1416" s="90"/>
      <c r="E1416" s="90"/>
      <c r="F1416" s="91">
        <v>150.36040973999999</v>
      </c>
      <c r="G1416" s="91">
        <v>145.35770653</v>
      </c>
    </row>
    <row r="1417" spans="1:7" x14ac:dyDescent="0.25">
      <c r="A1417" s="206">
        <v>45433</v>
      </c>
      <c r="B1417" s="90">
        <v>144.01957823999999</v>
      </c>
      <c r="C1417" s="90">
        <v>159.16850563</v>
      </c>
      <c r="D1417" s="90"/>
      <c r="E1417" s="90"/>
      <c r="F1417" s="91">
        <v>150.41945559999999</v>
      </c>
      <c r="G1417" s="91">
        <v>144.97156414</v>
      </c>
    </row>
    <row r="1418" spans="1:7" x14ac:dyDescent="0.25">
      <c r="A1418" s="206">
        <v>45434</v>
      </c>
      <c r="B1418" s="90">
        <v>143.89157974</v>
      </c>
      <c r="C1418" s="90">
        <v>158.97537543000001</v>
      </c>
      <c r="D1418" s="90"/>
      <c r="E1418" s="90"/>
      <c r="F1418" s="91">
        <v>150.47852467000001</v>
      </c>
      <c r="G1418" s="91">
        <v>142.96726932000001</v>
      </c>
    </row>
    <row r="1419" spans="1:7" x14ac:dyDescent="0.25">
      <c r="A1419" s="206">
        <v>45435</v>
      </c>
      <c r="B1419" s="90">
        <v>143.50928521</v>
      </c>
      <c r="C1419" s="90">
        <v>159.24069553999999</v>
      </c>
      <c r="D1419" s="90"/>
      <c r="E1419" s="90"/>
      <c r="F1419" s="91">
        <v>150.53761693000001</v>
      </c>
      <c r="G1419" s="91">
        <v>141.91975697999999</v>
      </c>
    </row>
    <row r="1420" spans="1:7" x14ac:dyDescent="0.25">
      <c r="A1420" s="206">
        <v>45436</v>
      </c>
      <c r="B1420" s="90">
        <v>143.69043923000001</v>
      </c>
      <c r="C1420" s="90">
        <v>159.15589152000001</v>
      </c>
      <c r="D1420" s="90"/>
      <c r="E1420" s="90"/>
      <c r="F1420" s="91">
        <v>150.59673237999999</v>
      </c>
      <c r="G1420" s="91">
        <v>141.43751422</v>
      </c>
    </row>
    <row r="1421" spans="1:7" x14ac:dyDescent="0.25">
      <c r="A1421" s="206">
        <v>45439</v>
      </c>
      <c r="B1421" s="90">
        <v>143.51268716000001</v>
      </c>
      <c r="C1421" s="90">
        <v>159.08533967</v>
      </c>
      <c r="D1421" s="90"/>
      <c r="E1421" s="90"/>
      <c r="F1421" s="91">
        <v>150.65587103999999</v>
      </c>
      <c r="G1421" s="91">
        <v>141.65382541</v>
      </c>
    </row>
    <row r="1422" spans="1:7" x14ac:dyDescent="0.25">
      <c r="A1422" s="206">
        <v>45440</v>
      </c>
      <c r="B1422" s="90">
        <v>143.03853988</v>
      </c>
      <c r="C1422" s="90">
        <v>159.2039906</v>
      </c>
      <c r="D1422" s="90"/>
      <c r="E1422" s="90"/>
      <c r="F1422" s="91">
        <v>150.71503307</v>
      </c>
      <c r="G1422" s="91">
        <v>140.83898611999999</v>
      </c>
    </row>
    <row r="1423" spans="1:7" x14ac:dyDescent="0.25">
      <c r="A1423" s="206">
        <v>45441</v>
      </c>
      <c r="B1423" s="90">
        <v>143.35449632000001</v>
      </c>
      <c r="C1423" s="90">
        <v>158.90483005999999</v>
      </c>
      <c r="D1423" s="90"/>
      <c r="E1423" s="90"/>
      <c r="F1423" s="91">
        <v>150.7742183</v>
      </c>
      <c r="G1423" s="91">
        <v>139.61894595000001</v>
      </c>
    </row>
    <row r="1424" spans="1:7" x14ac:dyDescent="0.25">
      <c r="A1424" s="206">
        <v>45442</v>
      </c>
      <c r="B1424" s="90"/>
      <c r="C1424" s="90"/>
      <c r="D1424" s="90"/>
      <c r="E1424" s="90"/>
      <c r="F1424" s="91"/>
      <c r="G1424" s="91"/>
    </row>
    <row r="1425" spans="1:7" x14ac:dyDescent="0.25">
      <c r="A1425" s="206">
        <v>45443</v>
      </c>
      <c r="B1425" s="90">
        <v>143.83204555</v>
      </c>
      <c r="C1425" s="90">
        <v>159.28307545000001</v>
      </c>
      <c r="D1425" s="90"/>
      <c r="E1425" s="90"/>
      <c r="F1425" s="91">
        <v>150.83342672000001</v>
      </c>
      <c r="G1425" s="91">
        <v>138.92579665</v>
      </c>
    </row>
    <row r="1426" spans="1:7" x14ac:dyDescent="0.25">
      <c r="A1426" s="206">
        <v>45446</v>
      </c>
      <c r="B1426" s="90">
        <v>143.37448280000001</v>
      </c>
      <c r="C1426" s="90">
        <v>159.2693137</v>
      </c>
      <c r="D1426" s="90"/>
      <c r="E1426" s="90"/>
      <c r="F1426" s="91">
        <v>150.89265834</v>
      </c>
      <c r="G1426" s="91">
        <v>138.85012015999999</v>
      </c>
    </row>
    <row r="1427" spans="1:7" x14ac:dyDescent="0.25">
      <c r="A1427" s="206">
        <v>45447</v>
      </c>
      <c r="B1427" s="90">
        <v>143.05384867000001</v>
      </c>
      <c r="C1427" s="90">
        <v>159.07498146</v>
      </c>
      <c r="D1427" s="90"/>
      <c r="E1427" s="90"/>
      <c r="F1427" s="91">
        <v>150.95191334</v>
      </c>
      <c r="G1427" s="91">
        <v>138.58896744</v>
      </c>
    </row>
    <row r="1428" spans="1:7" x14ac:dyDescent="0.25">
      <c r="A1428" s="206">
        <v>45448</v>
      </c>
      <c r="B1428" s="90">
        <v>142.71535428999999</v>
      </c>
      <c r="C1428" s="90">
        <v>158.81454009000001</v>
      </c>
      <c r="D1428" s="90"/>
      <c r="E1428" s="90"/>
      <c r="F1428" s="91">
        <v>151.01119152999999</v>
      </c>
      <c r="G1428" s="91">
        <v>138.13983526999999</v>
      </c>
    </row>
    <row r="1429" spans="1:7" x14ac:dyDescent="0.25">
      <c r="A1429" s="206">
        <v>45449</v>
      </c>
      <c r="B1429" s="90">
        <v>142.83484791000001</v>
      </c>
      <c r="C1429" s="90">
        <v>159.14293800999999</v>
      </c>
      <c r="D1429" s="90"/>
      <c r="E1429" s="90"/>
      <c r="F1429" s="91">
        <v>151.07049309999999</v>
      </c>
      <c r="G1429" s="91">
        <v>139.83686147</v>
      </c>
    </row>
    <row r="1430" spans="1:7" x14ac:dyDescent="0.25">
      <c r="A1430" s="206">
        <v>45450</v>
      </c>
      <c r="B1430" s="90">
        <v>142.83314693</v>
      </c>
      <c r="C1430" s="90">
        <v>158.27117817999999</v>
      </c>
      <c r="D1430" s="90"/>
      <c r="E1430" s="90"/>
      <c r="F1430" s="91">
        <v>151.12981786</v>
      </c>
      <c r="G1430" s="91">
        <v>137.41147040000001</v>
      </c>
    </row>
    <row r="1431" spans="1:7" x14ac:dyDescent="0.25">
      <c r="A1431" s="206">
        <v>45453</v>
      </c>
      <c r="B1431" s="90">
        <v>142.25311385000001</v>
      </c>
      <c r="C1431" s="90">
        <v>158.30034075</v>
      </c>
      <c r="D1431" s="90"/>
      <c r="E1431" s="90"/>
      <c r="F1431" s="91">
        <v>151.18916601000001</v>
      </c>
      <c r="G1431" s="91">
        <v>137.40273192999999</v>
      </c>
    </row>
    <row r="1432" spans="1:7" x14ac:dyDescent="0.25">
      <c r="A1432" s="206">
        <v>45454</v>
      </c>
      <c r="B1432" s="90">
        <v>141.81808903999999</v>
      </c>
      <c r="C1432" s="90">
        <v>158.17780764</v>
      </c>
      <c r="D1432" s="90"/>
      <c r="E1432" s="90"/>
      <c r="F1432" s="91">
        <v>151.24853734000001</v>
      </c>
      <c r="G1432" s="91">
        <v>138.39895129000001</v>
      </c>
    </row>
    <row r="1433" spans="1:7" x14ac:dyDescent="0.25">
      <c r="A1433" s="206">
        <v>45455</v>
      </c>
      <c r="B1433" s="90">
        <v>141.19893349</v>
      </c>
      <c r="C1433" s="90">
        <v>157.30423134</v>
      </c>
      <c r="D1433" s="90"/>
      <c r="E1433" s="90"/>
      <c r="F1433" s="91">
        <v>151.30793206000001</v>
      </c>
      <c r="G1433" s="91">
        <v>136.46574754</v>
      </c>
    </row>
    <row r="1434" spans="1:7" x14ac:dyDescent="0.25">
      <c r="A1434" s="206">
        <v>45456</v>
      </c>
      <c r="B1434" s="90">
        <v>140.14815508000001</v>
      </c>
      <c r="C1434" s="90">
        <v>157.72350768000001</v>
      </c>
      <c r="D1434" s="90"/>
      <c r="E1434" s="90"/>
      <c r="F1434" s="91">
        <v>151.36735014999999</v>
      </c>
      <c r="G1434" s="91">
        <v>136.04647180000001</v>
      </c>
    </row>
    <row r="1435" spans="1:7" x14ac:dyDescent="0.25">
      <c r="A1435" s="206">
        <v>45457</v>
      </c>
      <c r="B1435" s="90">
        <v>140.86596728000001</v>
      </c>
      <c r="C1435" s="90">
        <v>157.99760545000001</v>
      </c>
      <c r="D1435" s="90"/>
      <c r="E1435" s="90"/>
      <c r="F1435" s="91">
        <v>151.42679143000001</v>
      </c>
      <c r="G1435" s="91">
        <v>136.15439415</v>
      </c>
    </row>
    <row r="1436" spans="1:7" x14ac:dyDescent="0.25">
      <c r="A1436" s="206">
        <v>45460</v>
      </c>
      <c r="B1436" s="90">
        <v>140.58275465</v>
      </c>
      <c r="C1436" s="90">
        <v>158.0492443</v>
      </c>
      <c r="D1436" s="90"/>
      <c r="E1436" s="90"/>
      <c r="F1436" s="91">
        <v>151.48625609000001</v>
      </c>
      <c r="G1436" s="91">
        <v>135.55758416</v>
      </c>
    </row>
    <row r="1437" spans="1:7" x14ac:dyDescent="0.25">
      <c r="A1437" s="206">
        <v>45461</v>
      </c>
      <c r="B1437" s="90">
        <v>140.39054426999999</v>
      </c>
      <c r="C1437" s="90">
        <v>158.14506151000001</v>
      </c>
      <c r="D1437" s="90"/>
      <c r="E1437" s="90"/>
      <c r="F1437" s="91">
        <v>151.54574413</v>
      </c>
      <c r="G1437" s="91">
        <v>136.11805214</v>
      </c>
    </row>
    <row r="1438" spans="1:7" x14ac:dyDescent="0.25">
      <c r="A1438" s="206">
        <v>45462</v>
      </c>
      <c r="B1438" s="90">
        <v>140.33866448000001</v>
      </c>
      <c r="C1438" s="90">
        <v>158.14974565</v>
      </c>
      <c r="D1438" s="90"/>
      <c r="E1438" s="90"/>
      <c r="F1438" s="91">
        <v>151.60525554</v>
      </c>
      <c r="G1438" s="91">
        <v>136.83590354</v>
      </c>
    </row>
    <row r="1439" spans="1:7" x14ac:dyDescent="0.25">
      <c r="A1439" s="206">
        <v>45463</v>
      </c>
      <c r="B1439" s="90">
        <v>140.39394622</v>
      </c>
      <c r="C1439" s="90">
        <v>158.39678207</v>
      </c>
      <c r="D1439" s="90"/>
      <c r="E1439" s="90"/>
      <c r="F1439" s="91">
        <v>151.66479032999999</v>
      </c>
      <c r="G1439" s="91">
        <v>137.04591120000001</v>
      </c>
    </row>
    <row r="1440" spans="1:7" x14ac:dyDescent="0.25">
      <c r="A1440" s="206">
        <v>45464</v>
      </c>
      <c r="B1440" s="90">
        <v>140.3042197</v>
      </c>
      <c r="C1440" s="90">
        <v>158.92896583000001</v>
      </c>
      <c r="D1440" s="90"/>
      <c r="E1440" s="90"/>
      <c r="F1440" s="91">
        <v>151.72434849000001</v>
      </c>
      <c r="G1440" s="91">
        <v>138.06451150000001</v>
      </c>
    </row>
    <row r="1441" spans="1:7" x14ac:dyDescent="0.25">
      <c r="A1441" s="206">
        <v>45467</v>
      </c>
      <c r="B1441" s="90">
        <v>140.17026777999999</v>
      </c>
      <c r="C1441" s="90">
        <v>159.06622157999999</v>
      </c>
      <c r="D1441" s="90"/>
      <c r="E1441" s="90"/>
      <c r="F1441" s="91">
        <v>151.78393002999999</v>
      </c>
      <c r="G1441" s="91">
        <v>139.53893436000001</v>
      </c>
    </row>
    <row r="1442" spans="1:7" x14ac:dyDescent="0.25">
      <c r="A1442" s="206">
        <v>45468</v>
      </c>
      <c r="B1442" s="90">
        <v>140.38288987000001</v>
      </c>
      <c r="C1442" s="90">
        <v>158.82223128000001</v>
      </c>
      <c r="D1442" s="90"/>
      <c r="E1442" s="90"/>
      <c r="F1442" s="91">
        <v>151.84353494999999</v>
      </c>
      <c r="G1442" s="91">
        <v>139.19125034000001</v>
      </c>
    </row>
    <row r="1443" spans="1:7" x14ac:dyDescent="0.25">
      <c r="A1443" s="206">
        <v>45469</v>
      </c>
      <c r="B1443" s="90">
        <v>140.80047968</v>
      </c>
      <c r="C1443" s="90">
        <v>158.59806871999999</v>
      </c>
      <c r="D1443" s="90"/>
      <c r="E1443" s="90"/>
      <c r="F1443" s="91">
        <v>151.90316324</v>
      </c>
      <c r="G1443" s="91">
        <v>139.54387251</v>
      </c>
    </row>
    <row r="1444" spans="1:7" x14ac:dyDescent="0.25">
      <c r="A1444" s="206">
        <v>45470</v>
      </c>
      <c r="B1444" s="90">
        <v>141.52637152</v>
      </c>
      <c r="C1444" s="90">
        <v>158.54516677999999</v>
      </c>
      <c r="D1444" s="90"/>
      <c r="E1444" s="90"/>
      <c r="F1444" s="91">
        <v>151.96281490000001</v>
      </c>
      <c r="G1444" s="91">
        <v>141.44008568999999</v>
      </c>
    </row>
    <row r="1445" spans="1:7" x14ac:dyDescent="0.25">
      <c r="A1445" s="206">
        <v>45471</v>
      </c>
      <c r="B1445" s="90">
        <v>142.34326562000001</v>
      </c>
      <c r="C1445" s="90">
        <v>157.741771</v>
      </c>
      <c r="D1445" s="90"/>
      <c r="E1445" s="90"/>
      <c r="F1445" s="91">
        <v>152.02249011999999</v>
      </c>
      <c r="G1445" s="91">
        <v>140.9835008</v>
      </c>
    </row>
    <row r="1446" spans="1:7" x14ac:dyDescent="0.25">
      <c r="A1446" s="206">
        <v>45474</v>
      </c>
      <c r="B1446" s="90">
        <v>141.1317449</v>
      </c>
      <c r="C1446" s="90">
        <v>157.12879283000001</v>
      </c>
      <c r="D1446" s="90"/>
      <c r="E1446" s="90"/>
      <c r="F1446" s="91">
        <v>152.08218872</v>
      </c>
      <c r="G1446" s="91">
        <v>141.90686547000001</v>
      </c>
    </row>
    <row r="1447" spans="1:7" x14ac:dyDescent="0.25">
      <c r="A1447" s="206">
        <v>45475</v>
      </c>
      <c r="B1447" s="90">
        <v>140.56489439000001</v>
      </c>
      <c r="C1447" s="90">
        <v>157.20721866</v>
      </c>
      <c r="D1447" s="90"/>
      <c r="E1447" s="90"/>
      <c r="F1447" s="91">
        <v>152.14191069</v>
      </c>
      <c r="G1447" s="91">
        <v>141.98538651000001</v>
      </c>
    </row>
    <row r="1448" spans="1:7" x14ac:dyDescent="0.25">
      <c r="A1448" s="206">
        <v>45476</v>
      </c>
      <c r="B1448" s="90">
        <v>140.45050370000001</v>
      </c>
      <c r="C1448" s="90">
        <v>158.01729377000001</v>
      </c>
      <c r="D1448" s="90"/>
      <c r="E1448" s="90"/>
      <c r="F1448" s="91">
        <v>152.20165621000001</v>
      </c>
      <c r="G1448" s="91">
        <v>142.98076388000001</v>
      </c>
    </row>
    <row r="1449" spans="1:7" x14ac:dyDescent="0.25">
      <c r="A1449" s="206">
        <v>45477</v>
      </c>
      <c r="B1449" s="90">
        <v>141.33713785</v>
      </c>
      <c r="C1449" s="90">
        <v>158.8764942</v>
      </c>
      <c r="D1449" s="90"/>
      <c r="E1449" s="90"/>
      <c r="F1449" s="91">
        <v>152.26142511</v>
      </c>
      <c r="G1449" s="91">
        <v>143.55205253</v>
      </c>
    </row>
    <row r="1450" spans="1:7" x14ac:dyDescent="0.25">
      <c r="A1450" s="206">
        <v>45478</v>
      </c>
      <c r="B1450" s="90">
        <v>142.10130167</v>
      </c>
      <c r="C1450" s="90">
        <v>159.36382130000001</v>
      </c>
      <c r="D1450" s="90"/>
      <c r="E1450" s="90"/>
      <c r="F1450" s="91">
        <v>152.32121756000001</v>
      </c>
      <c r="G1450" s="91">
        <v>143.66932777</v>
      </c>
    </row>
    <row r="1451" spans="1:7" x14ac:dyDescent="0.25">
      <c r="A1451" s="206">
        <v>45481</v>
      </c>
      <c r="B1451" s="90">
        <v>142.34454134999999</v>
      </c>
      <c r="C1451" s="90">
        <v>159.38728266999999</v>
      </c>
      <c r="D1451" s="90"/>
      <c r="E1451" s="90"/>
      <c r="F1451" s="91">
        <v>152.38103357</v>
      </c>
      <c r="G1451" s="91">
        <v>143.98938548999999</v>
      </c>
    </row>
    <row r="1452" spans="1:7" x14ac:dyDescent="0.25">
      <c r="A1452" s="206">
        <v>45482</v>
      </c>
      <c r="B1452" s="90">
        <v>142.42108531</v>
      </c>
      <c r="C1452" s="90">
        <v>159.47669339999999</v>
      </c>
      <c r="D1452" s="90"/>
      <c r="E1452" s="90"/>
      <c r="F1452" s="91">
        <v>152.44087295</v>
      </c>
      <c r="G1452" s="91">
        <v>144.62642883000001</v>
      </c>
    </row>
    <row r="1453" spans="1:7" x14ac:dyDescent="0.25">
      <c r="A1453" s="206">
        <v>45483</v>
      </c>
      <c r="B1453" s="90">
        <v>142.41598238</v>
      </c>
      <c r="C1453" s="90">
        <v>160.31855389</v>
      </c>
      <c r="D1453" s="90"/>
      <c r="E1453" s="90"/>
      <c r="F1453" s="91">
        <v>152.50073588999999</v>
      </c>
      <c r="G1453" s="91">
        <v>144.75161191999999</v>
      </c>
    </row>
    <row r="1454" spans="1:7" x14ac:dyDescent="0.25">
      <c r="A1454" s="206">
        <v>45484</v>
      </c>
      <c r="B1454" s="90">
        <v>142.48402145</v>
      </c>
      <c r="C1454" s="90">
        <v>161.02504261999999</v>
      </c>
      <c r="D1454" s="90"/>
      <c r="E1454" s="90"/>
      <c r="F1454" s="91">
        <v>152.56062238000001</v>
      </c>
      <c r="G1454" s="91">
        <v>145.97519072</v>
      </c>
    </row>
    <row r="1455" spans="1:7" x14ac:dyDescent="0.25">
      <c r="A1455" s="206">
        <v>45485</v>
      </c>
      <c r="B1455" s="90">
        <v>143.31027091999999</v>
      </c>
      <c r="C1455" s="90">
        <v>161.14533268</v>
      </c>
      <c r="D1455" s="90"/>
      <c r="E1455" s="90"/>
      <c r="F1455" s="91">
        <v>152.62053225</v>
      </c>
      <c r="G1455" s="91">
        <v>146.66171790000001</v>
      </c>
    </row>
    <row r="1456" spans="1:7" x14ac:dyDescent="0.25">
      <c r="A1456" s="206">
        <v>45488</v>
      </c>
      <c r="B1456" s="90">
        <v>143.53097266</v>
      </c>
      <c r="C1456" s="90">
        <v>160.88932545</v>
      </c>
      <c r="D1456" s="90"/>
      <c r="E1456" s="90"/>
      <c r="F1456" s="91">
        <v>152.68046566999999</v>
      </c>
      <c r="G1456" s="91">
        <v>147.14413134</v>
      </c>
    </row>
    <row r="1457" spans="1:7" x14ac:dyDescent="0.25">
      <c r="A1457" s="206">
        <v>45489</v>
      </c>
      <c r="B1457" s="90">
        <v>143.85968642</v>
      </c>
      <c r="C1457" s="90">
        <v>161.15846515000001</v>
      </c>
      <c r="D1457" s="90"/>
      <c r="E1457" s="90"/>
      <c r="F1457" s="91">
        <v>152.74042263999999</v>
      </c>
      <c r="G1457" s="91">
        <v>146.90452895000001</v>
      </c>
    </row>
    <row r="1458" spans="1:7" x14ac:dyDescent="0.25">
      <c r="A1458" s="206">
        <v>45490</v>
      </c>
      <c r="B1458" s="90">
        <v>144.07698621</v>
      </c>
      <c r="C1458" s="90">
        <v>161.12047557</v>
      </c>
      <c r="D1458" s="90"/>
      <c r="E1458" s="90"/>
      <c r="F1458" s="91">
        <v>152.80040317000001</v>
      </c>
      <c r="G1458" s="91">
        <v>147.29131989000001</v>
      </c>
    </row>
    <row r="1459" spans="1:7" x14ac:dyDescent="0.25">
      <c r="A1459" s="206">
        <v>45491</v>
      </c>
      <c r="B1459" s="90">
        <v>143.84480288</v>
      </c>
      <c r="C1459" s="90">
        <v>160.43649841999999</v>
      </c>
      <c r="D1459" s="90"/>
      <c r="E1459" s="90"/>
      <c r="F1459" s="91">
        <v>152.86040725000001</v>
      </c>
      <c r="G1459" s="91">
        <v>145.24522152</v>
      </c>
    </row>
    <row r="1460" spans="1:7" x14ac:dyDescent="0.25">
      <c r="A1460" s="206">
        <v>45492</v>
      </c>
      <c r="B1460" s="90">
        <v>144.23092460999999</v>
      </c>
      <c r="C1460" s="90">
        <v>160.17745484</v>
      </c>
      <c r="D1460" s="90"/>
      <c r="E1460" s="90"/>
      <c r="F1460" s="91">
        <v>152.92043487999999</v>
      </c>
      <c r="G1460" s="91">
        <v>145.20471509000001</v>
      </c>
    </row>
    <row r="1461" spans="1:7" x14ac:dyDescent="0.25">
      <c r="A1461" s="206">
        <v>45495</v>
      </c>
      <c r="B1461" s="90">
        <v>144.19988178</v>
      </c>
      <c r="C1461" s="90">
        <v>160.41714683999999</v>
      </c>
      <c r="D1461" s="90"/>
      <c r="E1461" s="90"/>
      <c r="F1461" s="91">
        <v>152.98048607000001</v>
      </c>
      <c r="G1461" s="91">
        <v>145.48139907000001</v>
      </c>
    </row>
    <row r="1462" spans="1:7" x14ac:dyDescent="0.25">
      <c r="A1462" s="206">
        <v>45496</v>
      </c>
      <c r="B1462" s="90">
        <v>143.99576457000001</v>
      </c>
      <c r="C1462" s="90">
        <v>159.79817543999999</v>
      </c>
      <c r="D1462" s="90"/>
      <c r="E1462" s="90"/>
      <c r="F1462" s="91">
        <v>153.04056082</v>
      </c>
      <c r="G1462" s="91">
        <v>144.03660507000001</v>
      </c>
    </row>
    <row r="1463" spans="1:7" x14ac:dyDescent="0.25">
      <c r="A1463" s="206">
        <v>45497</v>
      </c>
      <c r="B1463" s="90">
        <v>143.79675028</v>
      </c>
      <c r="C1463" s="90">
        <v>159.84881458000001</v>
      </c>
      <c r="D1463" s="90"/>
      <c r="E1463" s="90"/>
      <c r="F1463" s="91">
        <v>153.10065929000001</v>
      </c>
      <c r="G1463" s="91">
        <v>143.84646377000001</v>
      </c>
    </row>
    <row r="1464" spans="1:7" x14ac:dyDescent="0.25">
      <c r="A1464" s="206">
        <v>45498</v>
      </c>
      <c r="B1464" s="90">
        <v>143.51991631000001</v>
      </c>
      <c r="C1464" s="90">
        <v>159.80619855</v>
      </c>
      <c r="D1464" s="90"/>
      <c r="E1464" s="90"/>
      <c r="F1464" s="91">
        <v>153.16078132000001</v>
      </c>
      <c r="G1464" s="91">
        <v>143.31323524000001</v>
      </c>
    </row>
    <row r="1465" spans="1:7" x14ac:dyDescent="0.25">
      <c r="A1465" s="206">
        <v>45499</v>
      </c>
      <c r="B1465" s="90">
        <v>143.55606207</v>
      </c>
      <c r="C1465" s="90">
        <v>160.26530382000001</v>
      </c>
      <c r="D1465" s="90"/>
      <c r="E1465" s="90"/>
      <c r="F1465" s="91">
        <v>153.22092689999999</v>
      </c>
      <c r="G1465" s="91">
        <v>145.06365939</v>
      </c>
    </row>
    <row r="1466" spans="1:7" x14ac:dyDescent="0.25">
      <c r="A1466" s="206">
        <v>45502</v>
      </c>
      <c r="B1466" s="90">
        <v>142.60053836</v>
      </c>
      <c r="C1466" s="90">
        <v>160.29311512999999</v>
      </c>
      <c r="D1466" s="90"/>
      <c r="E1466" s="90"/>
      <c r="F1466" s="91">
        <v>153.28109621999999</v>
      </c>
      <c r="G1466" s="91">
        <v>144.45079475</v>
      </c>
    </row>
    <row r="1467" spans="1:7" x14ac:dyDescent="0.25">
      <c r="A1467" s="206">
        <v>45503</v>
      </c>
      <c r="B1467" s="90">
        <v>142.81401095000001</v>
      </c>
      <c r="C1467" s="90">
        <v>160.57852231000001</v>
      </c>
      <c r="D1467" s="90"/>
      <c r="E1467" s="90"/>
      <c r="F1467" s="91">
        <v>153.34128909</v>
      </c>
      <c r="G1467" s="91">
        <v>143.52386870000001</v>
      </c>
    </row>
    <row r="1468" spans="1:7" x14ac:dyDescent="0.25">
      <c r="A1468" s="206">
        <v>45504</v>
      </c>
      <c r="B1468" s="90">
        <v>143.08531674</v>
      </c>
      <c r="C1468" s="90">
        <v>161.04423177999999</v>
      </c>
      <c r="D1468" s="90"/>
      <c r="E1468" s="90"/>
      <c r="F1468" s="91">
        <v>153.40150550999999</v>
      </c>
      <c r="G1468" s="91">
        <v>145.24493706999999</v>
      </c>
    </row>
    <row r="1469" spans="1:7" x14ac:dyDescent="0.25">
      <c r="A1469" s="206">
        <v>45505</v>
      </c>
      <c r="B1469" s="90">
        <v>143.12018677</v>
      </c>
      <c r="C1469" s="90">
        <v>161.52777237999999</v>
      </c>
      <c r="D1469" s="90"/>
      <c r="E1469" s="90"/>
      <c r="F1469" s="91">
        <v>153.46174567</v>
      </c>
      <c r="G1469" s="91">
        <v>144.95284698</v>
      </c>
    </row>
    <row r="1470" spans="1:7" x14ac:dyDescent="0.25">
      <c r="A1470" s="206">
        <v>45506</v>
      </c>
      <c r="B1470" s="90">
        <v>143.26349406</v>
      </c>
      <c r="C1470" s="90">
        <v>163.01550086</v>
      </c>
      <c r="D1470" s="90"/>
      <c r="E1470" s="90"/>
      <c r="F1470" s="91">
        <v>153.52200955999999</v>
      </c>
      <c r="G1470" s="91">
        <v>143.19945311999999</v>
      </c>
    </row>
    <row r="1471" spans="1:7" x14ac:dyDescent="0.25">
      <c r="A1471" s="206">
        <v>45509</v>
      </c>
      <c r="B1471" s="90">
        <v>142.56907029000001</v>
      </c>
      <c r="C1471" s="90">
        <v>163.15373206999999</v>
      </c>
      <c r="D1471" s="90"/>
      <c r="E1471" s="90"/>
      <c r="F1471" s="91">
        <v>153.58229700000001</v>
      </c>
      <c r="G1471" s="91">
        <v>142.53433973</v>
      </c>
    </row>
    <row r="1472" spans="1:7" x14ac:dyDescent="0.25">
      <c r="A1472" s="206">
        <v>45510</v>
      </c>
      <c r="B1472" s="90">
        <v>142.34794331000001</v>
      </c>
      <c r="C1472" s="90">
        <v>162.46869189</v>
      </c>
      <c r="D1472" s="90"/>
      <c r="E1472" s="90"/>
      <c r="F1472" s="91">
        <v>153.64260816999999</v>
      </c>
      <c r="G1472" s="91">
        <v>143.66892953000001</v>
      </c>
    </row>
    <row r="1473" spans="1:7" x14ac:dyDescent="0.25">
      <c r="A1473" s="206">
        <v>45511</v>
      </c>
      <c r="B1473" s="90">
        <v>142.42661347999999</v>
      </c>
      <c r="C1473" s="90">
        <v>162.62488816000001</v>
      </c>
      <c r="D1473" s="90"/>
      <c r="E1473" s="90"/>
      <c r="F1473" s="91">
        <v>153.70294308000001</v>
      </c>
      <c r="G1473" s="91">
        <v>145.08799739</v>
      </c>
    </row>
    <row r="1474" spans="1:7" x14ac:dyDescent="0.25">
      <c r="A1474" s="206">
        <v>45512</v>
      </c>
      <c r="B1474" s="90">
        <v>142.24673519000001</v>
      </c>
      <c r="C1474" s="90">
        <v>163.13195611</v>
      </c>
      <c r="D1474" s="90"/>
      <c r="E1474" s="90"/>
      <c r="F1474" s="91">
        <v>153.76330153999999</v>
      </c>
      <c r="G1474" s="91">
        <v>146.39307832</v>
      </c>
    </row>
    <row r="1475" spans="1:7" x14ac:dyDescent="0.25">
      <c r="A1475" s="206">
        <v>45513</v>
      </c>
      <c r="B1475" s="90">
        <v>142.45553009</v>
      </c>
      <c r="C1475" s="90">
        <v>163.8950135</v>
      </c>
      <c r="D1475" s="90"/>
      <c r="E1475" s="90"/>
      <c r="F1475" s="91">
        <v>153.82368373</v>
      </c>
      <c r="G1475" s="91">
        <v>148.61605098999999</v>
      </c>
    </row>
    <row r="1476" spans="1:7" x14ac:dyDescent="0.25">
      <c r="A1476" s="206">
        <v>45516</v>
      </c>
      <c r="B1476" s="90">
        <v>142.55248576</v>
      </c>
      <c r="C1476" s="90">
        <v>164.17724228</v>
      </c>
      <c r="D1476" s="90"/>
      <c r="E1476" s="90"/>
      <c r="F1476" s="91">
        <v>153.88408966</v>
      </c>
      <c r="G1476" s="91">
        <v>149.18645214</v>
      </c>
    </row>
    <row r="1477" spans="1:7" x14ac:dyDescent="0.25">
      <c r="A1477" s="206">
        <v>45517</v>
      </c>
      <c r="B1477" s="90">
        <v>142.67793280000001</v>
      </c>
      <c r="C1477" s="90">
        <v>164.65387795999999</v>
      </c>
      <c r="D1477" s="90"/>
      <c r="E1477" s="90"/>
      <c r="F1477" s="91">
        <v>153.94451932000001</v>
      </c>
      <c r="G1477" s="91">
        <v>150.64521859000001</v>
      </c>
    </row>
    <row r="1478" spans="1:7" x14ac:dyDescent="0.25">
      <c r="A1478" s="206">
        <v>45518</v>
      </c>
      <c r="B1478" s="90">
        <v>143.01387571999999</v>
      </c>
      <c r="C1478" s="90">
        <v>164.73078767999999</v>
      </c>
      <c r="D1478" s="90"/>
      <c r="E1478" s="90"/>
      <c r="F1478" s="91">
        <v>154.00497271</v>
      </c>
      <c r="G1478" s="91">
        <v>151.69166136999999</v>
      </c>
    </row>
    <row r="1479" spans="1:7" x14ac:dyDescent="0.25">
      <c r="A1479" s="206">
        <v>45519</v>
      </c>
      <c r="B1479" s="90">
        <v>143.47824238000001</v>
      </c>
      <c r="C1479" s="90">
        <v>164.41514742999999</v>
      </c>
      <c r="D1479" s="90"/>
      <c r="E1479" s="90"/>
      <c r="F1479" s="91">
        <v>154.06544983000001</v>
      </c>
      <c r="G1479" s="91">
        <v>152.64260683000001</v>
      </c>
    </row>
    <row r="1480" spans="1:7" x14ac:dyDescent="0.25">
      <c r="A1480" s="206">
        <v>45520</v>
      </c>
      <c r="B1480" s="90">
        <v>143.96472173999999</v>
      </c>
      <c r="C1480" s="90">
        <v>163.98469415</v>
      </c>
      <c r="D1480" s="90"/>
      <c r="E1480" s="90"/>
      <c r="F1480" s="91">
        <v>154.12595067999999</v>
      </c>
      <c r="G1480" s="91">
        <v>152.41484915999999</v>
      </c>
    </row>
    <row r="1481" spans="1:7" x14ac:dyDescent="0.25">
      <c r="A1481" s="206">
        <v>45523</v>
      </c>
      <c r="B1481" s="90">
        <v>143.81843774000001</v>
      </c>
      <c r="C1481" s="90">
        <v>163.52330117</v>
      </c>
      <c r="D1481" s="90"/>
      <c r="E1481" s="90"/>
      <c r="F1481" s="91">
        <v>154.18647526999999</v>
      </c>
      <c r="G1481" s="91">
        <v>154.49106566</v>
      </c>
    </row>
    <row r="1482" spans="1:7" x14ac:dyDescent="0.25">
      <c r="A1482" s="206">
        <v>45524</v>
      </c>
      <c r="B1482" s="90">
        <v>143.83969995000001</v>
      </c>
      <c r="C1482" s="90">
        <v>162.94599875</v>
      </c>
      <c r="D1482" s="90"/>
      <c r="E1482" s="90"/>
      <c r="F1482" s="91">
        <v>154.24702359</v>
      </c>
      <c r="G1482" s="91">
        <v>154.84314166999999</v>
      </c>
    </row>
    <row r="1483" spans="1:7" x14ac:dyDescent="0.25">
      <c r="A1483" s="206">
        <v>45525</v>
      </c>
      <c r="B1483" s="90">
        <v>143.80993285</v>
      </c>
      <c r="C1483" s="90">
        <v>163.05575744999999</v>
      </c>
      <c r="D1483" s="90"/>
      <c r="E1483" s="90"/>
      <c r="F1483" s="91">
        <v>154.30759581999999</v>
      </c>
      <c r="G1483" s="91">
        <v>155.27123553000001</v>
      </c>
    </row>
    <row r="1484" spans="1:7" x14ac:dyDescent="0.25">
      <c r="A1484" s="206">
        <v>45526</v>
      </c>
      <c r="B1484" s="90">
        <v>143.67470520000001</v>
      </c>
      <c r="C1484" s="90">
        <v>162.88602134000001</v>
      </c>
      <c r="D1484" s="90"/>
      <c r="E1484" s="90"/>
      <c r="F1484" s="91">
        <v>154.36819177999999</v>
      </c>
      <c r="G1484" s="91">
        <v>153.80315032999999</v>
      </c>
    </row>
    <row r="1485" spans="1:7" x14ac:dyDescent="0.25">
      <c r="A1485" s="206">
        <v>45527</v>
      </c>
      <c r="B1485" s="90">
        <v>144.09144451</v>
      </c>
      <c r="C1485" s="90">
        <v>163.41817952</v>
      </c>
      <c r="D1485" s="90"/>
      <c r="E1485" s="90"/>
      <c r="F1485" s="91">
        <v>154.42881147</v>
      </c>
      <c r="G1485" s="91">
        <v>154.29819358</v>
      </c>
    </row>
    <row r="1486" spans="1:7" x14ac:dyDescent="0.25">
      <c r="A1486" s="206">
        <v>45530</v>
      </c>
      <c r="B1486" s="90">
        <v>144.02553166000001</v>
      </c>
      <c r="C1486" s="90">
        <v>163.13750254000001</v>
      </c>
      <c r="D1486" s="90"/>
      <c r="E1486" s="90"/>
      <c r="F1486" s="91">
        <v>154.48945508</v>
      </c>
      <c r="G1486" s="91">
        <v>155.75487781000001</v>
      </c>
    </row>
    <row r="1487" spans="1:7" x14ac:dyDescent="0.25">
      <c r="A1487" s="206">
        <v>45531</v>
      </c>
      <c r="B1487" s="90">
        <v>143.89923414</v>
      </c>
      <c r="C1487" s="90">
        <v>162.97881924000001</v>
      </c>
      <c r="D1487" s="90"/>
      <c r="E1487" s="90"/>
      <c r="F1487" s="91">
        <v>154.55012242000001</v>
      </c>
      <c r="G1487" s="91">
        <v>155.62653158000001</v>
      </c>
    </row>
    <row r="1488" spans="1:7" x14ac:dyDescent="0.25">
      <c r="A1488" s="206">
        <v>45532</v>
      </c>
      <c r="B1488" s="90">
        <v>143.80397944000001</v>
      </c>
      <c r="C1488" s="90">
        <v>162.49085693000001</v>
      </c>
      <c r="D1488" s="90"/>
      <c r="E1488" s="90"/>
      <c r="F1488" s="91">
        <v>154.61081367</v>
      </c>
      <c r="G1488" s="91">
        <v>156.27287092</v>
      </c>
    </row>
    <row r="1489" spans="1:7" x14ac:dyDescent="0.25">
      <c r="A1489" s="206">
        <v>45533</v>
      </c>
      <c r="B1489" s="90">
        <v>143.98215675</v>
      </c>
      <c r="C1489" s="90">
        <v>162.31697635</v>
      </c>
      <c r="D1489" s="90"/>
      <c r="E1489" s="90"/>
      <c r="F1489" s="91">
        <v>154.67152865</v>
      </c>
      <c r="G1489" s="91">
        <v>154.79073363000001</v>
      </c>
    </row>
    <row r="1490" spans="1:7" x14ac:dyDescent="0.25">
      <c r="A1490" s="206">
        <v>45534</v>
      </c>
      <c r="B1490" s="90">
        <v>144.3087443</v>
      </c>
      <c r="C1490" s="90">
        <v>161.87685594000001</v>
      </c>
      <c r="D1490" s="90"/>
      <c r="E1490" s="90"/>
      <c r="F1490" s="91">
        <v>154.73226754000001</v>
      </c>
      <c r="G1490" s="91">
        <v>154.74824738999999</v>
      </c>
    </row>
    <row r="1491" spans="1:7" x14ac:dyDescent="0.25">
      <c r="A1491" s="206">
        <v>45537</v>
      </c>
      <c r="B1491" s="90">
        <v>144.12886599999999</v>
      </c>
      <c r="C1491" s="90">
        <v>161.63060679</v>
      </c>
      <c r="D1491" s="90"/>
      <c r="E1491" s="90"/>
      <c r="F1491" s="91">
        <v>154.79303034</v>
      </c>
      <c r="G1491" s="91">
        <v>153.49898795999999</v>
      </c>
    </row>
    <row r="1492" spans="1:7" x14ac:dyDescent="0.25">
      <c r="A1492" s="206">
        <v>45538</v>
      </c>
      <c r="B1492" s="90">
        <v>143.89030400999999</v>
      </c>
      <c r="C1492" s="90">
        <v>161.50292632</v>
      </c>
      <c r="D1492" s="90"/>
      <c r="E1492" s="90"/>
      <c r="F1492" s="91">
        <v>154.85381688000001</v>
      </c>
      <c r="G1492" s="91">
        <v>152.87023934000001</v>
      </c>
    </row>
    <row r="1493" spans="1:7" x14ac:dyDescent="0.25">
      <c r="A1493" s="206">
        <v>45539</v>
      </c>
      <c r="B1493" s="90">
        <v>143.96004406</v>
      </c>
      <c r="C1493" s="90">
        <v>161.96460848000001</v>
      </c>
      <c r="D1493" s="90"/>
      <c r="E1493" s="90"/>
      <c r="F1493" s="91">
        <v>154.91462731999999</v>
      </c>
      <c r="G1493" s="91">
        <v>154.86967566999999</v>
      </c>
    </row>
    <row r="1494" spans="1:7" x14ac:dyDescent="0.25">
      <c r="A1494" s="206">
        <v>45540</v>
      </c>
      <c r="B1494" s="90">
        <v>143.83332128000001</v>
      </c>
      <c r="C1494" s="90">
        <v>162.47909831000001</v>
      </c>
      <c r="D1494" s="90"/>
      <c r="E1494" s="90"/>
      <c r="F1494" s="91">
        <v>154.97546168</v>
      </c>
      <c r="G1494" s="91">
        <v>155.3154285</v>
      </c>
    </row>
    <row r="1495" spans="1:7" x14ac:dyDescent="0.25">
      <c r="A1495" s="206">
        <v>45541</v>
      </c>
      <c r="B1495" s="90">
        <v>144.01149860000001</v>
      </c>
      <c r="C1495" s="90">
        <v>162.66118</v>
      </c>
      <c r="D1495" s="90"/>
      <c r="E1495" s="90"/>
      <c r="F1495" s="91">
        <v>155.03631994</v>
      </c>
      <c r="G1495" s="91">
        <v>153.11938805</v>
      </c>
    </row>
    <row r="1496" spans="1:7" x14ac:dyDescent="0.25">
      <c r="A1496" s="206">
        <v>45544</v>
      </c>
      <c r="B1496" s="90">
        <v>143.82736786999999</v>
      </c>
      <c r="C1496" s="90">
        <v>162.55563217</v>
      </c>
      <c r="D1496" s="90"/>
      <c r="E1496" s="90"/>
      <c r="F1496" s="91">
        <v>155.09720211999999</v>
      </c>
      <c r="G1496" s="91">
        <v>153.30685548</v>
      </c>
    </row>
    <row r="1497" spans="1:7" x14ac:dyDescent="0.25">
      <c r="A1497" s="206">
        <v>45545</v>
      </c>
      <c r="B1497" s="90">
        <v>143.38809061000001</v>
      </c>
      <c r="C1497" s="90">
        <v>162.31011429</v>
      </c>
      <c r="D1497" s="90"/>
      <c r="E1497" s="90"/>
      <c r="F1497" s="91">
        <v>155.15810820999999</v>
      </c>
      <c r="G1497" s="91">
        <v>152.8316672</v>
      </c>
    </row>
    <row r="1498" spans="1:7" x14ac:dyDescent="0.25">
      <c r="A1498" s="206">
        <v>45546</v>
      </c>
      <c r="B1498" s="90">
        <v>143.19162779000001</v>
      </c>
      <c r="C1498" s="90">
        <v>162.32813891000001</v>
      </c>
      <c r="D1498" s="90"/>
      <c r="E1498" s="90"/>
      <c r="F1498" s="91">
        <v>155.21903821000001</v>
      </c>
      <c r="G1498" s="91">
        <v>153.23806279999999</v>
      </c>
    </row>
    <row r="1499" spans="1:7" x14ac:dyDescent="0.25">
      <c r="A1499" s="206">
        <v>45547</v>
      </c>
      <c r="B1499" s="90">
        <v>142.81783813999999</v>
      </c>
      <c r="C1499" s="90">
        <v>161.72310955</v>
      </c>
      <c r="D1499" s="90"/>
      <c r="E1499" s="90"/>
      <c r="F1499" s="91">
        <v>155.27999212</v>
      </c>
      <c r="G1499" s="91">
        <v>152.50152838</v>
      </c>
    </row>
    <row r="1500" spans="1:7" x14ac:dyDescent="0.25">
      <c r="A1500" s="206">
        <v>45548</v>
      </c>
      <c r="B1500" s="90">
        <v>143.06490502</v>
      </c>
      <c r="C1500" s="90">
        <v>162.10432650000001</v>
      </c>
      <c r="D1500" s="90"/>
      <c r="E1500" s="90"/>
      <c r="F1500" s="91">
        <v>155.34096994000001</v>
      </c>
      <c r="G1500" s="91">
        <v>153.47154372</v>
      </c>
    </row>
    <row r="1501" spans="1:7" x14ac:dyDescent="0.25">
      <c r="A1501" s="206">
        <v>45551</v>
      </c>
      <c r="B1501" s="90">
        <v>142.91266759999999</v>
      </c>
      <c r="C1501" s="90">
        <v>161.76397648</v>
      </c>
      <c r="D1501" s="90"/>
      <c r="E1501" s="90"/>
      <c r="F1501" s="91">
        <v>155.40197166999999</v>
      </c>
      <c r="G1501" s="91">
        <v>153.74037673000001</v>
      </c>
    </row>
    <row r="1502" spans="1:7" x14ac:dyDescent="0.25">
      <c r="A1502" s="206">
        <v>45552</v>
      </c>
      <c r="B1502" s="90">
        <v>142.6124452</v>
      </c>
      <c r="C1502" s="90">
        <v>161.84164663000001</v>
      </c>
      <c r="D1502" s="90"/>
      <c r="E1502" s="90"/>
      <c r="F1502" s="91">
        <v>155.46299732</v>
      </c>
      <c r="G1502" s="91">
        <v>153.56056684999999</v>
      </c>
    </row>
    <row r="1503" spans="1:7" x14ac:dyDescent="0.25">
      <c r="A1503" s="206">
        <v>45553</v>
      </c>
      <c r="B1503" s="90">
        <v>142.46318448</v>
      </c>
      <c r="C1503" s="90">
        <v>161.96735658</v>
      </c>
      <c r="D1503" s="90"/>
      <c r="E1503" s="90"/>
      <c r="F1503" s="91">
        <v>155.52404705000001</v>
      </c>
      <c r="G1503" s="91">
        <v>152.18095862999999</v>
      </c>
    </row>
    <row r="1504" spans="1:7" x14ac:dyDescent="0.25">
      <c r="A1504" s="206">
        <v>45554</v>
      </c>
      <c r="B1504" s="90">
        <v>142.05792675999999</v>
      </c>
      <c r="C1504" s="90">
        <v>161.0370259</v>
      </c>
      <c r="D1504" s="90"/>
      <c r="E1504" s="90"/>
      <c r="F1504" s="91">
        <v>155.58651714999999</v>
      </c>
      <c r="G1504" s="91">
        <v>151.46979762000001</v>
      </c>
    </row>
    <row r="1505" spans="1:7" x14ac:dyDescent="0.25">
      <c r="A1505" s="206">
        <v>45555</v>
      </c>
      <c r="B1505" s="90">
        <v>141.75812961</v>
      </c>
      <c r="C1505" s="90">
        <v>160.33961884999999</v>
      </c>
      <c r="D1505" s="90"/>
      <c r="E1505" s="90"/>
      <c r="F1505" s="91">
        <v>155.64901241000001</v>
      </c>
      <c r="G1505" s="91">
        <v>149.12903768999999</v>
      </c>
    </row>
    <row r="1506" spans="1:7" x14ac:dyDescent="0.25">
      <c r="A1506" s="206">
        <v>45558</v>
      </c>
      <c r="B1506" s="90">
        <v>140.83960214000001</v>
      </c>
      <c r="C1506" s="90">
        <v>160.47924824</v>
      </c>
      <c r="D1506" s="90"/>
      <c r="E1506" s="90"/>
      <c r="F1506" s="91">
        <v>155.71153283000001</v>
      </c>
      <c r="G1506" s="91">
        <v>148.5634609</v>
      </c>
    </row>
    <row r="1507" spans="1:7" x14ac:dyDescent="0.25">
      <c r="A1507" s="206">
        <v>45559</v>
      </c>
      <c r="B1507" s="90">
        <v>140.48069604</v>
      </c>
      <c r="C1507" s="90">
        <v>161.09189825000001</v>
      </c>
      <c r="D1507" s="90"/>
      <c r="E1507" s="90"/>
      <c r="F1507" s="91">
        <v>155.77407842</v>
      </c>
      <c r="G1507" s="91">
        <v>150.36962690999999</v>
      </c>
    </row>
    <row r="1508" spans="1:7" x14ac:dyDescent="0.25">
      <c r="A1508" s="206">
        <v>45560</v>
      </c>
      <c r="B1508" s="90">
        <v>140.06395673</v>
      </c>
      <c r="C1508" s="90">
        <v>161.26728467000001</v>
      </c>
      <c r="D1508" s="90"/>
      <c r="E1508" s="90"/>
      <c r="F1508" s="91">
        <v>155.83664898000001</v>
      </c>
      <c r="G1508" s="91">
        <v>149.72185392</v>
      </c>
    </row>
    <row r="1509" spans="1:7" x14ac:dyDescent="0.25">
      <c r="A1509" s="206">
        <v>45561</v>
      </c>
      <c r="B1509" s="90">
        <v>140.08139173999999</v>
      </c>
      <c r="C1509" s="90">
        <v>161.19971952</v>
      </c>
      <c r="D1509" s="90"/>
      <c r="E1509" s="90"/>
      <c r="F1509" s="91">
        <v>155.8992447</v>
      </c>
      <c r="G1509" s="91">
        <v>151.34134897999999</v>
      </c>
    </row>
    <row r="1510" spans="1:7" x14ac:dyDescent="0.25">
      <c r="A1510" s="206">
        <v>45562</v>
      </c>
      <c r="B1510" s="90">
        <v>140.71883278999999</v>
      </c>
      <c r="C1510" s="90">
        <v>161.19327286000001</v>
      </c>
      <c r="D1510" s="90"/>
      <c r="E1510" s="90"/>
      <c r="F1510" s="91">
        <v>155.96186559</v>
      </c>
      <c r="G1510" s="91">
        <v>151.02341898</v>
      </c>
    </row>
    <row r="1511" spans="1:7" x14ac:dyDescent="0.25">
      <c r="A1511" s="206">
        <v>45565</v>
      </c>
      <c r="B1511" s="90">
        <v>140.58445562</v>
      </c>
      <c r="C1511" s="90">
        <v>160.79836437</v>
      </c>
      <c r="D1511" s="90"/>
      <c r="E1511" s="90"/>
      <c r="F1511" s="91">
        <v>156.02451163000001</v>
      </c>
      <c r="G1511" s="91">
        <v>149.98354141999999</v>
      </c>
    </row>
    <row r="1512" spans="1:7" x14ac:dyDescent="0.25">
      <c r="A1512" s="206">
        <v>45566</v>
      </c>
      <c r="B1512" s="90">
        <v>139.40780493</v>
      </c>
      <c r="C1512" s="90">
        <v>160.98190649</v>
      </c>
      <c r="D1512" s="90"/>
      <c r="E1512" s="90"/>
      <c r="F1512" s="91">
        <v>156.08718282999999</v>
      </c>
      <c r="G1512" s="91">
        <v>150.75580342999999</v>
      </c>
    </row>
    <row r="1513" spans="1:7" x14ac:dyDescent="0.25">
      <c r="A1513" s="206">
        <v>45567</v>
      </c>
      <c r="B1513" s="90">
        <v>139.43161860999999</v>
      </c>
      <c r="C1513" s="90">
        <v>161.09318830999999</v>
      </c>
      <c r="D1513" s="90"/>
      <c r="E1513" s="90"/>
      <c r="F1513" s="91">
        <v>156.14987919999999</v>
      </c>
      <c r="G1513" s="91">
        <v>151.91613074</v>
      </c>
    </row>
    <row r="1514" spans="1:7" x14ac:dyDescent="0.25">
      <c r="A1514" s="206">
        <v>45568</v>
      </c>
      <c r="B1514" s="90">
        <v>139.12289132000001</v>
      </c>
      <c r="C1514" s="90">
        <v>161.02552216000001</v>
      </c>
      <c r="D1514" s="90"/>
      <c r="E1514" s="90"/>
      <c r="F1514" s="91">
        <v>156.21260072000001</v>
      </c>
      <c r="G1514" s="91">
        <v>149.81863698999999</v>
      </c>
    </row>
    <row r="1515" spans="1:7" x14ac:dyDescent="0.25">
      <c r="A1515" s="206">
        <v>45569</v>
      </c>
      <c r="B1515" s="90">
        <v>139.32275609000001</v>
      </c>
      <c r="C1515" s="90">
        <v>160.70027393000001</v>
      </c>
      <c r="D1515" s="90"/>
      <c r="E1515" s="90"/>
      <c r="F1515" s="91">
        <v>156.27534739999999</v>
      </c>
      <c r="G1515" s="91">
        <v>149.95522105000001</v>
      </c>
    </row>
    <row r="1516" spans="1:7" x14ac:dyDescent="0.25">
      <c r="A1516" s="206">
        <v>45572</v>
      </c>
      <c r="B1516" s="90">
        <v>139.30149388000001</v>
      </c>
      <c r="C1516" s="90">
        <v>161.18940981</v>
      </c>
      <c r="D1516" s="90"/>
      <c r="E1516" s="90"/>
      <c r="F1516" s="91">
        <v>156.33811942</v>
      </c>
      <c r="G1516" s="91">
        <v>150.21269860999999</v>
      </c>
    </row>
    <row r="1517" spans="1:7" x14ac:dyDescent="0.25">
      <c r="A1517" s="206">
        <v>45573</v>
      </c>
      <c r="B1517" s="90">
        <v>138.50160955000001</v>
      </c>
      <c r="C1517" s="90">
        <v>161.52477862000001</v>
      </c>
      <c r="D1517" s="90"/>
      <c r="E1517" s="90"/>
      <c r="F1517" s="91">
        <v>156.40091659999999</v>
      </c>
      <c r="G1517" s="91">
        <v>149.63683592000001</v>
      </c>
    </row>
    <row r="1518" spans="1:7" x14ac:dyDescent="0.25">
      <c r="A1518" s="206">
        <v>45574</v>
      </c>
      <c r="B1518" s="90">
        <v>137.44445248</v>
      </c>
      <c r="C1518" s="90">
        <v>160.76277608999999</v>
      </c>
      <c r="D1518" s="90"/>
      <c r="E1518" s="90"/>
      <c r="F1518" s="91">
        <v>156.46373894999999</v>
      </c>
      <c r="G1518" s="91">
        <v>147.87358852</v>
      </c>
    </row>
    <row r="1519" spans="1:7" x14ac:dyDescent="0.25">
      <c r="A1519" s="206">
        <v>45575</v>
      </c>
      <c r="B1519" s="90">
        <v>136.49785890000001</v>
      </c>
      <c r="C1519" s="90">
        <v>161.09882521</v>
      </c>
      <c r="D1519" s="90"/>
      <c r="E1519" s="90"/>
      <c r="F1519" s="91">
        <v>156.52658661999999</v>
      </c>
      <c r="G1519" s="91">
        <v>148.31824904999999</v>
      </c>
    </row>
    <row r="1520" spans="1:7" x14ac:dyDescent="0.25">
      <c r="A1520" s="206">
        <v>45576</v>
      </c>
      <c r="B1520" s="90">
        <v>136.79297836999999</v>
      </c>
      <c r="C1520" s="90">
        <v>161.19299551</v>
      </c>
      <c r="D1520" s="90"/>
      <c r="E1520" s="90"/>
      <c r="F1520" s="91">
        <v>156.58945946</v>
      </c>
      <c r="G1520" s="91">
        <v>147.90798484999999</v>
      </c>
    </row>
    <row r="1521" spans="1:7" x14ac:dyDescent="0.25">
      <c r="A1521" s="206">
        <v>45579</v>
      </c>
      <c r="B1521" s="90">
        <v>137.28541114999999</v>
      </c>
      <c r="C1521" s="90">
        <v>161.06688684</v>
      </c>
      <c r="D1521" s="90"/>
      <c r="E1521" s="90"/>
      <c r="F1521" s="91">
        <v>156.65235763999999</v>
      </c>
      <c r="G1521" s="91">
        <v>149.06055223000001</v>
      </c>
    </row>
    <row r="1522" spans="1:7" x14ac:dyDescent="0.25">
      <c r="A1522" s="206">
        <v>45580</v>
      </c>
      <c r="B1522" s="90">
        <v>137.51206629999999</v>
      </c>
      <c r="C1522" s="90">
        <v>160.69292444000001</v>
      </c>
      <c r="D1522" s="90"/>
      <c r="E1522" s="90"/>
      <c r="F1522" s="91">
        <v>156.71528097999999</v>
      </c>
      <c r="G1522" s="91">
        <v>149.10381219000001</v>
      </c>
    </row>
    <row r="1523" spans="1:7" x14ac:dyDescent="0.25">
      <c r="A1523" s="206">
        <v>45581</v>
      </c>
      <c r="B1523" s="90">
        <v>137.50908959</v>
      </c>
      <c r="C1523" s="90">
        <v>160.4149122</v>
      </c>
      <c r="D1523" s="90"/>
      <c r="E1523" s="90"/>
      <c r="F1523" s="91">
        <v>156.77822964999999</v>
      </c>
      <c r="G1523" s="91">
        <v>149.90762599000001</v>
      </c>
    </row>
    <row r="1524" spans="1:7" x14ac:dyDescent="0.25">
      <c r="A1524" s="206">
        <v>45582</v>
      </c>
      <c r="B1524" s="90">
        <v>137.36833376999999</v>
      </c>
      <c r="C1524" s="90">
        <v>160.38556224000001</v>
      </c>
      <c r="D1524" s="90"/>
      <c r="E1524" s="90"/>
      <c r="F1524" s="91">
        <v>156.84120367</v>
      </c>
      <c r="G1524" s="91">
        <v>148.81951617999999</v>
      </c>
    </row>
    <row r="1525" spans="1:7" x14ac:dyDescent="0.25">
      <c r="A1525" s="206">
        <v>45583</v>
      </c>
      <c r="B1525" s="90">
        <v>137.6111482</v>
      </c>
      <c r="C1525" s="90">
        <v>159.84796109999999</v>
      </c>
      <c r="D1525" s="90"/>
      <c r="E1525" s="90"/>
      <c r="F1525" s="91">
        <v>156.90420284000001</v>
      </c>
      <c r="G1525" s="91">
        <v>148.48482607</v>
      </c>
    </row>
    <row r="1526" spans="1:7" x14ac:dyDescent="0.25">
      <c r="A1526" s="206">
        <v>45586</v>
      </c>
      <c r="B1526" s="90">
        <v>136.83975523000001</v>
      </c>
      <c r="C1526" s="90">
        <v>159.74801969999999</v>
      </c>
      <c r="D1526" s="90"/>
      <c r="E1526" s="90"/>
      <c r="F1526" s="91">
        <v>156.96722735</v>
      </c>
      <c r="G1526" s="91">
        <v>148.32814809000001</v>
      </c>
    </row>
    <row r="1527" spans="1:7" x14ac:dyDescent="0.25">
      <c r="A1527" s="206">
        <v>45587</v>
      </c>
      <c r="B1527" s="90">
        <v>136.40983335000001</v>
      </c>
      <c r="C1527" s="90">
        <v>159.72572661000001</v>
      </c>
      <c r="D1527" s="90"/>
      <c r="E1527" s="90"/>
      <c r="F1527" s="91">
        <v>157.0302772</v>
      </c>
      <c r="G1527" s="91">
        <v>147.86142520999999</v>
      </c>
    </row>
    <row r="1528" spans="1:7" x14ac:dyDescent="0.25">
      <c r="A1528" s="206">
        <v>45588</v>
      </c>
      <c r="B1528" s="90">
        <v>135.19448542999999</v>
      </c>
      <c r="C1528" s="90">
        <v>159.33902613000001</v>
      </c>
      <c r="D1528" s="90"/>
      <c r="E1528" s="90"/>
      <c r="F1528" s="91">
        <v>157.09335239000001</v>
      </c>
      <c r="G1528" s="91">
        <v>147.04417375</v>
      </c>
    </row>
    <row r="1529" spans="1:7" x14ac:dyDescent="0.25">
      <c r="A1529" s="206">
        <v>45589</v>
      </c>
      <c r="B1529" s="90">
        <v>134.76116160000001</v>
      </c>
      <c r="C1529" s="90">
        <v>160.46087799</v>
      </c>
      <c r="D1529" s="90"/>
      <c r="E1529" s="90"/>
      <c r="F1529" s="91">
        <v>157.15645291000001</v>
      </c>
      <c r="G1529" s="91">
        <v>147.99293459</v>
      </c>
    </row>
    <row r="1530" spans="1:7" x14ac:dyDescent="0.25">
      <c r="A1530" s="206">
        <v>45590</v>
      </c>
      <c r="B1530" s="90">
        <v>135.29781976999999</v>
      </c>
      <c r="C1530" s="90">
        <v>160.00063539000001</v>
      </c>
      <c r="D1530" s="90"/>
      <c r="E1530" s="90"/>
      <c r="F1530" s="91">
        <v>157.21957878000001</v>
      </c>
      <c r="G1530" s="91">
        <v>147.79537468999999</v>
      </c>
    </row>
    <row r="1531" spans="1:7" x14ac:dyDescent="0.25">
      <c r="A1531" s="206">
        <v>45593</v>
      </c>
      <c r="B1531" s="90">
        <v>135.64566952999999</v>
      </c>
      <c r="C1531" s="90">
        <v>159.72632095</v>
      </c>
      <c r="D1531" s="90"/>
      <c r="E1531" s="90"/>
      <c r="F1531" s="91">
        <v>157.28272998</v>
      </c>
      <c r="G1531" s="91">
        <v>149.29645669999999</v>
      </c>
    </row>
    <row r="1532" spans="1:7" x14ac:dyDescent="0.25">
      <c r="A1532" s="206">
        <v>45594</v>
      </c>
      <c r="B1532" s="90">
        <v>135.95397156999999</v>
      </c>
      <c r="C1532" s="90">
        <v>159.41311733000001</v>
      </c>
      <c r="D1532" s="90"/>
      <c r="E1532" s="90"/>
      <c r="F1532" s="91">
        <v>157.34590652</v>
      </c>
      <c r="G1532" s="91">
        <v>148.74728729</v>
      </c>
    </row>
    <row r="1533" spans="1:7" x14ac:dyDescent="0.25">
      <c r="A1533" s="206">
        <v>45595</v>
      </c>
      <c r="B1533" s="90">
        <v>136.36986039000001</v>
      </c>
      <c r="C1533" s="90">
        <v>159.59448749000001</v>
      </c>
      <c r="D1533" s="90"/>
      <c r="E1533" s="90"/>
      <c r="F1533" s="91">
        <v>157.40910858000001</v>
      </c>
      <c r="G1533" s="91">
        <v>148.64420068999999</v>
      </c>
    </row>
    <row r="1534" spans="1:7" x14ac:dyDescent="0.25">
      <c r="A1534" s="206">
        <v>45596</v>
      </c>
      <c r="B1534" s="90">
        <v>136.28396106</v>
      </c>
      <c r="C1534" s="90">
        <v>159.75257986</v>
      </c>
      <c r="D1534" s="90"/>
      <c r="E1534" s="90"/>
      <c r="F1534" s="91">
        <v>157.47233598</v>
      </c>
      <c r="G1534" s="91">
        <v>147.59057824999999</v>
      </c>
    </row>
    <row r="1535" spans="1:7" x14ac:dyDescent="0.25">
      <c r="A1535" s="206">
        <v>45597</v>
      </c>
      <c r="B1535" s="90">
        <v>136.00925330999999</v>
      </c>
      <c r="C1535" s="90">
        <v>159.22291114000001</v>
      </c>
      <c r="D1535" s="90"/>
      <c r="E1535" s="90"/>
      <c r="F1535" s="91">
        <v>157.53558871000001</v>
      </c>
      <c r="G1535" s="91">
        <v>145.77850694</v>
      </c>
    </row>
    <row r="1536" spans="1:7" x14ac:dyDescent="0.25">
      <c r="A1536" s="206">
        <v>45600</v>
      </c>
      <c r="B1536" s="90">
        <v>135.53085358999999</v>
      </c>
      <c r="C1536" s="90">
        <v>160.39023895</v>
      </c>
      <c r="D1536" s="90"/>
      <c r="E1536" s="90"/>
      <c r="F1536" s="91">
        <v>157.59886696000001</v>
      </c>
      <c r="G1536" s="91">
        <v>148.50249643999999</v>
      </c>
    </row>
    <row r="1537" spans="1:7" x14ac:dyDescent="0.25">
      <c r="A1537" s="206">
        <v>45601</v>
      </c>
      <c r="B1537" s="90">
        <v>135.55126530999999</v>
      </c>
      <c r="C1537" s="90">
        <v>160.55028945999999</v>
      </c>
      <c r="D1537" s="90"/>
      <c r="E1537" s="90"/>
      <c r="F1537" s="91">
        <v>157.66217055000001</v>
      </c>
      <c r="G1537" s="91">
        <v>148.66857282000001</v>
      </c>
    </row>
    <row r="1538" spans="1:7" x14ac:dyDescent="0.25">
      <c r="A1538" s="206">
        <v>45602</v>
      </c>
      <c r="B1538" s="90">
        <v>135.22340204</v>
      </c>
      <c r="C1538" s="90">
        <v>160.70311900999999</v>
      </c>
      <c r="D1538" s="90"/>
      <c r="E1538" s="90"/>
      <c r="F1538" s="91">
        <v>157.72549966</v>
      </c>
      <c r="G1538" s="91">
        <v>148.30466346</v>
      </c>
    </row>
    <row r="1539" spans="1:7" x14ac:dyDescent="0.25">
      <c r="A1539" s="206">
        <v>45603</v>
      </c>
      <c r="B1539" s="90">
        <v>135.40668228999999</v>
      </c>
      <c r="C1539" s="90">
        <v>161.42784664000001</v>
      </c>
      <c r="D1539" s="90"/>
      <c r="E1539" s="90"/>
      <c r="F1539" s="91">
        <v>157.79167717999999</v>
      </c>
      <c r="G1539" s="91">
        <v>147.55458895999999</v>
      </c>
    </row>
    <row r="1540" spans="1:7" x14ac:dyDescent="0.25">
      <c r="A1540" s="206">
        <v>45604</v>
      </c>
      <c r="B1540" s="90">
        <v>135.90166653</v>
      </c>
      <c r="C1540" s="90">
        <v>161.82722699999999</v>
      </c>
      <c r="D1540" s="90"/>
      <c r="E1540" s="90"/>
      <c r="F1540" s="91">
        <v>157.85788253999999</v>
      </c>
      <c r="G1540" s="91">
        <v>145.44745785999999</v>
      </c>
    </row>
    <row r="1541" spans="1:7" x14ac:dyDescent="0.25">
      <c r="A1541" s="206">
        <v>45607</v>
      </c>
      <c r="B1541" s="90">
        <v>134.72161388999999</v>
      </c>
      <c r="C1541" s="90">
        <v>161.63592614000001</v>
      </c>
      <c r="D1541" s="90"/>
      <c r="E1541" s="90"/>
      <c r="F1541" s="91">
        <v>157.92411555000001</v>
      </c>
      <c r="G1541" s="91">
        <v>145.49740821</v>
      </c>
    </row>
    <row r="1542" spans="1:7" x14ac:dyDescent="0.25">
      <c r="A1542" s="206">
        <v>45608</v>
      </c>
      <c r="B1542" s="90">
        <v>134.15008569</v>
      </c>
      <c r="C1542" s="90">
        <v>160.21560289999999</v>
      </c>
      <c r="D1542" s="90"/>
      <c r="E1542" s="90"/>
      <c r="F1542" s="91">
        <v>157.99037641999999</v>
      </c>
      <c r="G1542" s="91">
        <v>145.29785713000001</v>
      </c>
    </row>
    <row r="1543" spans="1:7" x14ac:dyDescent="0.25">
      <c r="A1543" s="206">
        <v>45609</v>
      </c>
      <c r="B1543" s="90">
        <v>133.80648837999999</v>
      </c>
      <c r="C1543" s="90">
        <v>160.27418639000001</v>
      </c>
      <c r="D1543" s="90"/>
      <c r="E1543" s="90"/>
      <c r="F1543" s="91">
        <v>158.05666507999999</v>
      </c>
      <c r="G1543" s="91">
        <v>145.33831805</v>
      </c>
    </row>
    <row r="1544" spans="1:7" x14ac:dyDescent="0.25">
      <c r="A1544" s="206">
        <v>45610</v>
      </c>
      <c r="B1544" s="90">
        <v>134.01145607999999</v>
      </c>
      <c r="C1544" s="90">
        <v>160.5351119</v>
      </c>
      <c r="D1544" s="90"/>
      <c r="E1544" s="90"/>
      <c r="F1544" s="91">
        <v>158.12298153</v>
      </c>
      <c r="G1544" s="91">
        <v>145.40399309</v>
      </c>
    </row>
    <row r="1545" spans="1:7" x14ac:dyDescent="0.25">
      <c r="A1545" s="206">
        <v>45611</v>
      </c>
      <c r="B1545" s="90"/>
      <c r="C1545" s="90"/>
      <c r="D1545" s="90"/>
      <c r="E1545" s="90"/>
      <c r="F1545" s="91"/>
      <c r="G1545" s="91"/>
    </row>
    <row r="1546" spans="1:7" x14ac:dyDescent="0.25">
      <c r="A1546" s="206">
        <v>45614</v>
      </c>
      <c r="B1546" s="90">
        <v>134.26022393</v>
      </c>
      <c r="C1546" s="90">
        <v>160.65807015999999</v>
      </c>
      <c r="D1546" s="90"/>
      <c r="E1546" s="90"/>
      <c r="F1546" s="91">
        <v>158.18932580000001</v>
      </c>
      <c r="G1546" s="91">
        <v>145.37735670000001</v>
      </c>
    </row>
    <row r="1547" spans="1:7" x14ac:dyDescent="0.25">
      <c r="A1547" s="206">
        <v>45615</v>
      </c>
      <c r="B1547" s="90">
        <v>134.50431409999999</v>
      </c>
      <c r="C1547" s="90">
        <v>161.16441137999999</v>
      </c>
      <c r="D1547" s="90"/>
      <c r="E1547" s="90"/>
      <c r="F1547" s="91">
        <v>158.25569793</v>
      </c>
      <c r="G1547" s="91">
        <v>145.86555027</v>
      </c>
    </row>
    <row r="1548" spans="1:7" x14ac:dyDescent="0.25">
      <c r="A1548" s="206">
        <v>45616</v>
      </c>
      <c r="B1548" s="90"/>
      <c r="C1548" s="90"/>
      <c r="D1548" s="90"/>
      <c r="E1548" s="90"/>
      <c r="F1548" s="91"/>
      <c r="G1548" s="91"/>
    </row>
    <row r="1549" spans="1:7" x14ac:dyDescent="0.25">
      <c r="A1549" s="206">
        <v>45617</v>
      </c>
      <c r="B1549" s="90">
        <v>134.45881297</v>
      </c>
      <c r="C1549" s="90">
        <v>161.7416327</v>
      </c>
      <c r="D1549" s="90"/>
      <c r="E1549" s="90"/>
      <c r="F1549" s="91">
        <v>158.32209789000001</v>
      </c>
      <c r="G1549" s="91">
        <v>144.41466893</v>
      </c>
    </row>
    <row r="1550" spans="1:7" x14ac:dyDescent="0.25">
      <c r="A1550" s="206">
        <v>45618</v>
      </c>
      <c r="B1550" s="90">
        <v>135.05160337999999</v>
      </c>
      <c r="C1550" s="90">
        <v>161.20402118999999</v>
      </c>
      <c r="D1550" s="90"/>
      <c r="E1550" s="90"/>
      <c r="F1550" s="91">
        <v>158.38852571000001</v>
      </c>
      <c r="G1550" s="91">
        <v>146.92174417999999</v>
      </c>
    </row>
    <row r="1551" spans="1:7" x14ac:dyDescent="0.25">
      <c r="A1551" s="206">
        <v>45621</v>
      </c>
      <c r="B1551" s="90">
        <v>135.28761391</v>
      </c>
      <c r="C1551" s="90">
        <v>161.44664484</v>
      </c>
      <c r="D1551" s="90"/>
      <c r="E1551" s="90"/>
      <c r="F1551" s="91">
        <v>158.45498142</v>
      </c>
      <c r="G1551" s="91">
        <v>146.82001159000001</v>
      </c>
    </row>
    <row r="1552" spans="1:7" x14ac:dyDescent="0.25">
      <c r="A1552" s="206">
        <v>45622</v>
      </c>
      <c r="B1552" s="90">
        <v>135.40413082000001</v>
      </c>
      <c r="C1552" s="90">
        <v>161.38357288</v>
      </c>
      <c r="D1552" s="90"/>
      <c r="E1552" s="90"/>
      <c r="F1552" s="91">
        <v>158.52146500000001</v>
      </c>
      <c r="G1552" s="91">
        <v>147.82843976999999</v>
      </c>
    </row>
    <row r="1553" spans="1:7" x14ac:dyDescent="0.25">
      <c r="A1553" s="206">
        <v>45623</v>
      </c>
      <c r="B1553" s="90">
        <v>134.86024348999999</v>
      </c>
      <c r="C1553" s="90">
        <v>160.26035927999999</v>
      </c>
      <c r="D1553" s="90"/>
      <c r="E1553" s="90"/>
      <c r="F1553" s="91">
        <v>158.58797647</v>
      </c>
      <c r="G1553" s="91">
        <v>145.26405245999999</v>
      </c>
    </row>
    <row r="1554" spans="1:7" x14ac:dyDescent="0.25">
      <c r="A1554" s="206">
        <v>45624</v>
      </c>
      <c r="B1554" s="90">
        <v>133.46501728999999</v>
      </c>
      <c r="C1554" s="90">
        <v>159.56374031999999</v>
      </c>
      <c r="D1554" s="90"/>
      <c r="E1554" s="90"/>
      <c r="F1554" s="91">
        <v>158.65451583999999</v>
      </c>
      <c r="G1554" s="91">
        <v>141.78436762999999</v>
      </c>
    </row>
    <row r="1555" spans="1:7" x14ac:dyDescent="0.25">
      <c r="A1555" s="206">
        <v>45625</v>
      </c>
      <c r="B1555" s="90">
        <v>133.41313749</v>
      </c>
      <c r="C1555" s="90">
        <v>159.78842517000001</v>
      </c>
      <c r="D1555" s="90"/>
      <c r="E1555" s="90"/>
      <c r="F1555" s="91">
        <v>158.72108315</v>
      </c>
      <c r="G1555" s="91">
        <v>142.98752253999999</v>
      </c>
    </row>
    <row r="1556" spans="1:7" x14ac:dyDescent="0.25">
      <c r="A1556" s="206">
        <v>45628</v>
      </c>
      <c r="B1556" s="90">
        <v>131.97113442</v>
      </c>
      <c r="C1556" s="90">
        <v>160.19752711000001</v>
      </c>
      <c r="D1556" s="90"/>
      <c r="E1556" s="90"/>
      <c r="F1556" s="91">
        <v>158.78767837999999</v>
      </c>
      <c r="G1556" s="91">
        <v>142.49565380999999</v>
      </c>
    </row>
    <row r="1557" spans="1:7" x14ac:dyDescent="0.25">
      <c r="A1557" s="206">
        <v>45629</v>
      </c>
      <c r="B1557" s="90">
        <v>130.64012009000001</v>
      </c>
      <c r="C1557" s="90">
        <v>159.41485519</v>
      </c>
      <c r="D1557" s="90"/>
      <c r="E1557" s="90"/>
      <c r="F1557" s="91">
        <v>158.85430155</v>
      </c>
      <c r="G1557" s="91">
        <v>143.52385731999999</v>
      </c>
    </row>
    <row r="1558" spans="1:7" x14ac:dyDescent="0.25">
      <c r="A1558" s="206">
        <v>45630</v>
      </c>
      <c r="B1558" s="90">
        <v>128.57045658000001</v>
      </c>
      <c r="C1558" s="90">
        <v>159.70387295</v>
      </c>
      <c r="D1558" s="90"/>
      <c r="E1558" s="90"/>
      <c r="F1558" s="91">
        <v>158.92095266000001</v>
      </c>
      <c r="G1558" s="91">
        <v>143.46448581000001</v>
      </c>
    </row>
    <row r="1559" spans="1:7" x14ac:dyDescent="0.25">
      <c r="A1559" s="206">
        <v>45631</v>
      </c>
      <c r="B1559" s="90">
        <v>126.10574122</v>
      </c>
      <c r="C1559" s="90">
        <v>159.53801342</v>
      </c>
      <c r="D1559" s="90"/>
      <c r="E1559" s="90"/>
      <c r="F1559" s="91">
        <v>158.98763176</v>
      </c>
      <c r="G1559" s="91">
        <v>145.47906653999999</v>
      </c>
    </row>
    <row r="1560" spans="1:7" x14ac:dyDescent="0.25">
      <c r="A1560" s="206">
        <v>45632</v>
      </c>
      <c r="B1560" s="90">
        <v>128.33699752000001</v>
      </c>
      <c r="C1560" s="90">
        <v>158.81832528999999</v>
      </c>
      <c r="D1560" s="90"/>
      <c r="E1560" s="90"/>
      <c r="F1560" s="91">
        <v>159.05433880999999</v>
      </c>
      <c r="G1560" s="91">
        <v>143.30365477999999</v>
      </c>
    </row>
    <row r="1561" spans="1:7" x14ac:dyDescent="0.25">
      <c r="A1561" s="206">
        <v>45635</v>
      </c>
      <c r="B1561" s="90">
        <v>127.52945879000001</v>
      </c>
      <c r="C1561" s="90">
        <v>158.44303920999999</v>
      </c>
      <c r="D1561" s="90"/>
      <c r="E1561" s="90"/>
      <c r="F1561" s="91">
        <v>159.12107397</v>
      </c>
      <c r="G1561" s="91">
        <v>144.74245246000001</v>
      </c>
    </row>
    <row r="1562" spans="1:7" x14ac:dyDescent="0.25">
      <c r="A1562" s="206">
        <v>45636</v>
      </c>
      <c r="B1562" s="90">
        <v>126.09170816</v>
      </c>
      <c r="C1562" s="90">
        <v>159.56799948</v>
      </c>
      <c r="D1562" s="90"/>
      <c r="E1562" s="90"/>
      <c r="F1562" s="91">
        <v>159.18783694999999</v>
      </c>
      <c r="G1562" s="91">
        <v>145.90109580000001</v>
      </c>
    </row>
    <row r="1563" spans="1:7" x14ac:dyDescent="0.25">
      <c r="A1563" s="206">
        <v>45637</v>
      </c>
      <c r="B1563" s="90">
        <v>125.31988994</v>
      </c>
      <c r="C1563" s="90">
        <v>161.04782804999999</v>
      </c>
      <c r="D1563" s="90"/>
      <c r="E1563" s="90"/>
      <c r="F1563" s="91">
        <v>159.25462795000001</v>
      </c>
      <c r="G1563" s="91">
        <v>147.45401695000001</v>
      </c>
    </row>
    <row r="1564" spans="1:7" x14ac:dyDescent="0.25">
      <c r="A1564" s="206">
        <v>45638</v>
      </c>
      <c r="B1564" s="90">
        <v>125.32244141</v>
      </c>
      <c r="C1564" s="90">
        <v>160.00924241999999</v>
      </c>
      <c r="D1564" s="90"/>
      <c r="E1564" s="90"/>
      <c r="F1564" s="91">
        <v>159.32710969999999</v>
      </c>
      <c r="G1564" s="91">
        <v>143.41350004</v>
      </c>
    </row>
    <row r="1565" spans="1:7" x14ac:dyDescent="0.25">
      <c r="A1565" s="206">
        <v>45639</v>
      </c>
      <c r="B1565" s="90">
        <v>126.49483966</v>
      </c>
      <c r="C1565" s="90">
        <v>158.63204289999999</v>
      </c>
      <c r="D1565" s="90"/>
      <c r="E1565" s="90"/>
      <c r="F1565" s="91">
        <v>159.39962446999999</v>
      </c>
      <c r="G1565" s="91">
        <v>141.78642708999999</v>
      </c>
    </row>
    <row r="1566" spans="1:7" x14ac:dyDescent="0.25">
      <c r="A1566" s="206">
        <v>45642</v>
      </c>
      <c r="B1566" s="90">
        <v>125.75661572999999</v>
      </c>
      <c r="C1566" s="90">
        <v>156.83342368000001</v>
      </c>
      <c r="D1566" s="90"/>
      <c r="E1566" s="90"/>
      <c r="F1566" s="91">
        <v>159.47217225</v>
      </c>
      <c r="G1566" s="91">
        <v>140.58925712000001</v>
      </c>
    </row>
    <row r="1567" spans="1:7" x14ac:dyDescent="0.25">
      <c r="A1567" s="206">
        <v>45643</v>
      </c>
      <c r="B1567" s="90">
        <v>124.33459913999999</v>
      </c>
      <c r="C1567" s="90">
        <v>156.09667429000001</v>
      </c>
      <c r="D1567" s="90"/>
      <c r="E1567" s="90"/>
      <c r="F1567" s="91">
        <v>159.54475303999999</v>
      </c>
      <c r="G1567" s="91">
        <v>141.88407491000001</v>
      </c>
    </row>
    <row r="1568" spans="1:7" x14ac:dyDescent="0.25">
      <c r="A1568" s="206">
        <v>45644</v>
      </c>
      <c r="B1568" s="90">
        <v>122.79564039</v>
      </c>
      <c r="C1568" s="90">
        <v>154.56630362000001</v>
      </c>
      <c r="D1568" s="90"/>
      <c r="E1568" s="90"/>
      <c r="F1568" s="91">
        <v>159.61736683999999</v>
      </c>
      <c r="G1568" s="91">
        <v>137.41680678</v>
      </c>
    </row>
    <row r="1569" spans="1:7" x14ac:dyDescent="0.25">
      <c r="A1569" s="206">
        <v>45645</v>
      </c>
      <c r="B1569" s="90">
        <v>122.40186427</v>
      </c>
      <c r="C1569" s="90">
        <v>156.26963190000001</v>
      </c>
      <c r="D1569" s="90"/>
      <c r="E1569" s="90"/>
      <c r="F1569" s="91">
        <v>159.69001383</v>
      </c>
      <c r="G1569" s="91">
        <v>137.89017454</v>
      </c>
    </row>
    <row r="1570" spans="1:7" x14ac:dyDescent="0.25">
      <c r="A1570" s="206">
        <v>45646</v>
      </c>
      <c r="B1570" s="90">
        <v>125.3050064</v>
      </c>
      <c r="C1570" s="90">
        <v>157.39519349</v>
      </c>
      <c r="D1570" s="90"/>
      <c r="E1570" s="90"/>
      <c r="F1570" s="91">
        <v>159.76269384</v>
      </c>
      <c r="G1570" s="91">
        <v>138.9304162</v>
      </c>
    </row>
    <row r="1571" spans="1:7" x14ac:dyDescent="0.25">
      <c r="A1571" s="206">
        <v>45649</v>
      </c>
      <c r="B1571" s="90">
        <v>128.44798625999999</v>
      </c>
      <c r="C1571" s="90">
        <v>157.03654377999999</v>
      </c>
      <c r="D1571" s="90"/>
      <c r="E1571" s="90"/>
      <c r="F1571" s="91">
        <v>159.83540685</v>
      </c>
      <c r="G1571" s="91">
        <v>137.41076494999999</v>
      </c>
    </row>
    <row r="1572" spans="1:7" x14ac:dyDescent="0.25">
      <c r="A1572" s="206">
        <v>45650</v>
      </c>
      <c r="B1572" s="90"/>
      <c r="C1572" s="90">
        <v>157.12975223000001</v>
      </c>
      <c r="D1572" s="90"/>
      <c r="E1572" s="90"/>
      <c r="F1572" s="91">
        <v>159.90815305000001</v>
      </c>
      <c r="G1572" s="91"/>
    </row>
    <row r="1573" spans="1:7" x14ac:dyDescent="0.25">
      <c r="A1573" s="206">
        <v>45651</v>
      </c>
      <c r="B1573" s="90"/>
      <c r="C1573" s="90"/>
      <c r="D1573" s="90"/>
      <c r="E1573" s="90"/>
      <c r="F1573" s="91"/>
      <c r="G1573" s="91"/>
    </row>
    <row r="1574" spans="1:7" x14ac:dyDescent="0.25">
      <c r="A1574" s="206">
        <v>45652</v>
      </c>
      <c r="B1574" s="90">
        <v>130.50404194999999</v>
      </c>
      <c r="C1574" s="90">
        <v>156.96696499999999</v>
      </c>
      <c r="D1574" s="90"/>
      <c r="E1574" s="90"/>
      <c r="F1574" s="91">
        <v>159.98093227000001</v>
      </c>
      <c r="G1574" s="91">
        <v>137.76454770000001</v>
      </c>
    </row>
    <row r="1575" spans="1:7" x14ac:dyDescent="0.25">
      <c r="A1575" s="206">
        <v>45653</v>
      </c>
      <c r="B1575" s="90">
        <v>132.36661153</v>
      </c>
      <c r="C1575" s="90">
        <v>156.24233541000001</v>
      </c>
      <c r="D1575" s="90"/>
      <c r="E1575" s="90"/>
      <c r="F1575" s="91">
        <v>160.05374466999999</v>
      </c>
      <c r="G1575" s="91">
        <v>136.84497196999999</v>
      </c>
    </row>
    <row r="1576" spans="1:7" x14ac:dyDescent="0.25">
      <c r="A1576" s="206">
        <v>45656</v>
      </c>
      <c r="B1576" s="90">
        <v>132.51799846</v>
      </c>
      <c r="C1576" s="90">
        <v>155.51609783999999</v>
      </c>
      <c r="D1576" s="90"/>
      <c r="E1576" s="90"/>
      <c r="F1576" s="91">
        <v>160.12659026</v>
      </c>
      <c r="G1576" s="91">
        <v>136.86100386999999</v>
      </c>
    </row>
    <row r="1577" spans="1:7" x14ac:dyDescent="0.25">
      <c r="A1577" s="206">
        <v>45657</v>
      </c>
      <c r="B1577" s="90"/>
      <c r="C1577" s="90">
        <v>155.60231195</v>
      </c>
      <c r="D1577" s="90"/>
      <c r="E1577" s="90"/>
      <c r="F1577" s="91">
        <v>160.19946887</v>
      </c>
      <c r="G1577" s="91"/>
    </row>
    <row r="1578" spans="1:7" x14ac:dyDescent="0.25">
      <c r="A1578" s="206">
        <v>45658</v>
      </c>
      <c r="B1578" s="90"/>
      <c r="C1578" s="90"/>
      <c r="D1578" s="90"/>
      <c r="E1578" s="90"/>
      <c r="F1578" s="91"/>
      <c r="G1578" s="91"/>
    </row>
    <row r="1579" spans="1:7" x14ac:dyDescent="0.25">
      <c r="A1579" s="206">
        <v>45659</v>
      </c>
      <c r="B1579" s="90">
        <v>132.56307434999999</v>
      </c>
      <c r="C1579" s="90">
        <v>156.12012566999999</v>
      </c>
      <c r="D1579" s="90"/>
      <c r="E1579" s="90"/>
      <c r="F1579" s="91">
        <v>160.27238066000001</v>
      </c>
      <c r="G1579" s="91">
        <v>136.68121674</v>
      </c>
    </row>
    <row r="1580" spans="1:7" x14ac:dyDescent="0.25">
      <c r="A1580" s="206">
        <v>45660</v>
      </c>
      <c r="B1580" s="90">
        <v>132.53585871999999</v>
      </c>
      <c r="C1580" s="90">
        <v>156.38716607999999</v>
      </c>
      <c r="D1580" s="90"/>
      <c r="E1580" s="90"/>
      <c r="F1580" s="91">
        <v>160.34532565000001</v>
      </c>
      <c r="G1580" s="91">
        <v>134.86899751999999</v>
      </c>
    </row>
    <row r="1581" spans="1:7" x14ac:dyDescent="0.25">
      <c r="A1581" s="206">
        <v>45663</v>
      </c>
      <c r="B1581" s="90">
        <v>132.63068817000001</v>
      </c>
      <c r="C1581" s="90">
        <v>156.97662507999999</v>
      </c>
      <c r="D1581" s="90"/>
      <c r="E1581" s="90"/>
      <c r="F1581" s="91">
        <v>160.41830382000001</v>
      </c>
      <c r="G1581" s="91">
        <v>136.56303126</v>
      </c>
    </row>
    <row r="1582" spans="1:7" x14ac:dyDescent="0.25">
      <c r="A1582" s="206">
        <v>45664</v>
      </c>
      <c r="B1582" s="90">
        <v>132.45676330000001</v>
      </c>
      <c r="C1582" s="90">
        <v>156.90285385999999</v>
      </c>
      <c r="D1582" s="90"/>
      <c r="E1582" s="90"/>
      <c r="F1582" s="91">
        <v>160.49131517999999</v>
      </c>
      <c r="G1582" s="91">
        <v>137.86144454999999</v>
      </c>
    </row>
    <row r="1583" spans="1:7" x14ac:dyDescent="0.25">
      <c r="A1583" s="206">
        <v>45665</v>
      </c>
      <c r="B1583" s="90">
        <v>131.20994730999999</v>
      </c>
      <c r="C1583" s="90">
        <v>157.07703190000001</v>
      </c>
      <c r="D1583" s="90"/>
      <c r="E1583" s="90"/>
      <c r="F1583" s="91">
        <v>160.56435991000001</v>
      </c>
      <c r="G1583" s="91">
        <v>136.11130485999999</v>
      </c>
    </row>
    <row r="1584" spans="1:7" x14ac:dyDescent="0.25">
      <c r="A1584" s="206">
        <v>45666</v>
      </c>
      <c r="B1584" s="90">
        <v>130.54869259</v>
      </c>
      <c r="C1584" s="90">
        <v>157.11367826</v>
      </c>
      <c r="D1584" s="90"/>
      <c r="E1584" s="90"/>
      <c r="F1584" s="91">
        <v>160.63743783000001</v>
      </c>
      <c r="G1584" s="91">
        <v>136.28886186</v>
      </c>
    </row>
    <row r="1585" spans="1:7" x14ac:dyDescent="0.25">
      <c r="A1585" s="206">
        <v>45667</v>
      </c>
      <c r="B1585" s="90">
        <v>130.83020424</v>
      </c>
      <c r="C1585" s="90">
        <v>156.71077824</v>
      </c>
      <c r="D1585" s="90"/>
      <c r="E1585" s="90"/>
      <c r="F1585" s="91">
        <v>160.71054894</v>
      </c>
      <c r="G1585" s="91">
        <v>135.23742403</v>
      </c>
    </row>
    <row r="1586" spans="1:7" x14ac:dyDescent="0.25">
      <c r="A1586" s="206">
        <v>45670</v>
      </c>
      <c r="B1586" s="90">
        <v>130.45598935000001</v>
      </c>
      <c r="C1586" s="90">
        <v>156.40845439</v>
      </c>
      <c r="D1586" s="90"/>
      <c r="E1586" s="90"/>
      <c r="F1586" s="91">
        <v>160.78369341999999</v>
      </c>
      <c r="G1586" s="91">
        <v>135.40860923</v>
      </c>
    </row>
    <row r="1587" spans="1:7" x14ac:dyDescent="0.25">
      <c r="A1587" s="206">
        <v>45671</v>
      </c>
      <c r="B1587" s="90">
        <v>130.35095404</v>
      </c>
      <c r="C1587" s="90">
        <v>156.81979376000001</v>
      </c>
      <c r="D1587" s="90"/>
      <c r="E1587" s="90"/>
      <c r="F1587" s="91">
        <v>160.85687109</v>
      </c>
      <c r="G1587" s="91">
        <v>135.74055719</v>
      </c>
    </row>
    <row r="1588" spans="1:7" x14ac:dyDescent="0.25">
      <c r="A1588" s="206">
        <v>45672</v>
      </c>
      <c r="B1588" s="90">
        <v>131.43362576000001</v>
      </c>
      <c r="C1588" s="90">
        <v>157.26928846999999</v>
      </c>
      <c r="D1588" s="90"/>
      <c r="E1588" s="90"/>
      <c r="F1588" s="91">
        <v>160.93008212000001</v>
      </c>
      <c r="G1588" s="91">
        <v>139.55399911999999</v>
      </c>
    </row>
    <row r="1589" spans="1:7" x14ac:dyDescent="0.25">
      <c r="A1589" s="206">
        <v>45673</v>
      </c>
      <c r="B1589" s="90">
        <v>131.14956264</v>
      </c>
      <c r="C1589" s="90">
        <v>156.90866668000001</v>
      </c>
      <c r="D1589" s="90"/>
      <c r="E1589" s="90"/>
      <c r="F1589" s="91">
        <v>161.00332653000001</v>
      </c>
      <c r="G1589" s="91">
        <v>137.94277600999999</v>
      </c>
    </row>
    <row r="1590" spans="1:7" x14ac:dyDescent="0.25">
      <c r="A1590" s="206">
        <v>45674</v>
      </c>
      <c r="B1590" s="90">
        <v>129.34525151</v>
      </c>
      <c r="C1590" s="90">
        <v>156.3571724</v>
      </c>
      <c r="D1590" s="90"/>
      <c r="E1590" s="90"/>
      <c r="F1590" s="91">
        <v>161.07660430000001</v>
      </c>
      <c r="G1590" s="91">
        <v>139.21285756</v>
      </c>
    </row>
    <row r="1591" spans="1:7" x14ac:dyDescent="0.25">
      <c r="A1591" s="206">
        <v>45677</v>
      </c>
      <c r="B1591" s="90">
        <v>129.22660837999999</v>
      </c>
      <c r="C1591" s="90">
        <v>156.05099611</v>
      </c>
      <c r="D1591" s="90"/>
      <c r="E1591" s="90"/>
      <c r="F1591" s="91">
        <v>161.14991544</v>
      </c>
      <c r="G1591" s="91">
        <v>139.78719556999999</v>
      </c>
    </row>
    <row r="1592" spans="1:7" x14ac:dyDescent="0.25">
      <c r="A1592" s="206">
        <v>45678</v>
      </c>
      <c r="B1592" s="90">
        <v>128.36846559</v>
      </c>
      <c r="C1592" s="90">
        <v>155.50678421000001</v>
      </c>
      <c r="D1592" s="90"/>
      <c r="E1592" s="90"/>
      <c r="F1592" s="91">
        <v>161.22325995</v>
      </c>
      <c r="G1592" s="91">
        <v>140.33697941</v>
      </c>
    </row>
    <row r="1593" spans="1:7" x14ac:dyDescent="0.25">
      <c r="A1593" s="206">
        <v>45679</v>
      </c>
      <c r="B1593" s="90">
        <v>128.02529351999999</v>
      </c>
      <c r="C1593" s="90">
        <v>155.67472794</v>
      </c>
      <c r="D1593" s="90"/>
      <c r="E1593" s="90"/>
      <c r="F1593" s="91">
        <v>161.29663782</v>
      </c>
      <c r="G1593" s="91">
        <v>139.91988828000001</v>
      </c>
    </row>
    <row r="1594" spans="1:7" x14ac:dyDescent="0.25">
      <c r="A1594" s="206">
        <v>45680</v>
      </c>
      <c r="B1594" s="90">
        <v>127.46184495999999</v>
      </c>
      <c r="C1594" s="90">
        <v>155.40643829999999</v>
      </c>
      <c r="D1594" s="90"/>
      <c r="E1594" s="90"/>
      <c r="F1594" s="91">
        <v>161.37004906999999</v>
      </c>
      <c r="G1594" s="91">
        <v>139.36411950999999</v>
      </c>
    </row>
    <row r="1595" spans="1:7" x14ac:dyDescent="0.25">
      <c r="A1595" s="206">
        <v>45681</v>
      </c>
      <c r="B1595" s="90">
        <v>127.61153092000001</v>
      </c>
      <c r="C1595" s="90">
        <v>155.70493088000001</v>
      </c>
      <c r="D1595" s="90"/>
      <c r="E1595" s="90"/>
      <c r="F1595" s="91">
        <v>161.44349367999999</v>
      </c>
      <c r="G1595" s="91">
        <v>139.32272558</v>
      </c>
    </row>
    <row r="1596" spans="1:7" x14ac:dyDescent="0.25">
      <c r="A1596" s="206">
        <v>45684</v>
      </c>
      <c r="B1596" s="90">
        <v>127.10974277</v>
      </c>
      <c r="C1596" s="90">
        <v>155.74663274</v>
      </c>
      <c r="D1596" s="90"/>
      <c r="E1596" s="90"/>
      <c r="F1596" s="91">
        <v>161.51697166</v>
      </c>
      <c r="G1596" s="91">
        <v>142.07006315999999</v>
      </c>
    </row>
    <row r="1597" spans="1:7" x14ac:dyDescent="0.25">
      <c r="A1597" s="206">
        <v>45685</v>
      </c>
      <c r="B1597" s="90">
        <v>126.49101245999999</v>
      </c>
      <c r="C1597" s="90">
        <v>155.81654958999999</v>
      </c>
      <c r="D1597" s="90"/>
      <c r="E1597" s="90"/>
      <c r="F1597" s="91">
        <v>161.59048318000001</v>
      </c>
      <c r="G1597" s="91">
        <v>141.15297927</v>
      </c>
    </row>
    <row r="1598" spans="1:7" x14ac:dyDescent="0.25">
      <c r="A1598" s="206">
        <v>45686</v>
      </c>
      <c r="B1598" s="90">
        <v>126.4952649</v>
      </c>
      <c r="C1598" s="90">
        <v>155.74481738</v>
      </c>
      <c r="D1598" s="90"/>
      <c r="E1598" s="90"/>
      <c r="F1598" s="91">
        <v>161.66402808000001</v>
      </c>
      <c r="G1598" s="91">
        <v>140.44368428000001</v>
      </c>
    </row>
    <row r="1599" spans="1:7" x14ac:dyDescent="0.25">
      <c r="A1599" s="206">
        <v>45687</v>
      </c>
      <c r="B1599" s="90">
        <v>127.43122738</v>
      </c>
      <c r="C1599" s="90">
        <v>157.47559914999999</v>
      </c>
      <c r="D1599" s="90"/>
      <c r="E1599" s="90"/>
      <c r="F1599" s="91">
        <v>161.74330406000001</v>
      </c>
      <c r="G1599" s="91">
        <v>144.40405306</v>
      </c>
    </row>
    <row r="1600" spans="1:7" x14ac:dyDescent="0.25">
      <c r="A1600" s="206">
        <v>45688</v>
      </c>
      <c r="B1600" s="90">
        <v>128.45053772</v>
      </c>
      <c r="C1600" s="90">
        <v>157.26258240000001</v>
      </c>
      <c r="D1600" s="90"/>
      <c r="E1600" s="90"/>
      <c r="F1600" s="91">
        <v>161.82261894999999</v>
      </c>
      <c r="G1600" s="91">
        <v>143.5190102</v>
      </c>
    </row>
    <row r="1601" spans="1:7" x14ac:dyDescent="0.25">
      <c r="A1601" s="206">
        <v>45691</v>
      </c>
      <c r="B1601" s="90">
        <v>127.63704557</v>
      </c>
      <c r="C1601" s="90">
        <v>157.75841632999999</v>
      </c>
      <c r="D1601" s="90"/>
      <c r="E1601" s="90"/>
      <c r="F1601" s="91">
        <v>161.90197273000001</v>
      </c>
      <c r="G1601" s="91">
        <v>143.33186137000001</v>
      </c>
    </row>
    <row r="1602" spans="1:7" x14ac:dyDescent="0.25">
      <c r="A1602" s="206">
        <v>45692</v>
      </c>
      <c r="B1602" s="90">
        <v>127.57325894</v>
      </c>
      <c r="C1602" s="90">
        <v>157.52578063999999</v>
      </c>
      <c r="D1602" s="90"/>
      <c r="E1602" s="90"/>
      <c r="F1602" s="91">
        <v>161.98136542</v>
      </c>
      <c r="G1602" s="91">
        <v>142.39538899999999</v>
      </c>
    </row>
    <row r="1603" spans="1:7" x14ac:dyDescent="0.25">
      <c r="A1603" s="206">
        <v>45693</v>
      </c>
      <c r="B1603" s="90">
        <v>127.32151438</v>
      </c>
      <c r="C1603" s="90">
        <v>157.05315583000001</v>
      </c>
      <c r="D1603" s="90"/>
      <c r="E1603" s="90"/>
      <c r="F1603" s="91">
        <v>162.06079700000001</v>
      </c>
      <c r="G1603" s="91">
        <v>142.83532757</v>
      </c>
    </row>
    <row r="1604" spans="1:7" x14ac:dyDescent="0.25">
      <c r="A1604" s="206">
        <v>45694</v>
      </c>
      <c r="B1604" s="90">
        <v>127.38955344999999</v>
      </c>
      <c r="C1604" s="90">
        <v>157.37523508999999</v>
      </c>
      <c r="D1604" s="90"/>
      <c r="E1604" s="90"/>
      <c r="F1604" s="91">
        <v>162.14026748000001</v>
      </c>
      <c r="G1604" s="91">
        <v>143.62118655</v>
      </c>
    </row>
    <row r="1605" spans="1:7" x14ac:dyDescent="0.25">
      <c r="A1605" s="206">
        <v>45695</v>
      </c>
      <c r="B1605" s="90">
        <v>127.89176684</v>
      </c>
      <c r="C1605" s="90">
        <v>157.29682821</v>
      </c>
      <c r="D1605" s="90"/>
      <c r="E1605" s="90"/>
      <c r="F1605" s="91">
        <v>162.21977704</v>
      </c>
      <c r="G1605" s="91">
        <v>141.79459664999999</v>
      </c>
    </row>
    <row r="1606" spans="1:7" x14ac:dyDescent="0.25">
      <c r="A1606" s="206">
        <v>45698</v>
      </c>
      <c r="B1606" s="90">
        <v>127.76802078</v>
      </c>
      <c r="C1606" s="90">
        <v>157.35505567000001</v>
      </c>
      <c r="D1606" s="90"/>
      <c r="E1606" s="90"/>
      <c r="F1606" s="91">
        <v>162.29932550000001</v>
      </c>
      <c r="G1606" s="91">
        <v>142.87826895000001</v>
      </c>
    </row>
    <row r="1607" spans="1:7" x14ac:dyDescent="0.25">
      <c r="A1607" s="206">
        <v>45699</v>
      </c>
      <c r="B1607" s="90">
        <v>127.75611394000001</v>
      </c>
      <c r="C1607" s="90">
        <v>157.68119350000001</v>
      </c>
      <c r="D1607" s="90"/>
      <c r="E1607" s="90"/>
      <c r="F1607" s="91">
        <v>162.37891303999999</v>
      </c>
      <c r="G1607" s="91">
        <v>143.95902842000001</v>
      </c>
    </row>
    <row r="1608" spans="1:7" x14ac:dyDescent="0.25">
      <c r="A1608" s="206">
        <v>45700</v>
      </c>
      <c r="B1608" s="90">
        <v>127.79863836</v>
      </c>
      <c r="C1608" s="90">
        <v>157.62847699</v>
      </c>
      <c r="D1608" s="90"/>
      <c r="E1608" s="90"/>
      <c r="F1608" s="91">
        <v>162.45853966000001</v>
      </c>
      <c r="G1608" s="91">
        <v>141.52244119</v>
      </c>
    </row>
    <row r="1609" spans="1:7" x14ac:dyDescent="0.25">
      <c r="A1609" s="206">
        <v>45701</v>
      </c>
      <c r="B1609" s="90">
        <v>127.48778486</v>
      </c>
      <c r="C1609" s="90">
        <v>157.88047502000001</v>
      </c>
      <c r="D1609" s="90"/>
      <c r="E1609" s="90"/>
      <c r="F1609" s="91">
        <v>162.53820518000001</v>
      </c>
      <c r="G1609" s="91">
        <v>142.05718303</v>
      </c>
    </row>
    <row r="1610" spans="1:7" x14ac:dyDescent="0.25">
      <c r="A1610" s="206">
        <v>45702</v>
      </c>
      <c r="B1610" s="90">
        <v>128.35358203999999</v>
      </c>
      <c r="C1610" s="90">
        <v>159.02906953999999</v>
      </c>
      <c r="D1610" s="90"/>
      <c r="E1610" s="90"/>
      <c r="F1610" s="91">
        <v>162.61790977000001</v>
      </c>
      <c r="G1610" s="91">
        <v>145.88983137</v>
      </c>
    </row>
    <row r="1611" spans="1:7" x14ac:dyDescent="0.25">
      <c r="A1611" s="206">
        <v>45705</v>
      </c>
      <c r="B1611" s="90">
        <v>129.47282476999999</v>
      </c>
      <c r="C1611" s="90">
        <v>159.61920885000001</v>
      </c>
      <c r="D1611" s="90"/>
      <c r="E1611" s="90"/>
      <c r="F1611" s="91">
        <v>162.69765344000001</v>
      </c>
      <c r="G1611" s="91">
        <v>146.26934026000001</v>
      </c>
    </row>
    <row r="1612" spans="1:7" x14ac:dyDescent="0.25">
      <c r="A1612" s="206">
        <v>45706</v>
      </c>
      <c r="B1612" s="90">
        <v>130.14641158000001</v>
      </c>
      <c r="C1612" s="90">
        <v>159.58496658000001</v>
      </c>
      <c r="D1612" s="90"/>
      <c r="E1612" s="90"/>
      <c r="F1612" s="91">
        <v>162.77743637</v>
      </c>
      <c r="G1612" s="91">
        <v>146.24610594999999</v>
      </c>
    </row>
    <row r="1613" spans="1:7" x14ac:dyDescent="0.25">
      <c r="A1613" s="206">
        <v>45707</v>
      </c>
      <c r="B1613" s="90">
        <v>130.13578046999999</v>
      </c>
      <c r="C1613" s="90">
        <v>159.38556162</v>
      </c>
      <c r="D1613" s="90"/>
      <c r="E1613" s="90"/>
      <c r="F1613" s="91">
        <v>162.85725837999999</v>
      </c>
      <c r="G1613" s="91">
        <v>144.85465300999999</v>
      </c>
    </row>
    <row r="1614" spans="1:7" x14ac:dyDescent="0.25">
      <c r="A1614" s="206">
        <v>45708</v>
      </c>
      <c r="B1614" s="90">
        <v>130.78002542999999</v>
      </c>
      <c r="C1614" s="90">
        <v>159.60160567</v>
      </c>
      <c r="D1614" s="90"/>
      <c r="E1614" s="90"/>
      <c r="F1614" s="91">
        <v>162.93711945999999</v>
      </c>
      <c r="G1614" s="91">
        <v>145.18664648000001</v>
      </c>
    </row>
    <row r="1615" spans="1:7" x14ac:dyDescent="0.25">
      <c r="A1615" s="206">
        <v>45709</v>
      </c>
      <c r="B1615" s="90">
        <v>132.12932527000001</v>
      </c>
      <c r="C1615" s="90">
        <v>159.91198356000001</v>
      </c>
      <c r="D1615" s="90"/>
      <c r="E1615" s="90"/>
      <c r="F1615" s="91">
        <v>163.01701980999999</v>
      </c>
      <c r="G1615" s="91">
        <v>144.64900320999999</v>
      </c>
    </row>
    <row r="1616" spans="1:7" x14ac:dyDescent="0.25">
      <c r="A1616" s="206">
        <v>45712</v>
      </c>
      <c r="B1616" s="90">
        <v>132.40148155</v>
      </c>
      <c r="C1616" s="90">
        <v>159.00106918</v>
      </c>
      <c r="D1616" s="90"/>
      <c r="E1616" s="90"/>
      <c r="F1616" s="91">
        <v>163.09695922</v>
      </c>
      <c r="G1616" s="91">
        <v>142.68435008</v>
      </c>
    </row>
    <row r="1617" spans="1:7" x14ac:dyDescent="0.25">
      <c r="A1617" s="206">
        <v>45713</v>
      </c>
      <c r="B1617" s="90">
        <v>132.59836960999999</v>
      </c>
      <c r="C1617" s="90">
        <v>159.47820471</v>
      </c>
      <c r="D1617" s="90"/>
      <c r="E1617" s="90"/>
      <c r="F1617" s="91">
        <v>163.17693790000001</v>
      </c>
      <c r="G1617" s="91">
        <v>143.34214728000001</v>
      </c>
    </row>
    <row r="1618" spans="1:7" x14ac:dyDescent="0.25">
      <c r="A1618" s="206">
        <v>45714</v>
      </c>
      <c r="B1618" s="90">
        <v>132.09190378</v>
      </c>
      <c r="C1618" s="90">
        <v>158.87997161999999</v>
      </c>
      <c r="D1618" s="90"/>
      <c r="E1618" s="90"/>
      <c r="F1618" s="91">
        <v>163.25695583000001</v>
      </c>
      <c r="G1618" s="91">
        <v>141.96448473000001</v>
      </c>
    </row>
    <row r="1619" spans="1:7" x14ac:dyDescent="0.25">
      <c r="A1619" s="206">
        <v>45715</v>
      </c>
      <c r="B1619" s="90">
        <v>132.48525466000001</v>
      </c>
      <c r="C1619" s="90">
        <v>158.38654176</v>
      </c>
      <c r="D1619" s="90"/>
      <c r="E1619" s="90"/>
      <c r="F1619" s="91">
        <v>163.33701302</v>
      </c>
      <c r="G1619" s="91">
        <v>141.99890382000001</v>
      </c>
    </row>
    <row r="1620" spans="1:7" x14ac:dyDescent="0.25">
      <c r="A1620" s="206">
        <v>45716</v>
      </c>
      <c r="B1620" s="90">
        <v>132.73912544000001</v>
      </c>
      <c r="C1620" s="90">
        <v>158.05538111999999</v>
      </c>
      <c r="D1620" s="90"/>
      <c r="E1620" s="90"/>
      <c r="F1620" s="91">
        <v>163.41710947000001</v>
      </c>
      <c r="G1620" s="91">
        <v>139.72340932</v>
      </c>
    </row>
    <row r="1621" spans="1:7" x14ac:dyDescent="0.25">
      <c r="A1621" s="206">
        <v>45719</v>
      </c>
      <c r="B1621" s="90"/>
      <c r="C1621" s="90"/>
      <c r="D1621" s="90"/>
      <c r="E1621" s="90"/>
      <c r="F1621" s="91"/>
      <c r="G1621" s="91"/>
    </row>
    <row r="1622" spans="1:7" x14ac:dyDescent="0.25">
      <c r="A1622" s="206">
        <v>45720</v>
      </c>
      <c r="B1622" s="90"/>
      <c r="C1622" s="90"/>
      <c r="D1622" s="90"/>
      <c r="E1622" s="90"/>
      <c r="F1622" s="91"/>
      <c r="G1622" s="91"/>
    </row>
    <row r="1623" spans="1:7" x14ac:dyDescent="0.25">
      <c r="A1623" s="206">
        <v>45721</v>
      </c>
      <c r="B1623" s="90">
        <v>132.76591583000001</v>
      </c>
      <c r="C1623" s="90">
        <v>158.99190752000001</v>
      </c>
      <c r="D1623" s="90"/>
      <c r="E1623" s="90"/>
      <c r="F1623" s="91">
        <v>163.49724517000001</v>
      </c>
      <c r="G1623" s="91">
        <v>140.0053159</v>
      </c>
    </row>
    <row r="1624" spans="1:7" x14ac:dyDescent="0.25">
      <c r="A1624" s="206">
        <v>45722</v>
      </c>
      <c r="B1624" s="90">
        <v>133.55942150000001</v>
      </c>
      <c r="C1624" s="90">
        <v>159.00623646</v>
      </c>
      <c r="D1624" s="90"/>
      <c r="E1624" s="90"/>
      <c r="F1624" s="91">
        <v>163.57742013000001</v>
      </c>
      <c r="G1624" s="91">
        <v>140.35883695000001</v>
      </c>
    </row>
    <row r="1625" spans="1:7" x14ac:dyDescent="0.25">
      <c r="A1625" s="206">
        <v>45723</v>
      </c>
      <c r="B1625" s="90">
        <v>134.42436819</v>
      </c>
      <c r="C1625" s="90">
        <v>159.36390814000001</v>
      </c>
      <c r="D1625" s="90"/>
      <c r="E1625" s="90"/>
      <c r="F1625" s="91">
        <v>163.65763433999999</v>
      </c>
      <c r="G1625" s="91">
        <v>142.26705415000001</v>
      </c>
    </row>
    <row r="1626" spans="1:7" x14ac:dyDescent="0.25">
      <c r="A1626" s="206">
        <v>45726</v>
      </c>
      <c r="B1626" s="90">
        <v>134.57575513</v>
      </c>
      <c r="C1626" s="90">
        <v>159.40158953</v>
      </c>
      <c r="D1626" s="90"/>
      <c r="E1626" s="90"/>
      <c r="F1626" s="91">
        <v>163.73788798999999</v>
      </c>
      <c r="G1626" s="91">
        <v>141.68079177000001</v>
      </c>
    </row>
    <row r="1627" spans="1:7" x14ac:dyDescent="0.25">
      <c r="A1627" s="206">
        <v>45727</v>
      </c>
      <c r="B1627" s="90">
        <v>134.97888663000001</v>
      </c>
      <c r="C1627" s="90">
        <v>160.03883195</v>
      </c>
      <c r="D1627" s="90"/>
      <c r="E1627" s="90"/>
      <c r="F1627" s="91">
        <v>163.81818089999999</v>
      </c>
      <c r="G1627" s="91">
        <v>140.52928256999999</v>
      </c>
    </row>
    <row r="1628" spans="1:7" x14ac:dyDescent="0.25">
      <c r="A1628" s="206">
        <v>45728</v>
      </c>
      <c r="B1628" s="90">
        <v>135.45898732000001</v>
      </c>
      <c r="C1628" s="90">
        <v>159.91787665999999</v>
      </c>
      <c r="D1628" s="90"/>
      <c r="E1628" s="90"/>
      <c r="F1628" s="91">
        <v>163.89851324</v>
      </c>
      <c r="G1628" s="91">
        <v>140.93451759000001</v>
      </c>
    </row>
    <row r="1629" spans="1:7" x14ac:dyDescent="0.25">
      <c r="A1629" s="206">
        <v>45729</v>
      </c>
      <c r="B1629" s="90">
        <v>135.58528484999999</v>
      </c>
      <c r="C1629" s="90">
        <v>160.34924907999999</v>
      </c>
      <c r="D1629" s="90"/>
      <c r="E1629" s="90"/>
      <c r="F1629" s="91">
        <v>163.97888502000001</v>
      </c>
      <c r="G1629" s="91">
        <v>142.95256867000001</v>
      </c>
    </row>
    <row r="1630" spans="1:7" x14ac:dyDescent="0.25">
      <c r="A1630" s="206">
        <v>45730</v>
      </c>
      <c r="B1630" s="90">
        <v>136.61692726999999</v>
      </c>
      <c r="C1630" s="90">
        <v>160.12024535</v>
      </c>
      <c r="D1630" s="90"/>
      <c r="E1630" s="90"/>
      <c r="F1630" s="91">
        <v>164.05929623</v>
      </c>
      <c r="G1630" s="91">
        <v>146.73011234000001</v>
      </c>
    </row>
    <row r="1631" spans="1:7" x14ac:dyDescent="0.25">
      <c r="A1631" s="206">
        <v>45733</v>
      </c>
      <c r="B1631" s="90">
        <v>136.93245845999999</v>
      </c>
      <c r="C1631" s="90">
        <v>160.19527586999999</v>
      </c>
      <c r="D1631" s="90"/>
      <c r="E1631" s="90"/>
      <c r="F1631" s="91">
        <v>164.13974687999999</v>
      </c>
      <c r="G1631" s="91">
        <v>148.86565483000001</v>
      </c>
    </row>
    <row r="1632" spans="1:7" x14ac:dyDescent="0.25">
      <c r="A1632" s="206">
        <v>45734</v>
      </c>
      <c r="B1632" s="90">
        <v>137.64899493999999</v>
      </c>
      <c r="C1632" s="90">
        <v>160.68390191</v>
      </c>
      <c r="D1632" s="90"/>
      <c r="E1632" s="90"/>
      <c r="F1632" s="91">
        <v>164.22023695999999</v>
      </c>
      <c r="G1632" s="91">
        <v>149.59473653000001</v>
      </c>
    </row>
    <row r="1633" spans="1:7" x14ac:dyDescent="0.25">
      <c r="A1633" s="206">
        <v>45735</v>
      </c>
      <c r="B1633" s="90">
        <v>138.44207535999999</v>
      </c>
      <c r="C1633" s="90">
        <v>161.15105011</v>
      </c>
      <c r="D1633" s="90"/>
      <c r="E1633" s="90"/>
      <c r="F1633" s="91">
        <v>164.30076647000001</v>
      </c>
      <c r="G1633" s="91">
        <v>150.77092507</v>
      </c>
    </row>
    <row r="1634" spans="1:7" x14ac:dyDescent="0.25">
      <c r="A1634" s="206">
        <v>45736</v>
      </c>
      <c r="B1634" s="90">
        <v>138.58835937000001</v>
      </c>
      <c r="C1634" s="90">
        <v>160.49731193</v>
      </c>
      <c r="D1634" s="90"/>
      <c r="E1634" s="90"/>
      <c r="F1634" s="91">
        <v>164.38707525999999</v>
      </c>
      <c r="G1634" s="91">
        <v>150.14108414</v>
      </c>
    </row>
    <row r="1635" spans="1:7" x14ac:dyDescent="0.25">
      <c r="A1635" s="206">
        <v>45737</v>
      </c>
      <c r="B1635" s="90">
        <v>138.57177483999999</v>
      </c>
      <c r="C1635" s="90">
        <v>160.68455107</v>
      </c>
      <c r="D1635" s="90"/>
      <c r="E1635" s="90"/>
      <c r="F1635" s="91">
        <v>164.47342936999999</v>
      </c>
      <c r="G1635" s="91">
        <v>150.58481166000001</v>
      </c>
    </row>
    <row r="1636" spans="1:7" x14ac:dyDescent="0.25">
      <c r="A1636" s="206">
        <v>45740</v>
      </c>
      <c r="B1636" s="90">
        <v>138.68148783999999</v>
      </c>
      <c r="C1636" s="90">
        <v>160.31931387</v>
      </c>
      <c r="D1636" s="90"/>
      <c r="E1636" s="90"/>
      <c r="F1636" s="91">
        <v>164.55982879999999</v>
      </c>
      <c r="G1636" s="91">
        <v>149.42031992</v>
      </c>
    </row>
    <row r="1637" spans="1:7" x14ac:dyDescent="0.25">
      <c r="A1637" s="206">
        <v>45741</v>
      </c>
      <c r="B1637" s="90">
        <v>138.87752542000001</v>
      </c>
      <c r="C1637" s="90">
        <v>160.4168876</v>
      </c>
      <c r="D1637" s="90"/>
      <c r="E1637" s="90"/>
      <c r="F1637" s="91">
        <v>164.64627356</v>
      </c>
      <c r="G1637" s="91">
        <v>150.269419</v>
      </c>
    </row>
    <row r="1638" spans="1:7" x14ac:dyDescent="0.25">
      <c r="A1638" s="206">
        <v>45742</v>
      </c>
      <c r="B1638" s="90">
        <v>139.1611633</v>
      </c>
      <c r="C1638" s="90">
        <v>160.36386578</v>
      </c>
      <c r="D1638" s="90"/>
      <c r="E1638" s="90"/>
      <c r="F1638" s="91">
        <v>164.73276380999999</v>
      </c>
      <c r="G1638" s="91">
        <v>150.78364590999999</v>
      </c>
    </row>
    <row r="1639" spans="1:7" x14ac:dyDescent="0.25">
      <c r="A1639" s="206">
        <v>45743</v>
      </c>
      <c r="B1639" s="90">
        <v>139.73524295999999</v>
      </c>
      <c r="C1639" s="90">
        <v>160.47841274000001</v>
      </c>
      <c r="D1639" s="90"/>
      <c r="E1639" s="90"/>
      <c r="F1639" s="91">
        <v>164.81929939</v>
      </c>
      <c r="G1639" s="91">
        <v>151.49947198999999</v>
      </c>
    </row>
    <row r="1640" spans="1:7" x14ac:dyDescent="0.25">
      <c r="A1640" s="206">
        <v>45744</v>
      </c>
      <c r="B1640" s="90">
        <v>140.40755404000001</v>
      </c>
      <c r="C1640" s="90">
        <v>160.50991357000001</v>
      </c>
      <c r="D1640" s="90"/>
      <c r="E1640" s="90"/>
      <c r="F1640" s="91">
        <v>164.90588048000001</v>
      </c>
      <c r="G1640" s="91">
        <v>150.08109820999999</v>
      </c>
    </row>
    <row r="1641" spans="1:7" x14ac:dyDescent="0.25">
      <c r="A1641" s="206">
        <v>45747</v>
      </c>
      <c r="B1641" s="90">
        <v>140.88722949000001</v>
      </c>
      <c r="C1641" s="90">
        <v>160.96916038000001</v>
      </c>
      <c r="D1641" s="90"/>
      <c r="E1641" s="90"/>
      <c r="F1641" s="91">
        <v>164.99250706000001</v>
      </c>
      <c r="G1641" s="91">
        <v>148.21206756999999</v>
      </c>
    </row>
    <row r="1642" spans="1:7" x14ac:dyDescent="0.25">
      <c r="A1642" s="206">
        <v>45748</v>
      </c>
      <c r="B1642" s="90">
        <v>140.81876518000001</v>
      </c>
      <c r="C1642" s="90">
        <v>160.79664197</v>
      </c>
      <c r="D1642" s="90"/>
      <c r="E1642" s="90"/>
      <c r="F1642" s="91">
        <v>165.07917914999999</v>
      </c>
      <c r="G1642" s="91">
        <v>149.22216835</v>
      </c>
    </row>
    <row r="1643" spans="1:7" x14ac:dyDescent="0.25">
      <c r="A1643" s="206">
        <v>45749</v>
      </c>
      <c r="B1643" s="90">
        <v>140.73244059999999</v>
      </c>
      <c r="C1643" s="90">
        <v>160.75079147</v>
      </c>
      <c r="D1643" s="90"/>
      <c r="E1643" s="90"/>
      <c r="F1643" s="91">
        <v>165.16589672999999</v>
      </c>
      <c r="G1643" s="91">
        <v>149.27115155999999</v>
      </c>
    </row>
    <row r="1644" spans="1:7" x14ac:dyDescent="0.25">
      <c r="A1644" s="206">
        <v>45750</v>
      </c>
      <c r="B1644" s="90">
        <v>140.54618364999999</v>
      </c>
      <c r="C1644" s="90">
        <v>162.16433079000001</v>
      </c>
      <c r="D1644" s="90"/>
      <c r="E1644" s="90"/>
      <c r="F1644" s="91">
        <v>165.25265999999999</v>
      </c>
      <c r="G1644" s="91">
        <v>149.21461321999999</v>
      </c>
    </row>
    <row r="1645" spans="1:7" x14ac:dyDescent="0.25">
      <c r="A1645" s="206">
        <v>45751</v>
      </c>
      <c r="B1645" s="90">
        <v>139.47626925</v>
      </c>
      <c r="C1645" s="90">
        <v>162.36970862000001</v>
      </c>
      <c r="D1645" s="90"/>
      <c r="E1645" s="90"/>
      <c r="F1645" s="91">
        <v>165.33946877</v>
      </c>
      <c r="G1645" s="91">
        <v>144.79457604999999</v>
      </c>
    </row>
    <row r="1646" spans="1:7" x14ac:dyDescent="0.25">
      <c r="A1646" s="206">
        <v>45754</v>
      </c>
      <c r="B1646" s="90">
        <v>138.36127895999999</v>
      </c>
      <c r="C1646" s="90">
        <v>162.14198601000001</v>
      </c>
      <c r="D1646" s="90"/>
      <c r="E1646" s="90"/>
      <c r="F1646" s="91">
        <v>165.42632305000001</v>
      </c>
      <c r="G1646" s="91">
        <v>142.89679268</v>
      </c>
    </row>
    <row r="1647" spans="1:7" x14ac:dyDescent="0.25">
      <c r="A1647" s="206">
        <v>45755</v>
      </c>
      <c r="B1647" s="90">
        <v>137.92200170999999</v>
      </c>
      <c r="C1647" s="90">
        <v>161.71884704999999</v>
      </c>
      <c r="D1647" s="90"/>
      <c r="E1647" s="90"/>
      <c r="F1647" s="91">
        <v>165.51322300000001</v>
      </c>
      <c r="G1647" s="91">
        <v>141.01233318999999</v>
      </c>
    </row>
    <row r="1648" spans="1:7" x14ac:dyDescent="0.25">
      <c r="A1648" s="206">
        <v>45756</v>
      </c>
      <c r="B1648" s="90">
        <v>138.05680412000001</v>
      </c>
      <c r="C1648" s="90">
        <v>161.40661205999999</v>
      </c>
      <c r="D1648" s="90"/>
      <c r="E1648" s="90"/>
      <c r="F1648" s="91">
        <v>165.60016863000001</v>
      </c>
      <c r="G1648" s="91">
        <v>145.40891986</v>
      </c>
    </row>
    <row r="1649" spans="1:7" x14ac:dyDescent="0.25">
      <c r="A1649" s="206">
        <v>45757</v>
      </c>
      <c r="B1649" s="90">
        <v>138.06148181</v>
      </c>
      <c r="C1649" s="90">
        <v>160.90262755000001</v>
      </c>
      <c r="D1649" s="90"/>
      <c r="E1649" s="90"/>
      <c r="F1649" s="91">
        <v>165.68715993999999</v>
      </c>
      <c r="G1649" s="91">
        <v>143.76911469000001</v>
      </c>
    </row>
    <row r="1650" spans="1:7" x14ac:dyDescent="0.25">
      <c r="A1650" s="206">
        <v>45758</v>
      </c>
      <c r="B1650" s="90">
        <v>138.53052614999999</v>
      </c>
      <c r="C1650" s="90">
        <v>161.88480146000001</v>
      </c>
      <c r="D1650" s="90"/>
      <c r="E1650" s="90"/>
      <c r="F1650" s="91">
        <v>165.77419694</v>
      </c>
      <c r="G1650" s="91">
        <v>145.27974302000001</v>
      </c>
    </row>
    <row r="1651" spans="1:7" x14ac:dyDescent="0.25">
      <c r="A1651" s="206">
        <v>45761</v>
      </c>
      <c r="B1651" s="90">
        <v>139.50348488</v>
      </c>
      <c r="C1651" s="90">
        <v>162.46088349999999</v>
      </c>
      <c r="D1651" s="90"/>
      <c r="E1651" s="90"/>
      <c r="F1651" s="91">
        <v>165.86127961</v>
      </c>
      <c r="G1651" s="91">
        <v>147.29540467000001</v>
      </c>
    </row>
    <row r="1652" spans="1:7" x14ac:dyDescent="0.25">
      <c r="A1652" s="206">
        <v>45762</v>
      </c>
      <c r="B1652" s="90">
        <v>140.01037596</v>
      </c>
      <c r="C1652" s="90">
        <v>162.19366514999999</v>
      </c>
      <c r="D1652" s="90"/>
      <c r="E1652" s="90"/>
      <c r="F1652" s="91">
        <v>165.94840814</v>
      </c>
      <c r="G1652" s="91">
        <v>147.05814619</v>
      </c>
    </row>
    <row r="1653" spans="1:7" x14ac:dyDescent="0.25">
      <c r="A1653" s="206">
        <v>45763</v>
      </c>
      <c r="B1653" s="90">
        <v>140.70990266000001</v>
      </c>
      <c r="C1653" s="90">
        <v>162.27150046</v>
      </c>
      <c r="D1653" s="90"/>
      <c r="E1653" s="90"/>
      <c r="F1653" s="91">
        <v>166.03558235</v>
      </c>
      <c r="G1653" s="91">
        <v>146.00167920000001</v>
      </c>
    </row>
    <row r="1654" spans="1:7" x14ac:dyDescent="0.25">
      <c r="A1654" s="206">
        <v>45764</v>
      </c>
      <c r="B1654" s="90">
        <v>141.74834899000001</v>
      </c>
      <c r="C1654" s="90">
        <v>162.42285708</v>
      </c>
      <c r="D1654" s="90"/>
      <c r="E1654" s="90"/>
      <c r="F1654" s="91">
        <v>166.12280243000001</v>
      </c>
      <c r="G1654" s="91">
        <v>147.51855416999999</v>
      </c>
    </row>
    <row r="1655" spans="1:7" x14ac:dyDescent="0.25">
      <c r="A1655" s="206">
        <v>45765</v>
      </c>
      <c r="B1655" s="90"/>
      <c r="C1655" s="90"/>
      <c r="D1655" s="90"/>
      <c r="E1655" s="90"/>
      <c r="F1655" s="91"/>
      <c r="G1655" s="91"/>
    </row>
    <row r="1656" spans="1:7" x14ac:dyDescent="0.25">
      <c r="A1656" s="206">
        <v>45768</v>
      </c>
      <c r="B1656" s="90"/>
      <c r="C1656" s="90"/>
      <c r="D1656" s="90"/>
      <c r="E1656" s="90"/>
      <c r="F1656" s="91"/>
      <c r="G1656" s="91"/>
    </row>
    <row r="1657" spans="1:7" x14ac:dyDescent="0.25">
      <c r="A1657" s="206">
        <v>45769</v>
      </c>
      <c r="B1657" s="90">
        <v>142.48232046999999</v>
      </c>
      <c r="C1657" s="90">
        <v>161.63497649000001</v>
      </c>
      <c r="D1657" s="90"/>
      <c r="E1657" s="90"/>
      <c r="F1657" s="91">
        <v>166.21006836000001</v>
      </c>
      <c r="G1657" s="91">
        <v>148.44513886999999</v>
      </c>
    </row>
    <row r="1658" spans="1:7" x14ac:dyDescent="0.25">
      <c r="A1658" s="206">
        <v>45770</v>
      </c>
      <c r="B1658" s="90">
        <v>142.89140538999999</v>
      </c>
      <c r="C1658" s="90">
        <v>162.19740449</v>
      </c>
      <c r="D1658" s="90"/>
      <c r="E1658" s="90"/>
      <c r="F1658" s="91">
        <v>166.29737997000001</v>
      </c>
      <c r="G1658" s="91">
        <v>150.43824891</v>
      </c>
    </row>
    <row r="1659" spans="1:7" x14ac:dyDescent="0.25">
      <c r="A1659" s="206">
        <v>45771</v>
      </c>
      <c r="B1659" s="90">
        <v>143.11763529999999</v>
      </c>
      <c r="C1659" s="90">
        <v>163.14498974</v>
      </c>
      <c r="D1659" s="90"/>
      <c r="E1659" s="90"/>
      <c r="F1659" s="91">
        <v>166.38473761</v>
      </c>
      <c r="G1659" s="91">
        <v>153.12846787000001</v>
      </c>
    </row>
    <row r="1660" spans="1:7" x14ac:dyDescent="0.25">
      <c r="A1660" s="206">
        <v>45772</v>
      </c>
      <c r="B1660" s="90">
        <v>144.20626045</v>
      </c>
      <c r="C1660" s="90">
        <v>163.44433026999999</v>
      </c>
      <c r="D1660" s="90"/>
      <c r="E1660" s="90"/>
      <c r="F1660" s="91">
        <v>166.47214112</v>
      </c>
      <c r="G1660" s="91">
        <v>153.30921076999999</v>
      </c>
    </row>
    <row r="1661" spans="1:7" x14ac:dyDescent="0.25">
      <c r="A1661" s="206">
        <v>45775</v>
      </c>
      <c r="B1661" s="90">
        <v>144.36402604</v>
      </c>
      <c r="C1661" s="90">
        <v>163.74928936000001</v>
      </c>
      <c r="D1661" s="90"/>
      <c r="E1661" s="90"/>
      <c r="F1661" s="91">
        <v>166.55959048</v>
      </c>
      <c r="G1661" s="91">
        <v>153.62394348999999</v>
      </c>
    </row>
    <row r="1662" spans="1:7" x14ac:dyDescent="0.25">
      <c r="A1662" s="206">
        <v>45776</v>
      </c>
      <c r="B1662" s="90">
        <v>144.64171049999999</v>
      </c>
      <c r="C1662" s="90">
        <v>163.96728167000001</v>
      </c>
      <c r="D1662" s="90"/>
      <c r="E1662" s="90"/>
      <c r="F1662" s="91">
        <v>166.64708571</v>
      </c>
      <c r="G1662" s="91">
        <v>153.71166951000001</v>
      </c>
    </row>
    <row r="1663" spans="1:7" x14ac:dyDescent="0.25">
      <c r="A1663" s="206">
        <v>45777</v>
      </c>
      <c r="B1663" s="90">
        <v>145.12351218000001</v>
      </c>
      <c r="C1663" s="90">
        <v>164.33951841999999</v>
      </c>
      <c r="D1663" s="90"/>
      <c r="E1663" s="90"/>
      <c r="F1663" s="91">
        <v>166.73462696999999</v>
      </c>
      <c r="G1663" s="91">
        <v>153.6820634</v>
      </c>
    </row>
    <row r="1664" spans="1:7" x14ac:dyDescent="0.25">
      <c r="A1664" s="206">
        <v>45778</v>
      </c>
      <c r="B1664" s="90"/>
      <c r="C1664" s="90"/>
      <c r="D1664" s="90"/>
      <c r="E1664" s="90"/>
      <c r="F1664" s="91"/>
      <c r="G1664" s="91"/>
    </row>
    <row r="1665" spans="1:7" x14ac:dyDescent="0.25">
      <c r="A1665" s="206">
        <v>45779</v>
      </c>
      <c r="B1665" s="90">
        <v>145.41055201</v>
      </c>
      <c r="C1665" s="90">
        <v>164.34946707</v>
      </c>
      <c r="D1665" s="90"/>
      <c r="E1665" s="90"/>
      <c r="F1665" s="91">
        <v>166.82221426999999</v>
      </c>
      <c r="G1665" s="91">
        <v>153.75819501999999</v>
      </c>
    </row>
    <row r="1666" spans="1:7" x14ac:dyDescent="0.25">
      <c r="A1666" s="206">
        <v>45782</v>
      </c>
      <c r="B1666" s="90">
        <v>144.23220033999999</v>
      </c>
      <c r="C1666" s="90">
        <v>163.95506656000001</v>
      </c>
      <c r="D1666" s="90"/>
      <c r="E1666" s="90"/>
      <c r="F1666" s="91">
        <v>166.90984760000001</v>
      </c>
      <c r="G1666" s="91">
        <v>151.88915299999999</v>
      </c>
    </row>
    <row r="1667" spans="1:7" x14ac:dyDescent="0.25">
      <c r="A1667" s="206">
        <v>45783</v>
      </c>
      <c r="B1667" s="90">
        <v>143.96982467000001</v>
      </c>
      <c r="C1667" s="90">
        <v>164.68689470000001</v>
      </c>
      <c r="D1667" s="90"/>
      <c r="E1667" s="90"/>
      <c r="F1667" s="91">
        <v>166.99752697</v>
      </c>
      <c r="G1667" s="91">
        <v>151.91713203</v>
      </c>
    </row>
    <row r="1668" spans="1:7" x14ac:dyDescent="0.25">
      <c r="A1668" s="206">
        <v>45784</v>
      </c>
      <c r="B1668" s="90">
        <v>144.08123864999999</v>
      </c>
      <c r="C1668" s="90">
        <v>165.09794456</v>
      </c>
      <c r="D1668" s="90"/>
      <c r="E1668" s="90"/>
      <c r="F1668" s="91">
        <v>167.08525237999999</v>
      </c>
      <c r="G1668" s="91">
        <v>151.78252778000001</v>
      </c>
    </row>
    <row r="1669" spans="1:7" x14ac:dyDescent="0.25">
      <c r="A1669" s="206">
        <v>45785</v>
      </c>
      <c r="B1669" s="90">
        <v>144.14927771999999</v>
      </c>
      <c r="C1669" s="90">
        <v>166.00559519000001</v>
      </c>
      <c r="D1669" s="90"/>
      <c r="E1669" s="90"/>
      <c r="F1669" s="91">
        <v>167.17592328000001</v>
      </c>
      <c r="G1669" s="91">
        <v>155.00754545999999</v>
      </c>
    </row>
    <row r="1670" spans="1:7" x14ac:dyDescent="0.25">
      <c r="A1670" s="206">
        <v>45786</v>
      </c>
      <c r="B1670" s="90">
        <v>144.91939496000001</v>
      </c>
      <c r="C1670" s="90">
        <v>166.41561923</v>
      </c>
      <c r="D1670" s="90"/>
      <c r="E1670" s="90"/>
      <c r="F1670" s="91">
        <v>167.26664342000001</v>
      </c>
      <c r="G1670" s="91">
        <v>155.32611263999999</v>
      </c>
    </row>
    <row r="1671" spans="1:7" x14ac:dyDescent="0.25">
      <c r="A1671" s="206">
        <v>45789</v>
      </c>
      <c r="B1671" s="90">
        <v>144.87261810000001</v>
      </c>
      <c r="C1671" s="90">
        <v>166.35945316999999</v>
      </c>
      <c r="D1671" s="90"/>
      <c r="E1671" s="90"/>
      <c r="F1671" s="91">
        <v>167.35741282000001</v>
      </c>
      <c r="G1671" s="91">
        <v>155.38448287</v>
      </c>
    </row>
    <row r="1672" spans="1:7" x14ac:dyDescent="0.25">
      <c r="A1672" s="206">
        <v>45790</v>
      </c>
      <c r="B1672" s="90">
        <v>145.08268873</v>
      </c>
      <c r="C1672" s="90">
        <v>166.57881745</v>
      </c>
      <c r="D1672" s="90"/>
      <c r="E1672" s="90"/>
      <c r="F1672" s="91">
        <v>167.44823145999999</v>
      </c>
      <c r="G1672" s="91">
        <v>158.11517413000001</v>
      </c>
    </row>
    <row r="1673" spans="1:7" x14ac:dyDescent="0.25">
      <c r="A1673" s="206">
        <v>45791</v>
      </c>
      <c r="B1673" s="90">
        <v>144.83817332000001</v>
      </c>
      <c r="C1673" s="90">
        <v>166.13245671000001</v>
      </c>
      <c r="D1673" s="90"/>
      <c r="E1673" s="90"/>
      <c r="F1673" s="91">
        <v>167.53909934999999</v>
      </c>
      <c r="G1673" s="91">
        <v>157.50044346999999</v>
      </c>
    </row>
    <row r="1674" spans="1:7" x14ac:dyDescent="0.25">
      <c r="A1674" s="206">
        <v>45792</v>
      </c>
      <c r="B1674" s="90">
        <v>145.55683601000001</v>
      </c>
      <c r="C1674" s="90">
        <v>166.49327435999999</v>
      </c>
      <c r="D1674" s="90"/>
      <c r="E1674" s="90"/>
      <c r="F1674" s="91">
        <v>167.63001649</v>
      </c>
      <c r="G1674" s="91">
        <v>158.53761301</v>
      </c>
    </row>
    <row r="1675" spans="1:7" x14ac:dyDescent="0.25">
      <c r="A1675" s="206">
        <v>45793</v>
      </c>
      <c r="B1675" s="90">
        <v>146.24445588</v>
      </c>
      <c r="C1675" s="90">
        <v>166.87466411</v>
      </c>
      <c r="D1675" s="90"/>
      <c r="E1675" s="90"/>
      <c r="F1675" s="91">
        <v>167.72098306000001</v>
      </c>
      <c r="G1675" s="91">
        <v>158.37036466999999</v>
      </c>
    </row>
    <row r="1676" spans="1:7" x14ac:dyDescent="0.25">
      <c r="A1676" s="206">
        <v>45796</v>
      </c>
      <c r="B1676" s="90">
        <v>146.08116211000001</v>
      </c>
      <c r="C1676" s="90">
        <v>167.47505039999999</v>
      </c>
      <c r="D1676" s="90"/>
      <c r="E1676" s="90"/>
      <c r="F1676" s="91">
        <v>167.81199887</v>
      </c>
      <c r="G1676" s="91">
        <v>158.88126915000001</v>
      </c>
    </row>
    <row r="1677" spans="1:7" x14ac:dyDescent="0.25">
      <c r="A1677" s="206">
        <v>45797</v>
      </c>
      <c r="B1677" s="90">
        <v>146.16323424000001</v>
      </c>
      <c r="C1677" s="90">
        <v>167.18070689999999</v>
      </c>
      <c r="D1677" s="90"/>
      <c r="E1677" s="90"/>
      <c r="F1677" s="91">
        <v>167.90306412000001</v>
      </c>
      <c r="G1677" s="91">
        <v>159.41970891</v>
      </c>
    </row>
    <row r="1678" spans="1:7" x14ac:dyDescent="0.25">
      <c r="A1678" s="206">
        <v>45798</v>
      </c>
      <c r="B1678" s="90">
        <v>146.12411177000001</v>
      </c>
      <c r="C1678" s="90">
        <v>166.64702281999999</v>
      </c>
      <c r="D1678" s="90"/>
      <c r="E1678" s="90"/>
      <c r="F1678" s="91">
        <v>167.99417879000001</v>
      </c>
      <c r="G1678" s="91">
        <v>156.88423363000001</v>
      </c>
    </row>
    <row r="1679" spans="1:7" x14ac:dyDescent="0.25">
      <c r="A1679" s="206">
        <v>45799</v>
      </c>
      <c r="B1679" s="90">
        <v>146.15557984</v>
      </c>
      <c r="C1679" s="90">
        <v>167.05597903</v>
      </c>
      <c r="D1679" s="90"/>
      <c r="E1679" s="90"/>
      <c r="F1679" s="91">
        <v>168.08534288999999</v>
      </c>
      <c r="G1679" s="91">
        <v>156.19166462000001</v>
      </c>
    </row>
    <row r="1680" spans="1:7" x14ac:dyDescent="0.25">
      <c r="A1680" s="206">
        <v>45800</v>
      </c>
      <c r="B1680" s="90">
        <v>146.29718616</v>
      </c>
      <c r="C1680" s="90">
        <v>167.20627078000001</v>
      </c>
      <c r="D1680" s="90"/>
      <c r="E1680" s="90"/>
      <c r="F1680" s="91">
        <v>168.17655642</v>
      </c>
      <c r="G1680" s="91">
        <v>156.81940058000001</v>
      </c>
    </row>
    <row r="1681" spans="1:7" x14ac:dyDescent="0.25">
      <c r="A1681" s="206">
        <v>45803</v>
      </c>
      <c r="B1681" s="72">
        <v>146.12070982</v>
      </c>
      <c r="C1681" s="72">
        <v>167.32670268000001</v>
      </c>
      <c r="F1681">
        <v>168.26781955000001</v>
      </c>
      <c r="G1681">
        <v>157.17423012</v>
      </c>
    </row>
    <row r="1682" spans="1:7" x14ac:dyDescent="0.25">
      <c r="A1682" s="206">
        <v>45804</v>
      </c>
      <c r="B1682" s="72">
        <v>146.2100111</v>
      </c>
      <c r="C1682" s="72">
        <v>167.94664784</v>
      </c>
      <c r="F1682">
        <v>168.35913210999999</v>
      </c>
      <c r="G1682">
        <v>158.77297132999999</v>
      </c>
    </row>
    <row r="1683" spans="1:7" x14ac:dyDescent="0.25">
      <c r="A1683" s="206">
        <v>45805</v>
      </c>
      <c r="B1683" s="72">
        <v>146.40604866999999</v>
      </c>
      <c r="C1683" s="72">
        <v>167.58498646000001</v>
      </c>
      <c r="F1683">
        <v>168.45049427999999</v>
      </c>
      <c r="G1683">
        <v>158.02949619</v>
      </c>
    </row>
    <row r="1684" spans="1:7" x14ac:dyDescent="0.25">
      <c r="A1684" s="206">
        <v>45806</v>
      </c>
      <c r="B1684" s="72">
        <v>146.54000060000001</v>
      </c>
      <c r="C1684" s="72">
        <v>167.58411774000001</v>
      </c>
      <c r="F1684">
        <v>168.54190604999999</v>
      </c>
      <c r="G1684">
        <v>157.62658232999999</v>
      </c>
    </row>
    <row r="1685" spans="1:7" x14ac:dyDescent="0.25">
      <c r="A1685" s="206">
        <v>45807</v>
      </c>
      <c r="B1685" s="72">
        <v>147.21656411000001</v>
      </c>
      <c r="C1685" s="72">
        <v>167.12523375000001</v>
      </c>
      <c r="F1685">
        <v>168.63336742999999</v>
      </c>
      <c r="G1685">
        <v>155.91179473</v>
      </c>
    </row>
    <row r="1686" spans="1:7" x14ac:dyDescent="0.25">
      <c r="A1686" s="206">
        <v>45810</v>
      </c>
      <c r="B1686" s="72">
        <v>146.49407421999999</v>
      </c>
      <c r="C1686" s="72">
        <v>166.83598814000001</v>
      </c>
      <c r="F1686">
        <v>168.72487841</v>
      </c>
      <c r="G1686">
        <v>155.63875178000001</v>
      </c>
    </row>
    <row r="1687" spans="1:7" x14ac:dyDescent="0.25">
      <c r="A1687" s="206">
        <v>45811</v>
      </c>
      <c r="B1687" s="72">
        <v>146.88699986</v>
      </c>
      <c r="C1687" s="72">
        <v>166.86308808999999</v>
      </c>
      <c r="F1687">
        <v>168.816439</v>
      </c>
      <c r="G1687">
        <v>156.50305215</v>
      </c>
    </row>
    <row r="1688" spans="1:7" x14ac:dyDescent="0.25">
      <c r="A1688" s="206">
        <v>45812</v>
      </c>
      <c r="B1688" s="72">
        <v>146.62079699</v>
      </c>
      <c r="C1688" s="72">
        <v>167.10635303999999</v>
      </c>
      <c r="F1688">
        <v>168.90804937999999</v>
      </c>
      <c r="G1688">
        <v>155.88330368999999</v>
      </c>
    </row>
    <row r="1689" spans="1:7" x14ac:dyDescent="0.25">
      <c r="A1689" s="206">
        <v>45813</v>
      </c>
      <c r="B1689" s="72">
        <v>146.62887663000001</v>
      </c>
      <c r="C1689" s="72">
        <v>166.90863078000001</v>
      </c>
      <c r="F1689">
        <v>168.99970936</v>
      </c>
      <c r="G1689">
        <v>155.01263152000001</v>
      </c>
    </row>
    <row r="1690" spans="1:7" x14ac:dyDescent="0.25">
      <c r="A1690" s="206">
        <v>45814</v>
      </c>
      <c r="B1690" s="72">
        <v>146.68288265000001</v>
      </c>
      <c r="C1690" s="72">
        <v>167.11181271999999</v>
      </c>
      <c r="F1690">
        <v>169.09141912000001</v>
      </c>
      <c r="G1690">
        <v>154.85985626999999</v>
      </c>
    </row>
    <row r="1691" spans="1:7" x14ac:dyDescent="0.25">
      <c r="A1691" s="206">
        <v>45817</v>
      </c>
      <c r="B1691" s="72">
        <v>145.27404862</v>
      </c>
      <c r="C1691" s="72">
        <v>166.95503504999999</v>
      </c>
      <c r="F1691">
        <v>169.18317866999999</v>
      </c>
      <c r="G1691">
        <v>154.40163290999999</v>
      </c>
    </row>
    <row r="1692" spans="1:7" x14ac:dyDescent="0.25">
      <c r="A1692" s="206">
        <v>45818</v>
      </c>
      <c r="B1692" s="72">
        <v>144.91429203000001</v>
      </c>
      <c r="C1692" s="72">
        <v>166.53027643999999</v>
      </c>
      <c r="F1692">
        <v>169.27498800000001</v>
      </c>
      <c r="G1692">
        <v>155.23985442</v>
      </c>
    </row>
    <row r="1693" spans="1:7" x14ac:dyDescent="0.25">
      <c r="A1693" s="206">
        <v>45819</v>
      </c>
      <c r="B1693" s="72">
        <v>144.93725522</v>
      </c>
      <c r="C1693" s="72">
        <v>166.76047385000001</v>
      </c>
      <c r="F1693">
        <v>169.36684711999999</v>
      </c>
      <c r="G1693">
        <v>156.02719256</v>
      </c>
    </row>
    <row r="1694" spans="1:7" x14ac:dyDescent="0.25">
      <c r="A1694" s="206">
        <v>45820</v>
      </c>
      <c r="B1694" s="72">
        <v>144.2202935</v>
      </c>
      <c r="C1694" s="72">
        <v>166.81185417</v>
      </c>
      <c r="F1694">
        <v>169.45875620000001</v>
      </c>
      <c r="G1694">
        <v>156.79146707000001</v>
      </c>
    </row>
    <row r="1695" spans="1:7" x14ac:dyDescent="0.25">
      <c r="A1695" s="206">
        <v>45821</v>
      </c>
      <c r="B1695" s="72">
        <v>145.38843931</v>
      </c>
      <c r="C1695" s="72">
        <v>167.12960018000001</v>
      </c>
      <c r="F1695">
        <v>169.55071507</v>
      </c>
      <c r="G1695">
        <v>156.12344085999999</v>
      </c>
    </row>
    <row r="1696" spans="1:7" x14ac:dyDescent="0.25">
      <c r="A1696" s="206">
        <v>45824</v>
      </c>
      <c r="B1696" s="72">
        <v>145.93700432</v>
      </c>
      <c r="C1696" s="72">
        <v>167.24836006999999</v>
      </c>
      <c r="F1696">
        <v>169.64272389000001</v>
      </c>
      <c r="G1696">
        <v>158.44832818</v>
      </c>
    </row>
    <row r="1697" spans="1:7" x14ac:dyDescent="0.25">
      <c r="A1697" s="206">
        <v>45825</v>
      </c>
      <c r="B1697" s="72">
        <v>145.94635969999999</v>
      </c>
      <c r="C1697" s="72">
        <v>167.36046098</v>
      </c>
      <c r="F1697">
        <v>169.73478268</v>
      </c>
      <c r="G1697">
        <v>157.97511972000001</v>
      </c>
    </row>
    <row r="1698" spans="1:7" x14ac:dyDescent="0.25">
      <c r="A1698" s="206">
        <v>45826</v>
      </c>
      <c r="B1698" s="72">
        <v>146.32992995999999</v>
      </c>
      <c r="C1698" s="72">
        <v>167.59108443</v>
      </c>
      <c r="F1698">
        <v>169.82689144</v>
      </c>
      <c r="G1698">
        <v>157.83473534000001</v>
      </c>
    </row>
    <row r="1699" spans="1:7" x14ac:dyDescent="0.25">
      <c r="A1699" s="206">
        <v>45827</v>
      </c>
    </row>
    <row r="1700" spans="1:7" x14ac:dyDescent="0.25">
      <c r="A1700" s="206">
        <v>45828</v>
      </c>
      <c r="B1700" s="72">
        <v>146.14367300000001</v>
      </c>
      <c r="C1700" s="72">
        <v>168.15708594</v>
      </c>
      <c r="F1700">
        <v>169.92051888</v>
      </c>
      <c r="G1700">
        <v>156.01329976</v>
      </c>
    </row>
    <row r="1701" spans="1:7" x14ac:dyDescent="0.25">
      <c r="A1701" s="206">
        <v>45831</v>
      </c>
      <c r="B1701" s="72">
        <v>145.85110499999999</v>
      </c>
      <c r="C1701" s="72">
        <v>167.99062701</v>
      </c>
      <c r="F1701">
        <v>170.01419788999999</v>
      </c>
      <c r="G1701">
        <v>155.37005529999999</v>
      </c>
    </row>
    <row r="1702" spans="1:7" x14ac:dyDescent="0.25">
      <c r="A1702" s="206">
        <v>45832</v>
      </c>
      <c r="B1702" s="72">
        <v>146.03566097999999</v>
      </c>
      <c r="C1702" s="72">
        <v>167.76546296999999</v>
      </c>
      <c r="F1702">
        <v>170.10792848</v>
      </c>
      <c r="G1702">
        <v>156.06880268</v>
      </c>
    </row>
    <row r="1703" spans="1:7" x14ac:dyDescent="0.25">
      <c r="A1703" s="206">
        <v>45833</v>
      </c>
      <c r="B1703" s="72">
        <v>146.38563694999999</v>
      </c>
      <c r="C1703" s="72">
        <v>167.61670694</v>
      </c>
      <c r="F1703">
        <v>170.20171081000001</v>
      </c>
      <c r="G1703">
        <v>154.47890235</v>
      </c>
    </row>
    <row r="1704" spans="1:7" x14ac:dyDescent="0.25">
      <c r="A1704" s="206">
        <v>45834</v>
      </c>
      <c r="B1704" s="72">
        <v>146.69011180000001</v>
      </c>
      <c r="C1704" s="72">
        <v>168.02942505999999</v>
      </c>
      <c r="F1704">
        <v>170.29554487999999</v>
      </c>
      <c r="G1704">
        <v>156.01109238999999</v>
      </c>
    </row>
    <row r="1705" spans="1:7" x14ac:dyDescent="0.25">
      <c r="A1705" s="206">
        <v>45835</v>
      </c>
      <c r="B1705" s="72">
        <v>147.25823804000001</v>
      </c>
      <c r="C1705" s="72">
        <v>168.32544555999999</v>
      </c>
      <c r="F1705">
        <v>170.38943071</v>
      </c>
      <c r="G1705">
        <v>155.72879895</v>
      </c>
    </row>
    <row r="1706" spans="1:7" x14ac:dyDescent="0.25">
      <c r="A1706" s="206">
        <v>45838</v>
      </c>
      <c r="B1706" s="72">
        <v>148.14529744000001</v>
      </c>
      <c r="C1706" s="72">
        <v>169.29146702</v>
      </c>
      <c r="F1706">
        <v>170.48336828000001</v>
      </c>
      <c r="G1706">
        <v>157.99170914999999</v>
      </c>
    </row>
    <row r="1707" spans="1:7" x14ac:dyDescent="0.25">
      <c r="A1707" s="206">
        <v>45839</v>
      </c>
      <c r="B1707" s="72">
        <v>147.76725535</v>
      </c>
      <c r="C1707" s="72">
        <v>169.48596816</v>
      </c>
      <c r="F1707">
        <v>170.57735758999999</v>
      </c>
      <c r="G1707">
        <v>158.78230146000001</v>
      </c>
    </row>
    <row r="1708" spans="1:7" x14ac:dyDescent="0.25">
      <c r="A1708" s="206">
        <v>45840</v>
      </c>
      <c r="B1708" s="72">
        <v>147.78128839999999</v>
      </c>
      <c r="C1708" s="72">
        <v>169.34995878999999</v>
      </c>
      <c r="F1708">
        <v>170.67139865999999</v>
      </c>
      <c r="G1708">
        <v>158.21509759</v>
      </c>
    </row>
    <row r="1709" spans="1:7" x14ac:dyDescent="0.25">
      <c r="A1709" s="206">
        <v>45841</v>
      </c>
      <c r="B1709" s="72">
        <v>148.06322531000001</v>
      </c>
      <c r="C1709" s="72">
        <v>169.45680737000001</v>
      </c>
      <c r="F1709">
        <v>170.76549165</v>
      </c>
      <c r="G1709">
        <v>160.35070836</v>
      </c>
    </row>
    <row r="1710" spans="1:7" x14ac:dyDescent="0.25">
      <c r="A1710" s="206">
        <v>45842</v>
      </c>
      <c r="B1710" s="72">
        <v>148.64070692999999</v>
      </c>
      <c r="C1710" s="72">
        <v>169.39510808</v>
      </c>
      <c r="F1710">
        <v>170.85963656000001</v>
      </c>
      <c r="G1710">
        <v>160.73267494000001</v>
      </c>
    </row>
    <row r="1711" spans="1:7" x14ac:dyDescent="0.25">
      <c r="A1711" s="206">
        <v>45845</v>
      </c>
      <c r="B1711" s="72">
        <v>148.48209084000001</v>
      </c>
      <c r="C1711" s="72">
        <v>169.00316602999999</v>
      </c>
      <c r="F1711">
        <v>170.95383322999999</v>
      </c>
      <c r="G1711">
        <v>158.7143394</v>
      </c>
    </row>
    <row r="1712" spans="1:7" x14ac:dyDescent="0.25">
      <c r="A1712" s="206">
        <v>45846</v>
      </c>
      <c r="B1712" s="72">
        <v>148.25841238999999</v>
      </c>
      <c r="C1712" s="72">
        <v>168.55772714</v>
      </c>
      <c r="F1712">
        <v>171.04808181999999</v>
      </c>
      <c r="G1712">
        <v>158.50173751</v>
      </c>
    </row>
    <row r="1713" spans="1:7" x14ac:dyDescent="0.25">
      <c r="A1713" s="206">
        <v>45847</v>
      </c>
      <c r="B1713" s="72">
        <v>148.09511861999999</v>
      </c>
      <c r="C1713" s="72">
        <v>168.16232857</v>
      </c>
      <c r="F1713">
        <v>171.14238251</v>
      </c>
      <c r="G1713">
        <v>156.42855899</v>
      </c>
    </row>
    <row r="1714" spans="1:7" x14ac:dyDescent="0.25">
      <c r="A1714" s="206">
        <v>45848</v>
      </c>
      <c r="B1714" s="72">
        <v>147.77193303000001</v>
      </c>
      <c r="C1714" s="72">
        <v>168.01918273999999</v>
      </c>
      <c r="F1714">
        <v>171.23673513</v>
      </c>
      <c r="G1714">
        <v>155.58938172000001</v>
      </c>
    </row>
    <row r="1715" spans="1:7" x14ac:dyDescent="0.25">
      <c r="A1715" s="206">
        <v>45849</v>
      </c>
      <c r="B1715" s="72">
        <v>148.12190901</v>
      </c>
      <c r="C1715" s="72">
        <v>168.42989503999999</v>
      </c>
      <c r="F1715">
        <v>171.33113985</v>
      </c>
      <c r="G1715">
        <v>154.95681001</v>
      </c>
    </row>
    <row r="1716" spans="1:7" x14ac:dyDescent="0.25">
      <c r="A1716" s="206">
        <v>45852</v>
      </c>
      <c r="B1716" s="72">
        <v>148.14869938999999</v>
      </c>
      <c r="C1716" s="72">
        <v>168.27572495999999</v>
      </c>
      <c r="F1716">
        <v>171.42559650000001</v>
      </c>
      <c r="G1716">
        <v>153.94606067999999</v>
      </c>
    </row>
    <row r="1717" spans="1:7" x14ac:dyDescent="0.25">
      <c r="A1717" s="206">
        <v>45853</v>
      </c>
      <c r="B1717" s="72">
        <v>147.95946572</v>
      </c>
      <c r="C1717" s="72">
        <v>167.68265986</v>
      </c>
      <c r="F1717">
        <v>171.52010525</v>
      </c>
      <c r="G1717">
        <v>153.8904326</v>
      </c>
    </row>
    <row r="1718" spans="1:7" x14ac:dyDescent="0.25">
      <c r="A1718" s="206">
        <v>45854</v>
      </c>
      <c r="B1718" s="72">
        <v>147.78639133999999</v>
      </c>
      <c r="C1718" s="72">
        <v>167.17672092999999</v>
      </c>
      <c r="F1718">
        <v>171.61466611</v>
      </c>
      <c r="G1718">
        <v>154.18727877000001</v>
      </c>
    </row>
    <row r="1719" spans="1:7" x14ac:dyDescent="0.25">
      <c r="A1719" s="206">
        <v>45855</v>
      </c>
      <c r="B1719" s="72">
        <v>147.77405924999999</v>
      </c>
      <c r="C1719" s="72">
        <v>167.53734548</v>
      </c>
      <c r="F1719">
        <v>171.70927907000001</v>
      </c>
      <c r="G1719">
        <v>154.24843666000001</v>
      </c>
    </row>
    <row r="1720" spans="1:7" x14ac:dyDescent="0.25">
      <c r="A1720" s="206">
        <v>45856</v>
      </c>
      <c r="B1720" s="72">
        <v>147.34753932000001</v>
      </c>
      <c r="C1720" s="72">
        <v>167.27881712000001</v>
      </c>
      <c r="F1720">
        <v>171.80394412999999</v>
      </c>
      <c r="G1720">
        <v>151.76439091</v>
      </c>
    </row>
    <row r="1721" spans="1:7" x14ac:dyDescent="0.25">
      <c r="A1721" s="206">
        <v>45859</v>
      </c>
      <c r="B1721" s="72">
        <v>146.45154980000001</v>
      </c>
      <c r="C1721" s="72">
        <v>167.28087712999999</v>
      </c>
      <c r="F1721">
        <v>171.89866147999999</v>
      </c>
      <c r="G1721">
        <v>152.65773985000001</v>
      </c>
    </row>
    <row r="1722" spans="1:7" x14ac:dyDescent="0.25">
      <c r="A1722" s="206">
        <v>45860</v>
      </c>
      <c r="B1722" s="72">
        <v>146.32440179</v>
      </c>
      <c r="C1722" s="72">
        <v>167.32753058</v>
      </c>
      <c r="F1722">
        <v>171.99343110999999</v>
      </c>
      <c r="G1722">
        <v>152.50868527</v>
      </c>
    </row>
    <row r="1723" spans="1:7" x14ac:dyDescent="0.25">
      <c r="A1723" s="206">
        <v>45861</v>
      </c>
      <c r="B1723" s="72">
        <v>145.97400056999999</v>
      </c>
      <c r="C1723" s="72">
        <v>167.49836257999999</v>
      </c>
      <c r="F1723">
        <v>172.08825285</v>
      </c>
      <c r="G1723">
        <v>154.02488893</v>
      </c>
    </row>
    <row r="1724" spans="1:7" x14ac:dyDescent="0.25">
      <c r="A1724" s="206">
        <v>45862</v>
      </c>
      <c r="B1724" s="72">
        <v>146.18109448999999</v>
      </c>
      <c r="C1724" s="72">
        <v>167.63789496999999</v>
      </c>
      <c r="F1724">
        <v>172.18312685999999</v>
      </c>
      <c r="G1724">
        <v>152.24911412</v>
      </c>
    </row>
    <row r="1725" spans="1:7" x14ac:dyDescent="0.25">
      <c r="A1725" s="206">
        <v>45863</v>
      </c>
      <c r="B1725" s="72">
        <v>146.50130336999999</v>
      </c>
      <c r="C1725" s="72">
        <v>167.49859706999999</v>
      </c>
      <c r="F1725">
        <v>172.27805334000001</v>
      </c>
      <c r="G1725">
        <v>151.92664421000001</v>
      </c>
    </row>
    <row r="1726" spans="1:7" x14ac:dyDescent="0.25">
      <c r="A1726" s="206">
        <v>45866</v>
      </c>
      <c r="B1726" s="72">
        <v>145.90128381</v>
      </c>
      <c r="C1726" s="72">
        <v>167.58908099999999</v>
      </c>
      <c r="F1726">
        <v>172.37303209999999</v>
      </c>
      <c r="G1726">
        <v>150.33947465</v>
      </c>
    </row>
    <row r="1727" spans="1:7" x14ac:dyDescent="0.25">
      <c r="A1727" s="206">
        <v>45867</v>
      </c>
      <c r="B1727" s="72">
        <v>145.44329581</v>
      </c>
      <c r="C1727" s="72">
        <v>168.11461421999999</v>
      </c>
      <c r="F1727">
        <v>172.46806314</v>
      </c>
      <c r="G1727">
        <v>151.01809397</v>
      </c>
    </row>
    <row r="1728" spans="1:7" x14ac:dyDescent="0.25">
      <c r="A1728" s="206">
        <v>45868</v>
      </c>
      <c r="B1728" s="72">
        <v>145.16220939999999</v>
      </c>
      <c r="C1728" s="72">
        <v>168.16226692000001</v>
      </c>
      <c r="F1728">
        <v>172.56314664000001</v>
      </c>
      <c r="G1728">
        <v>152.45636825</v>
      </c>
    </row>
    <row r="1729" spans="1:7" x14ac:dyDescent="0.25">
      <c r="A1729" s="206">
        <v>45869</v>
      </c>
      <c r="B1729" s="72">
        <v>146.13006519000001</v>
      </c>
      <c r="C1729" s="72">
        <v>167.94869578999999</v>
      </c>
      <c r="F1729">
        <v>172.65828260999999</v>
      </c>
      <c r="G1729">
        <v>151.41106328999999</v>
      </c>
    </row>
    <row r="1730" spans="1:7" x14ac:dyDescent="0.25">
      <c r="A1730" s="206">
        <v>45870</v>
      </c>
      <c r="B1730" s="72">
        <v>145.86046037</v>
      </c>
      <c r="C1730" s="72">
        <v>168.42705024</v>
      </c>
      <c r="F1730">
        <v>172.75347102999999</v>
      </c>
      <c r="G1730">
        <v>150.69007149999999</v>
      </c>
    </row>
    <row r="1731" spans="1:7" x14ac:dyDescent="0.25">
      <c r="A1731" s="206">
        <v>45873</v>
      </c>
      <c r="B1731" s="72">
        <v>145.40459859000001</v>
      </c>
      <c r="C1731" s="72">
        <v>168.56836702999999</v>
      </c>
      <c r="F1731">
        <v>172.84871192</v>
      </c>
      <c r="G1731">
        <v>151.29745184000001</v>
      </c>
    </row>
    <row r="1732" spans="1:7" x14ac:dyDescent="0.25">
      <c r="A1732" s="206">
        <v>45874</v>
      </c>
      <c r="B1732" s="72">
        <v>144.95554071999999</v>
      </c>
      <c r="C1732" s="72">
        <v>168.46691455000001</v>
      </c>
      <c r="F1732">
        <v>172.94400526999999</v>
      </c>
      <c r="G1732">
        <v>151.50237344000001</v>
      </c>
    </row>
    <row r="1733" spans="1:7" x14ac:dyDescent="0.25">
      <c r="A1733" s="206">
        <v>45875</v>
      </c>
      <c r="B1733" s="72">
        <v>144.76120412</v>
      </c>
      <c r="C1733" s="72">
        <v>168.57073167999999</v>
      </c>
      <c r="F1733">
        <v>173.03935107000001</v>
      </c>
      <c r="G1733">
        <v>153.07975773999999</v>
      </c>
    </row>
    <row r="1734" spans="1:7" x14ac:dyDescent="0.25">
      <c r="A1734" s="206">
        <v>45876</v>
      </c>
      <c r="B1734" s="72">
        <v>145.01932735</v>
      </c>
      <c r="C1734" s="72">
        <v>169.41787142999999</v>
      </c>
      <c r="F1734">
        <v>173.13474952000001</v>
      </c>
      <c r="G1734">
        <v>155.34401056999999</v>
      </c>
    </row>
    <row r="1735" spans="1:7" x14ac:dyDescent="0.25">
      <c r="A1735" s="206">
        <v>45877</v>
      </c>
      <c r="B1735" s="72">
        <v>145.42415982</v>
      </c>
      <c r="C1735" s="72">
        <v>169.57247228</v>
      </c>
      <c r="F1735">
        <v>173.23020061</v>
      </c>
      <c r="G1735">
        <v>154.64497872999999</v>
      </c>
    </row>
    <row r="1736" spans="1:7" x14ac:dyDescent="0.25">
      <c r="A1736" s="206">
        <v>45880</v>
      </c>
      <c r="B1736" s="72">
        <v>145.34293818</v>
      </c>
      <c r="C1736" s="72">
        <v>169.85010983999999</v>
      </c>
      <c r="F1736">
        <v>173.32570433000001</v>
      </c>
      <c r="G1736">
        <v>154.31489680000001</v>
      </c>
    </row>
    <row r="1737" spans="1:7" x14ac:dyDescent="0.25">
      <c r="A1737" s="206">
        <v>45881</v>
      </c>
      <c r="B1737" s="72">
        <v>145.07290811999999</v>
      </c>
      <c r="C1737" s="72">
        <v>169.78648598999999</v>
      </c>
      <c r="F1737">
        <v>173.4212607</v>
      </c>
      <c r="G1737">
        <v>156.92111041999999</v>
      </c>
    </row>
    <row r="1738" spans="1:7" x14ac:dyDescent="0.25">
      <c r="A1738" s="206">
        <v>45882</v>
      </c>
      <c r="B1738" s="72">
        <v>145.03463614</v>
      </c>
      <c r="C1738" s="72">
        <v>169.92580538999999</v>
      </c>
      <c r="F1738">
        <v>173.5168697</v>
      </c>
      <c r="G1738">
        <v>155.525732</v>
      </c>
    </row>
    <row r="1739" spans="1:7" x14ac:dyDescent="0.25">
      <c r="A1739" s="206">
        <v>45883</v>
      </c>
      <c r="B1739" s="72">
        <v>145.42798701999999</v>
      </c>
      <c r="C1739" s="72">
        <v>170.11921279000001</v>
      </c>
      <c r="F1739">
        <v>173.61253135000001</v>
      </c>
      <c r="G1739">
        <v>155.14849874999999</v>
      </c>
    </row>
    <row r="1740" spans="1:7" x14ac:dyDescent="0.25">
      <c r="A1740" s="206">
        <v>45884</v>
      </c>
      <c r="B1740" s="72">
        <v>145.91829358000001</v>
      </c>
      <c r="C1740" s="72">
        <v>170.03554446000001</v>
      </c>
      <c r="F1740">
        <v>173.70824580999999</v>
      </c>
      <c r="G1740">
        <v>155.13142006000001</v>
      </c>
    </row>
    <row r="1741" spans="1:7" x14ac:dyDescent="0.25">
      <c r="A1741" s="206">
        <v>45887</v>
      </c>
      <c r="B1741" s="72">
        <v>146.06075039000001</v>
      </c>
      <c r="C1741" s="72">
        <v>169.60134253000001</v>
      </c>
      <c r="F1741">
        <v>173.80401309000001</v>
      </c>
      <c r="G1741">
        <v>156.24747475000001</v>
      </c>
    </row>
    <row r="1742" spans="1:7" x14ac:dyDescent="0.25">
      <c r="A1742" s="206">
        <v>45888</v>
      </c>
      <c r="B1742" s="72">
        <v>145.80475337999999</v>
      </c>
      <c r="C1742" s="72">
        <v>168.30830011</v>
      </c>
      <c r="F1742">
        <v>173.89983301000001</v>
      </c>
      <c r="G1742">
        <v>152.95987690000001</v>
      </c>
    </row>
    <row r="1743" spans="1:7" x14ac:dyDescent="0.25">
      <c r="A1743" s="206">
        <v>45889</v>
      </c>
      <c r="B1743" s="72">
        <v>145.54833113000001</v>
      </c>
      <c r="C1743" s="72">
        <v>168.10520485999999</v>
      </c>
      <c r="F1743">
        <v>173.99570593000001</v>
      </c>
      <c r="G1743">
        <v>153.22635462</v>
      </c>
    </row>
    <row r="1744" spans="1:7" x14ac:dyDescent="0.25">
      <c r="A1744" s="206">
        <v>45890</v>
      </c>
      <c r="B1744" s="72">
        <v>145.67250243000001</v>
      </c>
      <c r="C1744" s="72">
        <v>167.76979469</v>
      </c>
      <c r="F1744">
        <v>174.09163165999999</v>
      </c>
      <c r="G1744">
        <v>153.04929827000001</v>
      </c>
    </row>
    <row r="1745" spans="1:7" x14ac:dyDescent="0.25">
      <c r="A1745" s="206">
        <v>45891</v>
      </c>
      <c r="B1745" s="72">
        <v>145.86258659000001</v>
      </c>
      <c r="C1745" s="72">
        <v>168.54510930999999</v>
      </c>
      <c r="F1745">
        <v>174.18761021</v>
      </c>
      <c r="G1745">
        <v>156.98308754000001</v>
      </c>
    </row>
    <row r="1746" spans="1:7" x14ac:dyDescent="0.25">
      <c r="A1746" s="206">
        <v>45894</v>
      </c>
      <c r="B1746" s="72">
        <v>145.95784129</v>
      </c>
      <c r="C1746" s="72">
        <v>168.97403702</v>
      </c>
      <c r="F1746">
        <v>174.28364175999999</v>
      </c>
      <c r="G1746">
        <v>157.0479661</v>
      </c>
    </row>
    <row r="1747" spans="1:7" x14ac:dyDescent="0.25">
      <c r="A1747" s="206">
        <v>45895</v>
      </c>
      <c r="B1747" s="72">
        <v>146.29718616</v>
      </c>
      <c r="C1747" s="72">
        <v>169.11075984999999</v>
      </c>
      <c r="F1747">
        <v>174.37972611999999</v>
      </c>
      <c r="G1747">
        <v>156.75920984000001</v>
      </c>
    </row>
    <row r="1748" spans="1:7" x14ac:dyDescent="0.25">
      <c r="A1748" s="206">
        <v>45896</v>
      </c>
      <c r="B1748" s="72">
        <v>146.34864071000001</v>
      </c>
      <c r="C1748" s="72">
        <v>169.15955747999999</v>
      </c>
      <c r="F1748">
        <v>174.47586347999999</v>
      </c>
      <c r="G1748">
        <v>158.39132334000001</v>
      </c>
    </row>
    <row r="1749" spans="1:7" x14ac:dyDescent="0.25">
      <c r="A1749" s="206">
        <v>45897</v>
      </c>
      <c r="B1749" s="72">
        <v>146.803652</v>
      </c>
      <c r="C1749" s="72">
        <v>169.66030751</v>
      </c>
      <c r="F1749">
        <v>174.57205384</v>
      </c>
      <c r="G1749">
        <v>160.48877157999999</v>
      </c>
    </row>
    <row r="1750" spans="1:7" x14ac:dyDescent="0.25">
      <c r="A1750" s="206">
        <v>45898</v>
      </c>
      <c r="B1750" s="72">
        <v>147.83019149</v>
      </c>
      <c r="C1750" s="72">
        <v>169.35206435000001</v>
      </c>
      <c r="F1750">
        <v>174.66829720000001</v>
      </c>
      <c r="G1750">
        <v>160.91324716</v>
      </c>
    </row>
    <row r="1751" spans="1:7" x14ac:dyDescent="0.25">
      <c r="A1751" s="206">
        <v>45901</v>
      </c>
      <c r="B1751" s="72">
        <v>147.96159194000001</v>
      </c>
      <c r="C1751" s="72">
        <v>168.68592552000001</v>
      </c>
      <c r="F1751">
        <v>174.76459371999999</v>
      </c>
      <c r="G1751">
        <v>160.75480555999999</v>
      </c>
    </row>
    <row r="1752" spans="1:7" x14ac:dyDescent="0.25">
      <c r="A1752" s="206">
        <v>45902</v>
      </c>
      <c r="B1752" s="72">
        <v>147.66477148999999</v>
      </c>
      <c r="C1752" s="72">
        <v>168.53033235000001</v>
      </c>
      <c r="F1752">
        <v>174.86094324999999</v>
      </c>
      <c r="G1752">
        <v>159.67632172</v>
      </c>
    </row>
    <row r="1753" spans="1:7" x14ac:dyDescent="0.25">
      <c r="A1753" s="206">
        <v>45903</v>
      </c>
      <c r="B1753" s="72">
        <v>148.23800066999999</v>
      </c>
      <c r="C1753" s="72">
        <v>168.24876793000001</v>
      </c>
      <c r="F1753">
        <v>174.95734594999999</v>
      </c>
      <c r="G1753">
        <v>159.13980488999999</v>
      </c>
    </row>
    <row r="1754" spans="1:7" x14ac:dyDescent="0.25">
      <c r="A1754" s="206">
        <v>45904</v>
      </c>
      <c r="B1754" s="72">
        <v>148.21376175</v>
      </c>
      <c r="C1754" s="72">
        <v>168.19814303000001</v>
      </c>
      <c r="F1754">
        <v>175.05380181999999</v>
      </c>
      <c r="G1754">
        <v>160.42511049000001</v>
      </c>
    </row>
    <row r="1755" spans="1:7" x14ac:dyDescent="0.25">
      <c r="A1755" s="206">
        <v>45905</v>
      </c>
      <c r="B1755" s="72">
        <v>148.84950183000001</v>
      </c>
      <c r="C1755" s="72">
        <v>168.57264029999999</v>
      </c>
      <c r="F1755">
        <v>175.15031087</v>
      </c>
      <c r="G1755">
        <v>162.29897686000001</v>
      </c>
    </row>
    <row r="1756" spans="1:7" x14ac:dyDescent="0.25">
      <c r="A1756" s="206">
        <v>45908</v>
      </c>
      <c r="B1756" s="72">
        <v>149.23349734000001</v>
      </c>
      <c r="C1756" s="72">
        <v>168.96054934</v>
      </c>
      <c r="F1756">
        <v>175.24687309999999</v>
      </c>
      <c r="G1756">
        <v>161.33346728999999</v>
      </c>
    </row>
    <row r="1757" spans="1:7" x14ac:dyDescent="0.25">
      <c r="A1757" s="206">
        <v>45909</v>
      </c>
      <c r="B1757" s="72">
        <v>149.08678809</v>
      </c>
      <c r="C1757" s="72">
        <v>169.11030409</v>
      </c>
      <c r="F1757">
        <v>175.34348849</v>
      </c>
      <c r="G1757">
        <v>161.13629426</v>
      </c>
    </row>
    <row r="1758" spans="1:7" x14ac:dyDescent="0.25">
      <c r="A1758" s="206">
        <v>45910</v>
      </c>
      <c r="B1758" s="72">
        <v>149.46227870999999</v>
      </c>
      <c r="C1758" s="72">
        <v>169.61541697000001</v>
      </c>
      <c r="F1758">
        <v>175.44015725</v>
      </c>
      <c r="G1758">
        <v>161.96737024999999</v>
      </c>
    </row>
    <row r="1759" spans="1:7" x14ac:dyDescent="0.25">
      <c r="A1759" s="206">
        <v>45911</v>
      </c>
      <c r="B1759" s="72">
        <v>149.45632529</v>
      </c>
      <c r="C1759" s="72">
        <v>169.83681702999999</v>
      </c>
      <c r="F1759">
        <v>175.53687934999999</v>
      </c>
      <c r="G1759">
        <v>162.88006214999999</v>
      </c>
    </row>
    <row r="1760" spans="1:7" x14ac:dyDescent="0.25">
      <c r="A1760" s="206">
        <v>45912</v>
      </c>
      <c r="B1760" s="72">
        <v>150.30936514999999</v>
      </c>
      <c r="C1760" s="72">
        <v>169.95025194999999</v>
      </c>
      <c r="F1760">
        <v>175.63365463</v>
      </c>
      <c r="G1760">
        <v>161.87962146999999</v>
      </c>
    </row>
    <row r="1761" spans="1:7" x14ac:dyDescent="0.25">
      <c r="A1761" s="206">
        <v>45915</v>
      </c>
      <c r="B1761" s="72">
        <v>150.83624270999999</v>
      </c>
      <c r="C1761" s="72">
        <v>170.22379617000001</v>
      </c>
      <c r="F1761">
        <v>175.73048326</v>
      </c>
      <c r="G1761">
        <v>163.33034352000001</v>
      </c>
    </row>
    <row r="1762" spans="1:7" x14ac:dyDescent="0.25">
      <c r="A1762" s="206">
        <v>45916</v>
      </c>
      <c r="B1762" s="72">
        <v>151.25510825000001</v>
      </c>
      <c r="C1762" s="72">
        <v>170.72924087999999</v>
      </c>
      <c r="F1762">
        <v>175.82736542999999</v>
      </c>
      <c r="G1762">
        <v>163.91650349</v>
      </c>
    </row>
    <row r="1763" spans="1:7" x14ac:dyDescent="0.25">
      <c r="A1763" s="206">
        <v>45917</v>
      </c>
      <c r="B1763" s="72">
        <v>151.52768978</v>
      </c>
      <c r="C1763" s="72">
        <v>171.09216366999999</v>
      </c>
      <c r="F1763">
        <v>175.92430095</v>
      </c>
      <c r="G1763">
        <v>165.65952042999999</v>
      </c>
    </row>
    <row r="1764" spans="1:7" x14ac:dyDescent="0.25">
      <c r="A1764" s="206">
        <v>45918</v>
      </c>
      <c r="B1764" s="72">
        <v>151.15560110000001</v>
      </c>
      <c r="C1764" s="72">
        <v>170.73161639</v>
      </c>
      <c r="F1764">
        <v>176.02128981999999</v>
      </c>
      <c r="G1764">
        <v>165.55240594</v>
      </c>
    </row>
    <row r="1765" spans="1:7" x14ac:dyDescent="0.25">
      <c r="A1765" s="206">
        <v>45919</v>
      </c>
      <c r="B1765" s="72">
        <v>151.67907671</v>
      </c>
      <c r="C1765" s="72">
        <v>170.41201778000001</v>
      </c>
      <c r="F1765">
        <v>176.11833222000001</v>
      </c>
      <c r="G1765">
        <v>165.96841613000001</v>
      </c>
    </row>
    <row r="1766" spans="1:7" x14ac:dyDescent="0.25">
      <c r="A1766" s="206">
        <v>45922</v>
      </c>
      <c r="B1766" s="72">
        <v>151.31038999</v>
      </c>
      <c r="C1766" s="72">
        <v>169.92486937000001</v>
      </c>
      <c r="F1766">
        <v>176.21542815000001</v>
      </c>
      <c r="G1766">
        <v>165.10838258999999</v>
      </c>
    </row>
    <row r="1767" spans="1:7" x14ac:dyDescent="0.25">
      <c r="A1767" s="206">
        <v>45923</v>
      </c>
      <c r="B1767" s="72">
        <v>151.52896551000001</v>
      </c>
      <c r="C1767" s="72">
        <v>170.58537507</v>
      </c>
      <c r="F1767">
        <v>176.31257762000001</v>
      </c>
      <c r="G1767">
        <v>166.60540258</v>
      </c>
    </row>
    <row r="1768" spans="1:7" x14ac:dyDescent="0.25">
      <c r="A1768" s="206">
        <v>45924</v>
      </c>
      <c r="B1768" s="72">
        <v>151.57404138999999</v>
      </c>
      <c r="C1768" s="72">
        <v>170.664661</v>
      </c>
      <c r="F1768">
        <v>176.40978061000001</v>
      </c>
      <c r="G1768">
        <v>166.68142041999999</v>
      </c>
    </row>
    <row r="1769" spans="1:7" x14ac:dyDescent="0.25">
      <c r="A1769" s="206">
        <v>45925</v>
      </c>
      <c r="B1769" s="72">
        <v>151.76710226</v>
      </c>
      <c r="C1769" s="72">
        <v>170.59899304000001</v>
      </c>
      <c r="F1769">
        <v>176.50703713999999</v>
      </c>
      <c r="G1769">
        <v>165.33251061000001</v>
      </c>
    </row>
    <row r="1770" spans="1:7" x14ac:dyDescent="0.25">
      <c r="A1770" s="206">
        <v>45926</v>
      </c>
      <c r="B1770" s="72">
        <v>152.18043961999999</v>
      </c>
      <c r="C1770" s="72">
        <v>170.72759443000001</v>
      </c>
      <c r="F1770">
        <v>176.60434738000001</v>
      </c>
      <c r="G1770">
        <v>165.49229485000001</v>
      </c>
    </row>
    <row r="1771" spans="1:7" x14ac:dyDescent="0.25">
      <c r="A1771" s="206">
        <v>45929</v>
      </c>
      <c r="B1771" s="72">
        <v>152.32799935</v>
      </c>
      <c r="C1771" s="72">
        <v>170.35891092</v>
      </c>
      <c r="F1771">
        <v>176.70171114999999</v>
      </c>
      <c r="G1771">
        <v>166.50511502000001</v>
      </c>
    </row>
    <row r="1772" spans="1:7" x14ac:dyDescent="0.25">
      <c r="A1772" s="206">
        <v>45930</v>
      </c>
      <c r="B1772" s="72">
        <v>152.63885285999999</v>
      </c>
      <c r="C1772" s="72">
        <v>170.26283785000001</v>
      </c>
      <c r="F1772">
        <v>176.79912863000001</v>
      </c>
      <c r="G1772">
        <v>166.39158322</v>
      </c>
    </row>
    <row r="1773" spans="1:7" x14ac:dyDescent="0.25">
      <c r="A1773" s="206">
        <v>45931</v>
      </c>
      <c r="B1773" s="72">
        <v>151.93805043</v>
      </c>
      <c r="C1773" s="72">
        <v>170.45572887</v>
      </c>
      <c r="F1773">
        <v>176.89659982000001</v>
      </c>
      <c r="G1773">
        <v>165.57272742999999</v>
      </c>
    </row>
    <row r="1774" spans="1:7" x14ac:dyDescent="0.25">
      <c r="A1774" s="206">
        <v>45932</v>
      </c>
      <c r="B1774" s="72">
        <v>151.98525253</v>
      </c>
      <c r="C1774" s="72">
        <v>170.09700995</v>
      </c>
      <c r="F1774">
        <v>176.99412472</v>
      </c>
      <c r="G1774">
        <v>163.78895374000001</v>
      </c>
    </row>
    <row r="1775" spans="1:7" x14ac:dyDescent="0.25">
      <c r="A1775" s="206">
        <v>45933</v>
      </c>
      <c r="B1775" s="72">
        <v>152.44536675000001</v>
      </c>
      <c r="C1775" s="72">
        <v>170.09686224000001</v>
      </c>
      <c r="F1775">
        <v>177.09170351</v>
      </c>
      <c r="G1775">
        <v>164.07455823999999</v>
      </c>
    </row>
    <row r="1776" spans="1:7" x14ac:dyDescent="0.25">
      <c r="A1776" s="206">
        <v>45936</v>
      </c>
      <c r="B1776" s="72">
        <v>152.35734120000001</v>
      </c>
      <c r="C1776" s="72">
        <v>170.14368848999999</v>
      </c>
      <c r="F1776">
        <v>177.18933601000001</v>
      </c>
      <c r="G1776">
        <v>163.40031952000001</v>
      </c>
    </row>
    <row r="1777" spans="1:7" x14ac:dyDescent="0.25">
      <c r="A1777" s="206">
        <v>45937</v>
      </c>
      <c r="B1777" s="72">
        <v>152.04521195999999</v>
      </c>
      <c r="C1777" s="72">
        <v>169.70458162</v>
      </c>
      <c r="F1777">
        <v>177.28702239</v>
      </c>
      <c r="G1777">
        <v>160.83834439</v>
      </c>
    </row>
    <row r="1778" spans="1:7" x14ac:dyDescent="0.25">
      <c r="A1778" s="206">
        <v>45938</v>
      </c>
      <c r="B1778" s="72">
        <v>152.12600835999999</v>
      </c>
      <c r="C1778" s="72">
        <v>169.89154300000001</v>
      </c>
      <c r="F1778">
        <v>177.38476266999999</v>
      </c>
      <c r="G1778">
        <v>161.73602844000001</v>
      </c>
    </row>
    <row r="1779" spans="1:7" x14ac:dyDescent="0.25">
      <c r="A1779" s="206">
        <v>45939</v>
      </c>
      <c r="B1779" s="72">
        <v>151.95548543999999</v>
      </c>
      <c r="C1779" s="72">
        <v>169.96926932</v>
      </c>
      <c r="F1779">
        <v>177.48255682999999</v>
      </c>
      <c r="G1779">
        <v>161.23858437999999</v>
      </c>
    </row>
    <row r="1780" spans="1:7" x14ac:dyDescent="0.25">
      <c r="A1780" s="206">
        <v>45940</v>
      </c>
      <c r="B1780" s="72">
        <v>152.12600835999999</v>
      </c>
      <c r="C1780" s="72">
        <v>169.62373722000001</v>
      </c>
      <c r="F1780">
        <v>177.58040489000001</v>
      </c>
      <c r="G1780">
        <v>160.06907484999999</v>
      </c>
    </row>
    <row r="1781" spans="1:7" x14ac:dyDescent="0.25">
      <c r="A1781" s="206">
        <v>45943</v>
      </c>
      <c r="B1781" s="72">
        <v>151.81047717000001</v>
      </c>
      <c r="C1781" s="72">
        <v>169.43697277000001</v>
      </c>
      <c r="F1781">
        <v>177.67830683</v>
      </c>
      <c r="G1781">
        <v>161.32411440000001</v>
      </c>
    </row>
    <row r="1782" spans="1:7" x14ac:dyDescent="0.25">
      <c r="A1782" s="206">
        <v>45944</v>
      </c>
      <c r="B1782" s="72">
        <v>152.04436147000001</v>
      </c>
      <c r="C1782" s="72">
        <v>169.46381389999999</v>
      </c>
      <c r="F1782">
        <v>177.77626283000001</v>
      </c>
      <c r="G1782">
        <v>161.20991129000001</v>
      </c>
    </row>
    <row r="1783" spans="1:7" x14ac:dyDescent="0.25">
      <c r="A1783" s="206">
        <v>45945</v>
      </c>
      <c r="B1783" s="72">
        <v>152.49512032000001</v>
      </c>
      <c r="C1783" s="72">
        <v>169.92015788</v>
      </c>
      <c r="F1783">
        <v>177.87427273</v>
      </c>
      <c r="G1783">
        <v>162.25746914000001</v>
      </c>
    </row>
    <row r="1784" spans="1:7" x14ac:dyDescent="0.25">
      <c r="A1784" s="206">
        <v>45946</v>
      </c>
      <c r="B1784" s="72">
        <v>152.16470558</v>
      </c>
      <c r="C1784" s="72">
        <v>169.73443119000001</v>
      </c>
      <c r="F1784">
        <v>177.97233668999999</v>
      </c>
      <c r="G1784">
        <v>161.79819899</v>
      </c>
    </row>
    <row r="1785" spans="1:7" x14ac:dyDescent="0.25">
      <c r="A1785" s="206">
        <v>45947</v>
      </c>
      <c r="B1785" s="72">
        <v>152.13153653000001</v>
      </c>
      <c r="C1785" s="72">
        <v>169.55745862000001</v>
      </c>
      <c r="F1785">
        <v>178.07045471999999</v>
      </c>
      <c r="G1785">
        <v>163.16200287000001</v>
      </c>
    </row>
    <row r="1786" spans="1:7" x14ac:dyDescent="0.25">
      <c r="A1786" s="206">
        <v>45950</v>
      </c>
      <c r="B1786" s="72">
        <v>151.712671</v>
      </c>
      <c r="C1786" s="72">
        <v>170.05806494000001</v>
      </c>
      <c r="F1786">
        <v>178.16862681999999</v>
      </c>
      <c r="G1786">
        <v>164.42576951000001</v>
      </c>
    </row>
    <row r="1787" spans="1:7" x14ac:dyDescent="0.25">
      <c r="A1787" s="206">
        <v>45951</v>
      </c>
      <c r="B1787" s="72">
        <v>151.91381150999999</v>
      </c>
      <c r="C1787" s="72">
        <v>170.28974835</v>
      </c>
      <c r="F1787">
        <v>178.26685316000001</v>
      </c>
      <c r="G1787">
        <v>163.94313989</v>
      </c>
    </row>
    <row r="1788" spans="1:7" x14ac:dyDescent="0.25">
      <c r="A1788" s="206">
        <v>45952</v>
      </c>
      <c r="B1788" s="72">
        <v>151.72585357</v>
      </c>
      <c r="C1788" s="72">
        <v>170.95694498</v>
      </c>
      <c r="F1788">
        <v>178.36513357000001</v>
      </c>
      <c r="G1788">
        <v>164.83933339000001</v>
      </c>
    </row>
    <row r="1789" spans="1:7" x14ac:dyDescent="0.25">
      <c r="A1789" s="206">
        <v>45953</v>
      </c>
      <c r="B1789" s="72">
        <v>151.72330210999999</v>
      </c>
      <c r="C1789" s="72">
        <v>171.44659837</v>
      </c>
      <c r="F1789">
        <v>178.46346822999999</v>
      </c>
      <c r="G1789">
        <v>165.80442196000001</v>
      </c>
    </row>
    <row r="1790" spans="1:7" x14ac:dyDescent="0.25">
      <c r="A1790" s="206">
        <v>45954</v>
      </c>
      <c r="B1790" s="72">
        <v>152.18043961999999</v>
      </c>
      <c r="C1790" s="72">
        <v>172.1658372</v>
      </c>
      <c r="F1790">
        <v>178.56185694999999</v>
      </c>
      <c r="G1790">
        <v>166.31784103000001</v>
      </c>
    </row>
    <row r="1791" spans="1:7" x14ac:dyDescent="0.25">
      <c r="A1791" s="206">
        <v>45957</v>
      </c>
      <c r="B1791" s="72">
        <v>152.35946741999999</v>
      </c>
      <c r="C1791" s="72">
        <v>172.27110116</v>
      </c>
      <c r="F1791">
        <v>178.66029990999999</v>
      </c>
      <c r="G1791">
        <v>167.22455937000001</v>
      </c>
    </row>
    <row r="1792" spans="1:7" x14ac:dyDescent="0.25">
      <c r="A1792" s="206">
        <v>45958</v>
      </c>
      <c r="B1792" s="72">
        <v>152.42750649999999</v>
      </c>
      <c r="C1792" s="72">
        <v>172.01058226000001</v>
      </c>
      <c r="F1792">
        <v>178.7587973</v>
      </c>
      <c r="G1792">
        <v>167.74772956000001</v>
      </c>
    </row>
    <row r="1793" spans="1:7" x14ac:dyDescent="0.25">
      <c r="A1793" s="206">
        <v>45959</v>
      </c>
      <c r="B1793" s="72">
        <v>152.64905872</v>
      </c>
      <c r="C1793" s="72">
        <v>171.85538291</v>
      </c>
      <c r="F1793">
        <v>178.85734894000001</v>
      </c>
      <c r="G1793">
        <v>169.11770043999999</v>
      </c>
    </row>
    <row r="1794" spans="1:7" x14ac:dyDescent="0.25">
      <c r="A1794" s="206">
        <v>45960</v>
      </c>
      <c r="B1794" s="72">
        <v>152.47938629000001</v>
      </c>
      <c r="C1794" s="72">
        <v>171.68385859</v>
      </c>
      <c r="F1794">
        <v>178.95595481999999</v>
      </c>
      <c r="G1794">
        <v>169.28529012000001</v>
      </c>
    </row>
    <row r="1795" spans="1:7" x14ac:dyDescent="0.25">
      <c r="A1795" s="206">
        <v>45961</v>
      </c>
      <c r="B1795" s="72">
        <v>152.81490396000001</v>
      </c>
      <c r="C1795" s="72">
        <v>172.04299906</v>
      </c>
      <c r="F1795">
        <v>179.05461513</v>
      </c>
      <c r="G1795">
        <v>170.15027319000001</v>
      </c>
    </row>
    <row r="1796" spans="1:7" x14ac:dyDescent="0.25">
      <c r="A1796" s="206">
        <v>45964</v>
      </c>
      <c r="B1796" s="72">
        <v>152.72517743</v>
      </c>
      <c r="C1796" s="72">
        <v>171.96367823</v>
      </c>
      <c r="F1796">
        <v>179.15332985000001</v>
      </c>
      <c r="G1796">
        <v>171.19002559</v>
      </c>
    </row>
    <row r="1797" spans="1:7" x14ac:dyDescent="0.25">
      <c r="A1797" s="206">
        <v>45965</v>
      </c>
      <c r="B1797" s="72">
        <v>152.64268006</v>
      </c>
      <c r="C1797" s="72">
        <v>171.81262269999999</v>
      </c>
      <c r="F1797">
        <v>179.25209900999999</v>
      </c>
      <c r="G1797">
        <v>171.47443537999999</v>
      </c>
    </row>
    <row r="1798" spans="1:7" x14ac:dyDescent="0.25">
      <c r="A1798" s="206">
        <v>45966</v>
      </c>
      <c r="B1798" s="72">
        <v>152.69285887000001</v>
      </c>
      <c r="C1798" s="72">
        <v>172.08455875999999</v>
      </c>
      <c r="F1798">
        <v>179.35092258</v>
      </c>
      <c r="G1798">
        <v>174.42166538999999</v>
      </c>
    </row>
    <row r="1799" spans="1:7" x14ac:dyDescent="0.25">
      <c r="A1799" s="206">
        <v>45967</v>
      </c>
      <c r="B1799" s="72">
        <v>152.77620673999999</v>
      </c>
      <c r="C1799" s="72">
        <v>172.48142161999999</v>
      </c>
      <c r="F1799">
        <v>179.44980057999999</v>
      </c>
      <c r="G1799">
        <v>174.47194571</v>
      </c>
    </row>
    <row r="1800" spans="1:7" x14ac:dyDescent="0.25">
      <c r="A1800" s="206">
        <v>45968</v>
      </c>
      <c r="B1800" s="72">
        <v>152.94332771000001</v>
      </c>
      <c r="C1800" s="72">
        <v>172.80329728000001</v>
      </c>
      <c r="F1800">
        <v>179.54873318</v>
      </c>
      <c r="G1800">
        <v>175.29675230999999</v>
      </c>
    </row>
    <row r="1801" spans="1:7" x14ac:dyDescent="0.25">
      <c r="A1801" s="206">
        <v>45971</v>
      </c>
      <c r="B1801" s="72">
        <v>152.79279126</v>
      </c>
      <c r="C1801" s="72">
        <v>173.12888140999999</v>
      </c>
      <c r="F1801">
        <v>179.64772038999999</v>
      </c>
      <c r="G1801">
        <v>176.65506051</v>
      </c>
    </row>
    <row r="1802" spans="1:7" x14ac:dyDescent="0.25">
      <c r="A1802" s="206">
        <v>45972</v>
      </c>
      <c r="B1802" s="72">
        <v>152.77663197999999</v>
      </c>
      <c r="C1802" s="72">
        <v>173.97642328000001</v>
      </c>
      <c r="F1802">
        <v>179.74676202000001</v>
      </c>
      <c r="G1802">
        <v>179.48970312</v>
      </c>
    </row>
    <row r="1803" spans="1:7" x14ac:dyDescent="0.25">
      <c r="A1803" s="206">
        <v>45973</v>
      </c>
      <c r="B1803" s="72">
        <v>152.96288894</v>
      </c>
      <c r="C1803" s="72">
        <v>174.46738409</v>
      </c>
      <c r="F1803">
        <v>179.84585824999999</v>
      </c>
      <c r="G1803">
        <v>179.35805719999999</v>
      </c>
    </row>
    <row r="1804" spans="1:7" x14ac:dyDescent="0.25">
      <c r="A1804" s="206">
        <v>45974</v>
      </c>
      <c r="B1804" s="72">
        <v>152.70859290999999</v>
      </c>
      <c r="C1804" s="72">
        <v>174.2603671</v>
      </c>
      <c r="F1804">
        <v>179.94500926000001</v>
      </c>
      <c r="G1804">
        <v>178.82274645999999</v>
      </c>
    </row>
    <row r="1805" spans="1:7" x14ac:dyDescent="0.25">
      <c r="A1805" s="206">
        <v>45975</v>
      </c>
      <c r="B1805" s="72">
        <v>153.79891903000001</v>
      </c>
      <c r="C1805" s="72">
        <v>174.5133056</v>
      </c>
      <c r="F1805">
        <v>180.04421486999999</v>
      </c>
      <c r="G1805">
        <v>179.47842731</v>
      </c>
    </row>
    <row r="1806" spans="1:7" x14ac:dyDescent="0.25">
      <c r="A1806" s="206">
        <v>45978</v>
      </c>
      <c r="B1806" s="72">
        <v>153.78913840999999</v>
      </c>
      <c r="C1806" s="72">
        <v>174.21827571</v>
      </c>
      <c r="F1806">
        <v>180.14347509000001</v>
      </c>
      <c r="G1806">
        <v>178.62988576000001</v>
      </c>
    </row>
    <row r="1807" spans="1:7" x14ac:dyDescent="0.25">
      <c r="A1807" s="206">
        <v>45979</v>
      </c>
      <c r="B1807" s="72">
        <v>153.76447425000001</v>
      </c>
      <c r="C1807" s="72">
        <v>174.2999331</v>
      </c>
      <c r="F1807">
        <v>180.24279007999999</v>
      </c>
      <c r="G1807">
        <v>178.09419954000001</v>
      </c>
    </row>
    <row r="1808" spans="1:7" x14ac:dyDescent="0.25">
      <c r="A1808" s="206">
        <v>45980</v>
      </c>
      <c r="B1808" s="72">
        <v>153.92223985000001</v>
      </c>
      <c r="C1808" s="72">
        <v>174.71200967999999</v>
      </c>
      <c r="F1808">
        <v>180.34215986000001</v>
      </c>
      <c r="G1808">
        <v>176.79541076000001</v>
      </c>
    </row>
    <row r="1809" spans="1:7" x14ac:dyDescent="0.25">
      <c r="A1809" s="206">
        <v>45981</v>
      </c>
    </row>
    <row r="1810" spans="1:7" x14ac:dyDescent="0.25">
      <c r="A1810" s="206">
        <v>45982</v>
      </c>
      <c r="B1810" s="72">
        <v>154.17015721000001</v>
      </c>
      <c r="C1810" s="72">
        <v>174.76834690999999</v>
      </c>
      <c r="F1810">
        <v>180.44158442</v>
      </c>
      <c r="G1810">
        <v>176.10070264000001</v>
      </c>
    </row>
    <row r="1811" spans="1:7" x14ac:dyDescent="0.25">
      <c r="A1811" s="206">
        <v>45985</v>
      </c>
      <c r="B1811" s="72">
        <v>154.20545247999999</v>
      </c>
      <c r="C1811" s="72">
        <v>174.83756063000001</v>
      </c>
      <c r="F1811">
        <v>180.54106375000001</v>
      </c>
      <c r="G1811">
        <v>176.67810138999999</v>
      </c>
    </row>
    <row r="1812" spans="1:7" x14ac:dyDescent="0.25">
      <c r="A1812" s="206">
        <v>45986</v>
      </c>
      <c r="B1812" s="72">
        <v>154.41594835999999</v>
      </c>
      <c r="C1812" s="72">
        <v>175.36730768999999</v>
      </c>
      <c r="F1812">
        <v>180.64059804999999</v>
      </c>
      <c r="G1812">
        <v>177.39790984999999</v>
      </c>
    </row>
    <row r="1813" spans="1:7" x14ac:dyDescent="0.25">
      <c r="A1813" s="206">
        <v>45987</v>
      </c>
      <c r="B1813" s="72">
        <v>153.85845322</v>
      </c>
      <c r="C1813" s="72">
        <v>175.68809114000001</v>
      </c>
      <c r="F1813">
        <v>180.74018713000001</v>
      </c>
      <c r="G1813">
        <v>180.40717387000001</v>
      </c>
    </row>
    <row r="1814" spans="1:7" x14ac:dyDescent="0.25">
      <c r="A1814" s="206">
        <v>45988</v>
      </c>
      <c r="B1814" s="72">
        <v>154.55712943</v>
      </c>
      <c r="C1814" s="72">
        <v>175.70153253000001</v>
      </c>
      <c r="F1814">
        <v>180.83983117</v>
      </c>
      <c r="G1814">
        <v>180.18509392999999</v>
      </c>
    </row>
    <row r="1815" spans="1:7" x14ac:dyDescent="0.25">
      <c r="A1815" s="206">
        <v>45989</v>
      </c>
      <c r="B1815" s="72">
        <v>155.65681092</v>
      </c>
      <c r="C1815" s="72">
        <v>175.55472331000001</v>
      </c>
      <c r="F1815">
        <v>180.93953016</v>
      </c>
      <c r="G1815">
        <v>180.99564362000001</v>
      </c>
    </row>
    <row r="1816" spans="1:7" x14ac:dyDescent="0.25">
      <c r="A1816" s="206">
        <v>45992</v>
      </c>
      <c r="B1816" s="72">
        <v>155.64915653</v>
      </c>
      <c r="C1816" s="72">
        <v>175.38475761000001</v>
      </c>
      <c r="F1816">
        <v>181.03928411999999</v>
      </c>
      <c r="G1816">
        <v>180.47097151</v>
      </c>
    </row>
    <row r="1817" spans="1:7" x14ac:dyDescent="0.25">
      <c r="A1817" s="206">
        <v>45993</v>
      </c>
      <c r="B1817" s="72">
        <v>155.99147811</v>
      </c>
      <c r="C1817" s="72">
        <v>176.12018272</v>
      </c>
      <c r="F1817">
        <v>181.13909303</v>
      </c>
      <c r="G1817">
        <v>183.29417900999999</v>
      </c>
    </row>
    <row r="1818" spans="1:7" x14ac:dyDescent="0.25">
      <c r="A1818" s="206">
        <v>45994</v>
      </c>
      <c r="B1818" s="72">
        <v>155.94512649000001</v>
      </c>
      <c r="C1818" s="72">
        <v>176.63618982</v>
      </c>
      <c r="F1818">
        <v>181.23895690000001</v>
      </c>
      <c r="G1818">
        <v>184.04847482</v>
      </c>
    </row>
    <row r="1819" spans="1:7" x14ac:dyDescent="0.25">
      <c r="A1819" s="206">
        <v>45995</v>
      </c>
      <c r="B1819" s="72">
        <v>156.31678991999999</v>
      </c>
      <c r="C1819" s="72">
        <v>177.04970041000001</v>
      </c>
      <c r="F1819">
        <v>181.33887591000001</v>
      </c>
      <c r="G1819">
        <v>187.12108136000001</v>
      </c>
    </row>
    <row r="1820" spans="1:7" x14ac:dyDescent="0.25">
      <c r="A1820" s="206">
        <v>45996</v>
      </c>
      <c r="B1820" s="72">
        <v>156.07907840999999</v>
      </c>
      <c r="C1820" s="72">
        <v>175.14660193</v>
      </c>
      <c r="F1820">
        <v>181.43884987999999</v>
      </c>
      <c r="G1820">
        <v>179.05819579999999</v>
      </c>
    </row>
    <row r="1821" spans="1:7" x14ac:dyDescent="0.25">
      <c r="A1821" s="206">
        <v>45999</v>
      </c>
      <c r="B1821" s="72">
        <v>156.38993192000001</v>
      </c>
      <c r="C1821" s="72">
        <v>175.26570186999999</v>
      </c>
      <c r="F1821">
        <v>181.53887899</v>
      </c>
      <c r="G1821">
        <v>179.98901319999999</v>
      </c>
    </row>
    <row r="1822" spans="1:7" x14ac:dyDescent="0.25">
      <c r="A1822" s="206">
        <v>46000</v>
      </c>
      <c r="B1822" s="72">
        <v>156.30190637000001</v>
      </c>
      <c r="C1822" s="72">
        <v>174.71476881999999</v>
      </c>
      <c r="F1822">
        <v>181.63896324000001</v>
      </c>
      <c r="G1822">
        <v>179.75428067999999</v>
      </c>
    </row>
    <row r="1823" spans="1:7" x14ac:dyDescent="0.25">
      <c r="A1823" s="206">
        <v>46001</v>
      </c>
      <c r="B1823" s="72">
        <v>156.33635115000001</v>
      </c>
      <c r="C1823" s="72">
        <v>174.61436673</v>
      </c>
      <c r="F1823">
        <v>181.73910280000001</v>
      </c>
      <c r="G1823">
        <v>180.99887504</v>
      </c>
    </row>
    <row r="1824" spans="1:7" x14ac:dyDescent="0.25">
      <c r="A1824" s="206">
        <v>46002</v>
      </c>
      <c r="B1824" s="72">
        <v>156.40949315</v>
      </c>
      <c r="C1824" s="72">
        <v>175.44768142000001</v>
      </c>
      <c r="F1824">
        <v>181.83929749999999</v>
      </c>
      <c r="G1824">
        <v>181.12873457000001</v>
      </c>
    </row>
    <row r="1825" spans="1:7" x14ac:dyDescent="0.25">
      <c r="A1825" s="206">
        <v>46003</v>
      </c>
      <c r="B1825" s="72">
        <v>156.74330985</v>
      </c>
      <c r="C1825" s="72">
        <v>175.84304123999999</v>
      </c>
      <c r="F1825">
        <v>181.93954751000001</v>
      </c>
      <c r="G1825">
        <v>182.92338583</v>
      </c>
    </row>
    <row r="1826" spans="1:7" x14ac:dyDescent="0.25">
      <c r="A1826" s="206">
        <v>46006</v>
      </c>
      <c r="B1826" s="72">
        <v>156.92659008999999</v>
      </c>
      <c r="C1826" s="72">
        <v>176.08439641000001</v>
      </c>
      <c r="F1826">
        <v>182.03985266000001</v>
      </c>
      <c r="G1826">
        <v>184.87517020000001</v>
      </c>
    </row>
    <row r="1827" spans="1:7" x14ac:dyDescent="0.25">
      <c r="A1827" s="206">
        <v>46007</v>
      </c>
      <c r="B1827" s="72">
        <v>156.98102134999999</v>
      </c>
      <c r="C1827" s="72">
        <v>175.55377204000001</v>
      </c>
      <c r="F1827">
        <v>182.14021313000001</v>
      </c>
      <c r="G1827">
        <v>180.43327549</v>
      </c>
    </row>
    <row r="1828" spans="1:7" x14ac:dyDescent="0.25">
      <c r="A1828" s="206">
        <v>46008</v>
      </c>
      <c r="B1828" s="72">
        <v>156.78625951000001</v>
      </c>
      <c r="C1828" s="72">
        <v>174.13452050000001</v>
      </c>
      <c r="F1828">
        <v>182.24062891</v>
      </c>
      <c r="G1828">
        <v>179.01029353000001</v>
      </c>
    </row>
    <row r="1829" spans="1:7" x14ac:dyDescent="0.25">
      <c r="A1829" s="206">
        <v>46009</v>
      </c>
      <c r="B1829" s="72">
        <v>157.21745712000001</v>
      </c>
      <c r="C1829" s="72">
        <v>174.3164554</v>
      </c>
      <c r="F1829">
        <v>182.34110018999999</v>
      </c>
      <c r="G1829">
        <v>179.68852598999999</v>
      </c>
    </row>
    <row r="1830" spans="1:7" x14ac:dyDescent="0.25">
      <c r="A1830" s="206">
        <v>46010</v>
      </c>
      <c r="B1830" s="72">
        <v>157.65248194</v>
      </c>
      <c r="C1830" s="72">
        <v>175.04356849000001</v>
      </c>
      <c r="F1830">
        <v>182.44162678000001</v>
      </c>
      <c r="G1830">
        <v>180.31396355999999</v>
      </c>
    </row>
    <row r="1831" spans="1:7" x14ac:dyDescent="0.25">
      <c r="A1831" s="206">
        <v>46013</v>
      </c>
      <c r="B1831" s="72">
        <v>158.83253457999999</v>
      </c>
      <c r="C1831" s="72">
        <v>174.56982593999999</v>
      </c>
      <c r="F1831">
        <v>182.54220887</v>
      </c>
      <c r="G1831">
        <v>179.93692374</v>
      </c>
    </row>
    <row r="1832" spans="1:7" x14ac:dyDescent="0.25">
      <c r="A1832" s="206">
        <v>46014</v>
      </c>
      <c r="B1832" s="72">
        <v>159.68557444000001</v>
      </c>
      <c r="C1832" s="72">
        <v>174.85822769999999</v>
      </c>
      <c r="F1832">
        <v>182.64284627999999</v>
      </c>
      <c r="G1832">
        <v>182.57004683</v>
      </c>
    </row>
    <row r="1833" spans="1:7" x14ac:dyDescent="0.25">
      <c r="A1833" s="206">
        <v>46015</v>
      </c>
      <c r="C1833" s="72">
        <v>174.89494712999999</v>
      </c>
      <c r="F1833">
        <v>182.74353918</v>
      </c>
    </row>
    <row r="1834" spans="1:7" x14ac:dyDescent="0.25">
      <c r="A1834" s="206">
        <v>46016</v>
      </c>
    </row>
    <row r="1835" spans="1:7" x14ac:dyDescent="0.25">
      <c r="A1835" s="206">
        <v>46017</v>
      </c>
      <c r="B1835" s="72">
        <v>160.55349785000001</v>
      </c>
      <c r="C1835" s="72">
        <v>175.45740294000001</v>
      </c>
      <c r="F1835">
        <v>182.84428757000001</v>
      </c>
      <c r="G1835">
        <v>183.0716098</v>
      </c>
    </row>
    <row r="1836" spans="1:7" x14ac:dyDescent="0.25">
      <c r="A1836" s="206">
        <v>46020</v>
      </c>
      <c r="B1836" s="72">
        <v>160.41486824</v>
      </c>
      <c r="C1836" s="72">
        <v>175.83471716</v>
      </c>
      <c r="F1836">
        <v>182.94509163999999</v>
      </c>
      <c r="G1836">
        <v>182.60926753000001</v>
      </c>
    </row>
    <row r="1837" spans="1:7" x14ac:dyDescent="0.25">
      <c r="A1837" s="206">
        <v>46021</v>
      </c>
      <c r="B1837" s="72">
        <v>160.54286673999999</v>
      </c>
      <c r="C1837" s="72">
        <v>176.01070797</v>
      </c>
      <c r="F1837">
        <v>183.04595119999999</v>
      </c>
      <c r="G1837">
        <v>183.33186365</v>
      </c>
    </row>
    <row r="1838" spans="1:7" x14ac:dyDescent="0.25">
      <c r="A1838" s="206">
        <v>46022</v>
      </c>
      <c r="C1838" s="72">
        <v>176.09221316</v>
      </c>
      <c r="F1838">
        <v>183.14686642999999</v>
      </c>
    </row>
    <row r="1839" spans="1:7" x14ac:dyDescent="0.25">
      <c r="A1839" s="206">
        <v>46023</v>
      </c>
    </row>
    <row r="1840" spans="1:7" x14ac:dyDescent="0.25">
      <c r="A1840" s="206">
        <v>46024</v>
      </c>
      <c r="B1840" s="72">
        <v>160.69510416</v>
      </c>
      <c r="C1840" s="72">
        <v>176.43021071000001</v>
      </c>
      <c r="F1840">
        <v>183.24783715999999</v>
      </c>
      <c r="G1840">
        <v>182.6643267</v>
      </c>
    </row>
    <row r="1841" spans="1:7" x14ac:dyDescent="0.25">
      <c r="A1841" s="206">
        <v>46027</v>
      </c>
      <c r="B1841" s="72">
        <v>160.86690282000001</v>
      </c>
      <c r="C1841" s="72">
        <v>176.03744085</v>
      </c>
      <c r="F1841">
        <v>183.34886356000001</v>
      </c>
      <c r="G1841">
        <v>184.17884638000001</v>
      </c>
    </row>
    <row r="1842" spans="1:7" x14ac:dyDescent="0.25">
      <c r="A1842" s="206">
        <v>46028</v>
      </c>
      <c r="B1842" s="72">
        <v>161.10163761999999</v>
      </c>
      <c r="C1842" s="72">
        <v>175.59566798</v>
      </c>
      <c r="F1842">
        <v>183.44994581</v>
      </c>
      <c r="G1842">
        <v>186.22023417</v>
      </c>
    </row>
    <row r="1843" spans="1:7" x14ac:dyDescent="0.25">
      <c r="A1843" s="206">
        <v>46029</v>
      </c>
      <c r="B1843" s="72">
        <v>160.78780739999999</v>
      </c>
      <c r="C1843" s="72">
        <v>175.5845885</v>
      </c>
      <c r="F1843">
        <v>183.55108372999999</v>
      </c>
      <c r="G1843">
        <v>184.29886375999999</v>
      </c>
    </row>
    <row r="1844" spans="1:7" x14ac:dyDescent="0.25">
      <c r="A1844" s="206">
        <v>46030</v>
      </c>
      <c r="B1844" s="72">
        <v>160.85074354</v>
      </c>
      <c r="C1844" s="72">
        <v>175.76633683</v>
      </c>
      <c r="F1844">
        <v>183.65227733</v>
      </c>
      <c r="G1844">
        <v>185.39258301999999</v>
      </c>
    </row>
    <row r="1845" spans="1:7" x14ac:dyDescent="0.25">
      <c r="A1845" s="206">
        <v>46031</v>
      </c>
      <c r="B1845" s="72">
        <v>161.14458728</v>
      </c>
      <c r="C1845" s="72">
        <v>175.48137173000001</v>
      </c>
      <c r="F1845">
        <v>183.75352677999999</v>
      </c>
      <c r="G1845">
        <v>185.88620399999999</v>
      </c>
    </row>
    <row r="1846" spans="1:7" x14ac:dyDescent="0.25">
      <c r="A1846" s="206">
        <v>46034</v>
      </c>
      <c r="B1846" s="72">
        <v>161.08632882000001</v>
      </c>
      <c r="C1846" s="72">
        <v>175.5044115</v>
      </c>
      <c r="F1846">
        <v>183.85483207999999</v>
      </c>
      <c r="G1846">
        <v>185.63592883999999</v>
      </c>
    </row>
    <row r="1847" spans="1:7" x14ac:dyDescent="0.25">
      <c r="A1847" s="206">
        <v>46035</v>
      </c>
      <c r="B1847" s="72">
        <v>161.41674355999999</v>
      </c>
      <c r="C1847" s="72">
        <v>175.48728546000001</v>
      </c>
      <c r="F1847">
        <v>183.95619323</v>
      </c>
      <c r="G1847">
        <v>184.29637192999999</v>
      </c>
    </row>
    <row r="1848" spans="1:7" x14ac:dyDescent="0.25">
      <c r="A1848" s="206">
        <v>46036</v>
      </c>
      <c r="B1848" s="72">
        <v>161.50264289</v>
      </c>
      <c r="C1848" s="72">
        <v>174.74405956999999</v>
      </c>
      <c r="F1848">
        <v>184.05761022999999</v>
      </c>
      <c r="G1848">
        <v>187.90659898999999</v>
      </c>
    </row>
    <row r="1849" spans="1:7" x14ac:dyDescent="0.25">
      <c r="A1849" s="206">
        <v>46037</v>
      </c>
      <c r="B1849" s="72">
        <v>161.78330406000001</v>
      </c>
      <c r="C1849" s="72">
        <v>174.91180918000001</v>
      </c>
      <c r="F1849">
        <v>184.15908309</v>
      </c>
      <c r="G1849">
        <v>188.38714640000001</v>
      </c>
    </row>
    <row r="1850" spans="1:7" x14ac:dyDescent="0.25">
      <c r="A1850" s="206">
        <v>46038</v>
      </c>
      <c r="B1850" s="72">
        <v>161.98827177000001</v>
      </c>
      <c r="C1850" s="72">
        <v>174.79935681000001</v>
      </c>
      <c r="F1850">
        <v>184.26061197000001</v>
      </c>
      <c r="G1850">
        <v>187.51291284999999</v>
      </c>
    </row>
    <row r="1851" spans="1:7" x14ac:dyDescent="0.25">
      <c r="A1851" s="206">
        <v>46041</v>
      </c>
      <c r="B1851" s="72">
        <v>162.16177139999999</v>
      </c>
      <c r="C1851" s="72">
        <v>174.78797559</v>
      </c>
      <c r="F1851">
        <v>184.36219689000001</v>
      </c>
      <c r="G1851">
        <v>187.56899605999999</v>
      </c>
    </row>
    <row r="1852" spans="1:7" x14ac:dyDescent="0.25">
      <c r="A1852" s="206">
        <v>46042</v>
      </c>
      <c r="B1852" s="72">
        <v>162.05205839000001</v>
      </c>
      <c r="C1852" s="72">
        <v>174.68444074000001</v>
      </c>
      <c r="F1852">
        <v>184.46383764999999</v>
      </c>
      <c r="G1852">
        <v>189.19338375000001</v>
      </c>
    </row>
    <row r="1853" spans="1:7" x14ac:dyDescent="0.25">
      <c r="A1853" s="206">
        <v>46043</v>
      </c>
      <c r="B1853" s="72">
        <v>162.11627027</v>
      </c>
      <c r="C1853" s="72">
        <v>175.01462649000001</v>
      </c>
      <c r="F1853">
        <v>184.56553443999999</v>
      </c>
      <c r="G1853">
        <v>195.49665156</v>
      </c>
    </row>
    <row r="1854" spans="1:7" x14ac:dyDescent="0.25">
      <c r="A1854" s="206">
        <v>46044</v>
      </c>
      <c r="B1854" s="72">
        <v>162.45178794</v>
      </c>
      <c r="C1854" s="72">
        <v>175.591656</v>
      </c>
      <c r="F1854">
        <v>184.66728745</v>
      </c>
      <c r="G1854">
        <v>199.78928689</v>
      </c>
    </row>
    <row r="1855" spans="1:7" x14ac:dyDescent="0.25">
      <c r="A1855" s="206">
        <v>46045</v>
      </c>
      <c r="B1855" s="72">
        <v>163.35883380999999</v>
      </c>
      <c r="C1855" s="72">
        <v>176.21390224000001</v>
      </c>
      <c r="F1855">
        <v>184.76909648</v>
      </c>
      <c r="G1855">
        <v>203.50904062000001</v>
      </c>
    </row>
    <row r="1856" spans="1:7" x14ac:dyDescent="0.25">
      <c r="A1856" s="206">
        <v>46048</v>
      </c>
      <c r="B1856" s="72">
        <v>163.54509077</v>
      </c>
      <c r="C1856" s="72">
        <v>176.54400755</v>
      </c>
      <c r="F1856">
        <v>184.87096172</v>
      </c>
      <c r="G1856">
        <v>203.35218058000001</v>
      </c>
    </row>
    <row r="1857" spans="1:7" x14ac:dyDescent="0.25">
      <c r="A1857" s="206">
        <v>46049</v>
      </c>
      <c r="B1857" s="72">
        <v>163.29717339999999</v>
      </c>
      <c r="C1857" s="72">
        <v>177.05121803</v>
      </c>
      <c r="F1857">
        <v>184.97288298999999</v>
      </c>
      <c r="G1857">
        <v>206.99144484000001</v>
      </c>
    </row>
    <row r="1858" spans="1:7" x14ac:dyDescent="0.25">
      <c r="A1858" s="206">
        <v>46050</v>
      </c>
      <c r="B1858" s="72">
        <v>163.65778048000001</v>
      </c>
      <c r="C1858" s="72">
        <v>177.38593642000001</v>
      </c>
      <c r="F1858">
        <v>185.07486047</v>
      </c>
      <c r="G1858">
        <v>210.14539421000001</v>
      </c>
    </row>
    <row r="1859" spans="1:7" x14ac:dyDescent="0.25">
      <c r="A1859" s="206">
        <v>46051</v>
      </c>
      <c r="B1859" s="72">
        <v>163.4221952</v>
      </c>
      <c r="C1859" s="72">
        <v>177.85073704999999</v>
      </c>
      <c r="F1859">
        <v>185.17689415000001</v>
      </c>
      <c r="G1859">
        <v>208.37346524</v>
      </c>
    </row>
    <row r="1860" spans="1:7" x14ac:dyDescent="0.25">
      <c r="A1860" s="206">
        <v>46052</v>
      </c>
      <c r="B1860" s="72">
        <v>164.18635902</v>
      </c>
      <c r="C1860" s="72">
        <v>177.85058491999999</v>
      </c>
      <c r="F1860">
        <v>185.27898422999999</v>
      </c>
      <c r="G1860">
        <v>206.35969237</v>
      </c>
    </row>
    <row r="1861" spans="1:7" x14ac:dyDescent="0.25">
      <c r="A1861" s="206">
        <v>46055</v>
      </c>
      <c r="B1861" s="72">
        <v>163.85084135</v>
      </c>
      <c r="C1861" s="72">
        <v>177.61380821</v>
      </c>
      <c r="F1861">
        <v>185.38113050999999</v>
      </c>
      <c r="G1861">
        <v>207.98620779000001</v>
      </c>
    </row>
    <row r="1862" spans="1:7" x14ac:dyDescent="0.25">
      <c r="A1862" s="206">
        <v>46056</v>
      </c>
      <c r="B1862" s="72">
        <v>164.01413511999999</v>
      </c>
      <c r="C1862" s="72">
        <v>177.66625354999999</v>
      </c>
      <c r="F1862">
        <v>185.48333317999999</v>
      </c>
      <c r="G1862">
        <v>211.26430482999999</v>
      </c>
    </row>
    <row r="1863" spans="1:7" x14ac:dyDescent="0.25">
      <c r="A1863" s="206">
        <v>46057</v>
      </c>
      <c r="B1863" s="72">
        <v>163.63779400000001</v>
      </c>
      <c r="C1863" s="72">
        <v>177.48500122999999</v>
      </c>
      <c r="F1863">
        <v>185.58559205</v>
      </c>
      <c r="G1863">
        <v>206.75147834000001</v>
      </c>
    </row>
    <row r="1864" spans="1:7" x14ac:dyDescent="0.25">
      <c r="A1864" s="206">
        <v>46058</v>
      </c>
      <c r="B1864" s="72">
        <v>163.62035899</v>
      </c>
      <c r="C1864" s="72">
        <v>177.52604940000001</v>
      </c>
      <c r="F1864">
        <v>185.68790731999999</v>
      </c>
      <c r="G1864">
        <v>207.22824818999999</v>
      </c>
    </row>
    <row r="1865" spans="1:7" x14ac:dyDescent="0.25">
      <c r="A1865" s="206">
        <v>46059</v>
      </c>
      <c r="B1865" s="72">
        <v>163.59399385</v>
      </c>
      <c r="C1865" s="72">
        <v>177.31125939</v>
      </c>
      <c r="F1865">
        <v>185.79027895999999</v>
      </c>
      <c r="G1865">
        <v>208.16414026999999</v>
      </c>
    </row>
    <row r="1866" spans="1:7" x14ac:dyDescent="0.25">
      <c r="A1866" s="206">
        <v>46062</v>
      </c>
      <c r="B1866" s="72">
        <v>163.44090593999999</v>
      </c>
      <c r="C1866" s="72">
        <v>177.41600991999999</v>
      </c>
      <c r="F1866">
        <v>185.89270718</v>
      </c>
      <c r="G1866">
        <v>211.90913087000001</v>
      </c>
    </row>
    <row r="1867" spans="1:7" x14ac:dyDescent="0.25">
      <c r="A1867" s="206">
        <v>46063</v>
      </c>
      <c r="B1867" s="72">
        <v>163.03054528999999</v>
      </c>
      <c r="C1867" s="72">
        <v>177.55439211000001</v>
      </c>
      <c r="F1867">
        <v>185.99519178</v>
      </c>
      <c r="G1867">
        <v>211.55433546</v>
      </c>
    </row>
    <row r="1868" spans="1:7" x14ac:dyDescent="0.25">
      <c r="A1868" s="206">
        <v>46064</v>
      </c>
      <c r="B1868" s="72">
        <v>163.15003891000001</v>
      </c>
      <c r="C1868" s="72">
        <v>177.79135640999999</v>
      </c>
      <c r="F1868">
        <v>186.09773294999999</v>
      </c>
      <c r="G1868">
        <v>215.84368248000001</v>
      </c>
    </row>
    <row r="1869" spans="1:7" x14ac:dyDescent="0.25">
      <c r="A1869" s="206">
        <v>46065</v>
      </c>
      <c r="B1869" s="72">
        <v>162.99312380000001</v>
      </c>
      <c r="C1869" s="72">
        <v>178.14490889000001</v>
      </c>
      <c r="F1869">
        <v>186.20033068000001</v>
      </c>
      <c r="G1869">
        <v>213.64461542999999</v>
      </c>
    </row>
    <row r="1870" spans="1:7" x14ac:dyDescent="0.25">
      <c r="A1870" s="206">
        <v>46066</v>
      </c>
      <c r="B1870" s="72">
        <v>163.83170536</v>
      </c>
      <c r="C1870" s="72">
        <v>178.60491492</v>
      </c>
      <c r="F1870">
        <v>186.30298497000001</v>
      </c>
      <c r="G1870">
        <v>212.16303567</v>
      </c>
    </row>
    <row r="1871" spans="1:7" x14ac:dyDescent="0.25">
      <c r="A1871" s="206">
        <v>46069</v>
      </c>
    </row>
    <row r="1872" spans="1:7" x14ac:dyDescent="0.25">
      <c r="A1872" s="206">
        <v>46070</v>
      </c>
    </row>
    <row r="1873" spans="1:7" x14ac:dyDescent="0.25">
      <c r="A1873" s="206">
        <v>46071</v>
      </c>
      <c r="B1873" s="72">
        <v>163.81852279</v>
      </c>
      <c r="C1873" s="72">
        <v>178.96442881999999</v>
      </c>
      <c r="F1873">
        <v>186.40569583000001</v>
      </c>
      <c r="G1873">
        <v>211.65330315</v>
      </c>
    </row>
    <row r="1874" spans="1:7" x14ac:dyDescent="0.25">
      <c r="A1874" s="206">
        <v>46072</v>
      </c>
      <c r="B1874" s="72">
        <v>163.92908628000001</v>
      </c>
      <c r="C1874" s="72">
        <v>178.81418407999999</v>
      </c>
      <c r="F1874">
        <v>186.50846326000001</v>
      </c>
      <c r="G1874">
        <v>214.51846212000001</v>
      </c>
    </row>
    <row r="1875" spans="1:7" x14ac:dyDescent="0.25">
      <c r="A1875" s="206">
        <v>46073</v>
      </c>
      <c r="B1875" s="72">
        <v>164.52400291000001</v>
      </c>
      <c r="C1875" s="72">
        <v>179.32844143</v>
      </c>
      <c r="F1875">
        <v>186.61128743</v>
      </c>
      <c r="G1875">
        <v>216.79410454000001</v>
      </c>
    </row>
    <row r="1876" spans="1:7" x14ac:dyDescent="0.25">
      <c r="A1876" s="206">
        <v>46076</v>
      </c>
      <c r="B1876" s="72">
        <v>164.35858292</v>
      </c>
      <c r="C1876" s="72">
        <v>179.44172198999999</v>
      </c>
      <c r="F1876">
        <v>186.71416816000001</v>
      </c>
      <c r="G1876">
        <v>214.88150673000001</v>
      </c>
    </row>
    <row r="1877" spans="1:7" x14ac:dyDescent="0.25">
      <c r="A1877" s="206">
        <v>46077</v>
      </c>
      <c r="B1877" s="72">
        <v>164.46872116</v>
      </c>
      <c r="C1877" s="72">
        <v>179.95611378000001</v>
      </c>
      <c r="F1877">
        <v>186.81710563999999</v>
      </c>
      <c r="G1877">
        <v>217.88183885999999</v>
      </c>
    </row>
    <row r="1878" spans="1:7" x14ac:dyDescent="0.25">
      <c r="A1878" s="206">
        <v>46078</v>
      </c>
      <c r="B1878" s="72">
        <v>164.86547400000001</v>
      </c>
      <c r="C1878" s="72">
        <v>180.37578250999999</v>
      </c>
      <c r="F1878">
        <v>186.92009985999999</v>
      </c>
      <c r="G1878">
        <v>217.60541658</v>
      </c>
    </row>
    <row r="1879" spans="1:7" x14ac:dyDescent="0.25">
      <c r="A1879" s="206">
        <v>46079</v>
      </c>
      <c r="B1879" s="72">
        <v>165.21332375</v>
      </c>
      <c r="C1879" s="72">
        <v>181.28827582</v>
      </c>
      <c r="F1879">
        <v>187.02315082999999</v>
      </c>
      <c r="G1879">
        <v>217.3295632</v>
      </c>
    </row>
    <row r="1880" spans="1:7" x14ac:dyDescent="0.25">
      <c r="A1880" s="206">
        <v>46080</v>
      </c>
      <c r="B1880" s="72">
        <v>166.35510442</v>
      </c>
      <c r="C1880" s="72">
        <v>181.04106854</v>
      </c>
      <c r="F1880">
        <v>187.12625871</v>
      </c>
      <c r="G1880">
        <v>214.80583024000001</v>
      </c>
    </row>
    <row r="1881" spans="1:7" x14ac:dyDescent="0.25">
      <c r="A1881" s="206">
        <v>46083</v>
      </c>
      <c r="B1881" s="72">
        <v>166.10293461000001</v>
      </c>
      <c r="C1881" s="72">
        <v>181.24260688999999</v>
      </c>
      <c r="F1881">
        <v>187.22942334000001</v>
      </c>
      <c r="G1881">
        <v>215.39754278000001</v>
      </c>
    </row>
    <row r="1882" spans="1:7" x14ac:dyDescent="0.25">
      <c r="A1882" s="206">
        <v>46084</v>
      </c>
      <c r="B1882" s="72">
        <v>165.12784966999999</v>
      </c>
      <c r="C1882" s="72">
        <v>180.55460500000001</v>
      </c>
      <c r="F1882">
        <v>187.33264489999999</v>
      </c>
      <c r="G1882">
        <v>208.34060496000001</v>
      </c>
    </row>
    <row r="1883" spans="1:7" x14ac:dyDescent="0.25">
      <c r="A1883" s="206">
        <v>46085</v>
      </c>
      <c r="B1883" s="72">
        <v>165.45783915999999</v>
      </c>
      <c r="C1883" s="72">
        <v>180.49617735000001</v>
      </c>
      <c r="F1883">
        <v>187.43592337000001</v>
      </c>
      <c r="G1883">
        <v>210.91386728000001</v>
      </c>
    </row>
    <row r="1884" spans="1:7" x14ac:dyDescent="0.25">
      <c r="A1884" s="206">
        <v>46086</v>
      </c>
      <c r="B1884" s="72">
        <v>165.25584817000001</v>
      </c>
      <c r="C1884" s="72">
        <v>179.30113804999999</v>
      </c>
      <c r="F1884">
        <v>187.53925877</v>
      </c>
      <c r="G1884">
        <v>205.33558500999999</v>
      </c>
    </row>
    <row r="1885" spans="1:7" x14ac:dyDescent="0.25">
      <c r="A1885" s="206">
        <v>46087</v>
      </c>
      <c r="B1885" s="72">
        <v>165.70150408999999</v>
      </c>
      <c r="C1885" s="72">
        <v>178.82212620999999</v>
      </c>
      <c r="F1885">
        <v>187.64265108000001</v>
      </c>
      <c r="G1885">
        <v>204.08509674000001</v>
      </c>
    </row>
    <row r="1886" spans="1:7" x14ac:dyDescent="0.25">
      <c r="A1886" s="206">
        <v>46090</v>
      </c>
      <c r="B1886" s="72">
        <v>164.96030345</v>
      </c>
      <c r="C1886" s="72">
        <v>179.45468586999999</v>
      </c>
      <c r="F1886">
        <v>187.74610050000001</v>
      </c>
      <c r="G1886">
        <v>205.84933404</v>
      </c>
    </row>
    <row r="1887" spans="1:7" x14ac:dyDescent="0.25">
      <c r="A1887" s="206">
        <v>46091</v>
      </c>
      <c r="B1887" s="72">
        <v>164.84378654</v>
      </c>
      <c r="C1887" s="72">
        <v>180.13822780999999</v>
      </c>
      <c r="F1887">
        <v>187.84960684000001</v>
      </c>
      <c r="G1887">
        <v>208.72988773</v>
      </c>
    </row>
    <row r="1888" spans="1:7" x14ac:dyDescent="0.25">
      <c r="A1888" s="206">
        <v>46092</v>
      </c>
      <c r="B1888" s="72">
        <v>164.7221667</v>
      </c>
      <c r="C1888" s="72">
        <v>180.13230050000001</v>
      </c>
      <c r="F1888">
        <v>187.95317027999999</v>
      </c>
      <c r="G1888">
        <v>209.32422864</v>
      </c>
    </row>
    <row r="1889" spans="1:7" x14ac:dyDescent="0.25">
      <c r="A1889" s="206">
        <v>46093</v>
      </c>
      <c r="B1889" s="72">
        <v>164.39685488999999</v>
      </c>
      <c r="C1889" s="72">
        <v>179.33405999999999</v>
      </c>
      <c r="F1889">
        <v>188.05679082</v>
      </c>
      <c r="G1889">
        <v>203.99369555999999</v>
      </c>
    </row>
    <row r="1890" spans="1:7" x14ac:dyDescent="0.25">
      <c r="A1890" s="206">
        <v>46094</v>
      </c>
      <c r="B1890" s="72">
        <v>164.97433651</v>
      </c>
      <c r="C1890" s="72">
        <v>177.15845711</v>
      </c>
      <c r="F1890">
        <v>188.16046846</v>
      </c>
      <c r="G1890">
        <v>202.13770435999999</v>
      </c>
    </row>
    <row r="1891" spans="1:7" x14ac:dyDescent="0.25">
      <c r="A1891" s="206">
        <v>46097</v>
      </c>
      <c r="B1891" s="72">
        <v>165.04875425</v>
      </c>
      <c r="C1891" s="72">
        <v>179.91767991</v>
      </c>
      <c r="F1891">
        <v>188.26420338</v>
      </c>
      <c r="G1891">
        <v>204.66609101</v>
      </c>
    </row>
    <row r="1892" spans="1:7" x14ac:dyDescent="0.25">
      <c r="A1892" s="206">
        <v>46098</v>
      </c>
      <c r="B1892" s="72">
        <v>164.80126211999999</v>
      </c>
      <c r="C1892" s="72">
        <v>180.18864914</v>
      </c>
      <c r="F1892">
        <v>188.36799540999999</v>
      </c>
      <c r="G1892">
        <v>205.27401750000001</v>
      </c>
    </row>
    <row r="1893" spans="1:7" x14ac:dyDescent="0.25">
      <c r="A1893" s="206">
        <v>46099</v>
      </c>
      <c r="B1893" s="72">
        <v>164.50486692000001</v>
      </c>
      <c r="C1893" s="72">
        <v>180.24889590999999</v>
      </c>
      <c r="F1893">
        <v>188.47184469999999</v>
      </c>
      <c r="G1893">
        <v>204.39809998000001</v>
      </c>
    </row>
    <row r="1894" spans="1:7" x14ac:dyDescent="0.25">
      <c r="A1894" s="206">
        <v>46100</v>
      </c>
      <c r="B1894" s="72">
        <v>164.31648374</v>
      </c>
      <c r="C1894" s="72">
        <v>180.43768785</v>
      </c>
      <c r="F1894">
        <v>188.57412124999999</v>
      </c>
      <c r="G1894">
        <v>205.11573519000001</v>
      </c>
    </row>
    <row r="1895" spans="1:7" x14ac:dyDescent="0.25">
      <c r="A1895" s="206">
        <v>46101</v>
      </c>
      <c r="B1895" s="72">
        <v>164.22250477</v>
      </c>
      <c r="C1895" s="72">
        <v>179.80305859000001</v>
      </c>
      <c r="F1895">
        <v>188.67645328</v>
      </c>
      <c r="G1895">
        <v>200.50617113999999</v>
      </c>
    </row>
    <row r="1896" spans="1:7" x14ac:dyDescent="0.25">
      <c r="A1896" s="206">
        <v>46104</v>
      </c>
      <c r="B1896" s="72">
        <v>164.23738832000001</v>
      </c>
      <c r="C1896" s="72">
        <v>180.22090965999999</v>
      </c>
      <c r="F1896">
        <v>188.77884080999999</v>
      </c>
      <c r="G1896">
        <v>207.00600894999999</v>
      </c>
    </row>
    <row r="1897" spans="1:7" x14ac:dyDescent="0.25">
      <c r="A1897" s="206">
        <v>46105</v>
      </c>
      <c r="B1897" s="72">
        <v>163.99329814999999</v>
      </c>
      <c r="C1897" s="72">
        <v>179.85753989</v>
      </c>
      <c r="F1897">
        <v>188.88128401</v>
      </c>
      <c r="G1897">
        <v>207.66277073000001</v>
      </c>
    </row>
    <row r="1898" spans="1:7" x14ac:dyDescent="0.25">
      <c r="A1898" s="206">
        <v>46106</v>
      </c>
      <c r="B1898" s="72">
        <v>164.15233947999999</v>
      </c>
      <c r="C1898" s="72">
        <v>180.08793064</v>
      </c>
      <c r="F1898">
        <v>188.98378271000001</v>
      </c>
      <c r="G1898">
        <v>210.97967885</v>
      </c>
    </row>
    <row r="1899" spans="1:7" x14ac:dyDescent="0.25">
      <c r="A1899" s="206">
        <v>46107</v>
      </c>
      <c r="B1899" s="72">
        <v>164.00180304</v>
      </c>
      <c r="C1899" s="72">
        <v>179.58816614</v>
      </c>
      <c r="F1899">
        <v>189.08633707999999</v>
      </c>
      <c r="G1899">
        <v>207.91710789999999</v>
      </c>
    </row>
    <row r="1900" spans="1:7" x14ac:dyDescent="0.25">
      <c r="A1900" s="206">
        <v>46108</v>
      </c>
      <c r="B1900" s="72">
        <v>164.51039509</v>
      </c>
      <c r="C1900" s="72">
        <v>179.94570139999999</v>
      </c>
      <c r="F1900">
        <v>189.18894713</v>
      </c>
      <c r="G1900">
        <v>206.57913256000001</v>
      </c>
    </row>
    <row r="1901" spans="1:7" x14ac:dyDescent="0.25">
      <c r="A1901" s="206">
        <v>46111</v>
      </c>
      <c r="B1901" s="72">
        <v>164.19741536999999</v>
      </c>
      <c r="C1901" s="72">
        <v>180.27229971</v>
      </c>
      <c r="F1901">
        <v>189.29161284</v>
      </c>
      <c r="G1901">
        <v>207.6685281</v>
      </c>
    </row>
    <row r="1902" spans="1:7" x14ac:dyDescent="0.25">
      <c r="A1902" s="206">
        <v>46112</v>
      </c>
      <c r="B1902" s="72">
        <v>164.59374295999999</v>
      </c>
      <c r="C1902" s="72">
        <v>181.3415426</v>
      </c>
      <c r="F1902">
        <v>189.39433423</v>
      </c>
      <c r="G1902">
        <v>213.29805784000001</v>
      </c>
    </row>
    <row r="1903" spans="1:7" x14ac:dyDescent="0.25">
      <c r="A1903" s="206">
        <v>46113</v>
      </c>
      <c r="B1903" s="72">
        <v>164.85229143000001</v>
      </c>
      <c r="C1903" s="72">
        <v>181.77754823000001</v>
      </c>
      <c r="F1903">
        <v>189.49711146999999</v>
      </c>
      <c r="G1903">
        <v>213.85680769999999</v>
      </c>
    </row>
    <row r="1904" spans="1:7" x14ac:dyDescent="0.25">
      <c r="A1904" s="206">
        <v>46114</v>
      </c>
      <c r="B1904" s="72">
        <v>165.23075875999999</v>
      </c>
      <c r="C1904" s="72">
        <v>181.84040587000001</v>
      </c>
      <c r="F1904">
        <v>189.59994438000001</v>
      </c>
      <c r="G1904">
        <v>213.96957716</v>
      </c>
    </row>
    <row r="1905" spans="1:7" x14ac:dyDescent="0.25">
      <c r="A1905" s="206">
        <v>46115</v>
      </c>
    </row>
    <row r="1906" spans="1:7" x14ac:dyDescent="0.25">
      <c r="A1906" s="206">
        <v>46118</v>
      </c>
      <c r="B1906" s="72">
        <v>165.28816673</v>
      </c>
      <c r="C1906" s="72">
        <v>182.09019529</v>
      </c>
      <c r="F1906">
        <v>189.70283315</v>
      </c>
      <c r="G1906">
        <v>214.09468061000001</v>
      </c>
    </row>
    <row r="1907" spans="1:7" x14ac:dyDescent="0.25">
      <c r="A1907" s="206">
        <v>46119</v>
      </c>
      <c r="B1907" s="72">
        <v>165.00537933999999</v>
      </c>
      <c r="C1907" s="72">
        <v>182.07408508</v>
      </c>
      <c r="F1907">
        <v>189.80577776000001</v>
      </c>
      <c r="G1907">
        <v>214.20498099</v>
      </c>
    </row>
    <row r="1908" spans="1:7" x14ac:dyDescent="0.25">
      <c r="A1908" s="206">
        <v>46120</v>
      </c>
      <c r="B1908" s="72">
        <v>165.44678282000001</v>
      </c>
      <c r="C1908" s="72">
        <v>183.15971905999999</v>
      </c>
      <c r="F1908">
        <v>189.90877823</v>
      </c>
      <c r="G1908">
        <v>218.69055666</v>
      </c>
    </row>
    <row r="1909" spans="1:7" x14ac:dyDescent="0.25">
      <c r="A1909" s="206">
        <v>46121</v>
      </c>
      <c r="B1909" s="72">
        <v>165.49313443</v>
      </c>
      <c r="C1909" s="72">
        <v>183.50891343999999</v>
      </c>
      <c r="F1909">
        <v>190.01183455</v>
      </c>
      <c r="G1909">
        <v>222.02219957</v>
      </c>
    </row>
    <row r="1910" spans="1:7" x14ac:dyDescent="0.25">
      <c r="A1910" s="206">
        <v>46122</v>
      </c>
      <c r="B1910" s="72">
        <v>166.30577608999999</v>
      </c>
      <c r="C1910" s="72">
        <v>184.20337795</v>
      </c>
      <c r="F1910">
        <v>190.11494689</v>
      </c>
      <c r="G1910">
        <v>224.51928476000001</v>
      </c>
    </row>
    <row r="1911" spans="1:7" x14ac:dyDescent="0.25">
      <c r="A1911" s="206">
        <v>46125</v>
      </c>
      <c r="B1911" s="72">
        <v>165.98981964999999</v>
      </c>
      <c r="C1911" s="72">
        <v>184.68452855999999</v>
      </c>
      <c r="F1911">
        <v>190.21811509</v>
      </c>
      <c r="G1911">
        <v>225.28940767</v>
      </c>
    </row>
    <row r="1912" spans="1:7" x14ac:dyDescent="0.25">
      <c r="A1912" s="206">
        <v>46126</v>
      </c>
      <c r="B1912" s="72">
        <v>166.04084896000001</v>
      </c>
      <c r="C1912" s="72">
        <v>184.91441424000001</v>
      </c>
      <c r="F1912">
        <v>190.32133931999999</v>
      </c>
      <c r="G1912">
        <v>226.03652382999999</v>
      </c>
    </row>
    <row r="1913" spans="1:7" x14ac:dyDescent="0.25">
      <c r="A1913" s="206">
        <v>46127</v>
      </c>
      <c r="B1913" s="72">
        <v>166.10803754</v>
      </c>
      <c r="C1913" s="72">
        <v>185.06836612000001</v>
      </c>
      <c r="F1913">
        <v>190.42461958000001</v>
      </c>
      <c r="G1913">
        <v>224.99004690999999</v>
      </c>
    </row>
    <row r="1914" spans="1:7" x14ac:dyDescent="0.25">
      <c r="A1914" s="206">
        <v>46128</v>
      </c>
      <c r="B1914" s="72">
        <v>166.46949511</v>
      </c>
      <c r="C1914" s="72">
        <v>185.07849970999999</v>
      </c>
      <c r="F1914">
        <v>190.52795587</v>
      </c>
      <c r="G1914">
        <v>223.94436646</v>
      </c>
    </row>
    <row r="1915" spans="1:7" x14ac:dyDescent="0.25">
      <c r="A1915" s="206">
        <v>46129</v>
      </c>
      <c r="B1915" s="72">
        <v>167.16604509999999</v>
      </c>
      <c r="C1915" s="72">
        <v>185.31050418000001</v>
      </c>
      <c r="F1915">
        <v>190.63134819000001</v>
      </c>
      <c r="G1915">
        <v>222.70973942000001</v>
      </c>
    </row>
    <row r="1916" spans="1:7" x14ac:dyDescent="0.25">
      <c r="A1916" s="206">
        <v>46132</v>
      </c>
      <c r="B1916" s="72">
        <v>167.61510297000001</v>
      </c>
      <c r="C1916" s="72">
        <v>185.64321469999999</v>
      </c>
      <c r="F1916">
        <v>190.73479671000001</v>
      </c>
      <c r="G1916">
        <v>223.16321805999999</v>
      </c>
    </row>
    <row r="1917" spans="1:7" x14ac:dyDescent="0.25">
      <c r="A1917" s="206">
        <v>46133</v>
      </c>
    </row>
    <row r="1918" spans="1:7" x14ac:dyDescent="0.25">
      <c r="A1918" s="206">
        <v>46134</v>
      </c>
      <c r="B1918" s="72">
        <v>167.54323669999999</v>
      </c>
      <c r="C1918" s="72">
        <v>185.30387210999999</v>
      </c>
      <c r="F1918">
        <v>190.83830126999999</v>
      </c>
      <c r="G1918">
        <v>219.47315008999999</v>
      </c>
    </row>
    <row r="1919" spans="1:7" x14ac:dyDescent="0.25">
      <c r="A1919" s="206">
        <v>46135</v>
      </c>
      <c r="B1919" s="72">
        <v>167.06356124999999</v>
      </c>
      <c r="C1919" s="72">
        <v>184.59153608</v>
      </c>
      <c r="F1919">
        <v>190.94186203000001</v>
      </c>
      <c r="G1919">
        <v>217.75443702000001</v>
      </c>
    </row>
    <row r="1920" spans="1:7" x14ac:dyDescent="0.25">
      <c r="A1920" s="206">
        <v>46136</v>
      </c>
      <c r="B1920" s="72">
        <v>167.35697974999999</v>
      </c>
      <c r="C1920" s="72">
        <v>184.86577115</v>
      </c>
      <c r="F1920">
        <v>191.045479</v>
      </c>
      <c r="G1920">
        <v>217.03372969</v>
      </c>
    </row>
    <row r="1921" spans="1:7" x14ac:dyDescent="0.25">
      <c r="A1921" s="206">
        <v>46139</v>
      </c>
      <c r="B1921" s="72">
        <v>166.90537040999999</v>
      </c>
      <c r="C1921" s="72">
        <v>184.73122846999999</v>
      </c>
      <c r="F1921">
        <v>191.14915219</v>
      </c>
      <c r="G1921">
        <v>215.70676845</v>
      </c>
    </row>
    <row r="1922" spans="1:7" x14ac:dyDescent="0.25">
      <c r="A1922" s="206">
        <v>46140</v>
      </c>
      <c r="B1922" s="72">
        <v>166.89303833</v>
      </c>
      <c r="C1922" s="72">
        <v>184.67215589</v>
      </c>
      <c r="F1922">
        <v>191.25288157</v>
      </c>
      <c r="G1922">
        <v>214.61434631</v>
      </c>
    </row>
    <row r="1923" spans="1:7" x14ac:dyDescent="0.25">
      <c r="A1923" s="206">
        <v>46141</v>
      </c>
      <c r="B1923" s="72">
        <v>166.99849889000001</v>
      </c>
      <c r="C1923" s="72">
        <v>183.96888831999999</v>
      </c>
      <c r="F1923">
        <v>191.35666735000001</v>
      </c>
      <c r="G1923">
        <v>210.21294664999999</v>
      </c>
    </row>
    <row r="1924" spans="1:7" x14ac:dyDescent="0.25">
      <c r="A1924" s="206">
        <v>46142</v>
      </c>
      <c r="B1924" s="72">
        <v>167.11714201999999</v>
      </c>
      <c r="C1924" s="72">
        <v>184.63187955999999</v>
      </c>
      <c r="F1924">
        <v>191.45885092</v>
      </c>
      <c r="G1924">
        <v>213.13398402000001</v>
      </c>
    </row>
    <row r="1925" spans="1:7" x14ac:dyDescent="0.25">
      <c r="A1925" s="206">
        <v>46143</v>
      </c>
    </row>
    <row r="1926" spans="1:7" x14ac:dyDescent="0.25">
      <c r="A1926" s="206">
        <v>46146</v>
      </c>
      <c r="B1926" s="72">
        <v>165.99534782999999</v>
      </c>
      <c r="C1926" s="72">
        <v>184.21569694999999</v>
      </c>
      <c r="F1926">
        <v>191.5610891</v>
      </c>
      <c r="G1926">
        <v>211.17975333999999</v>
      </c>
    </row>
    <row r="1927" spans="1:7" x14ac:dyDescent="0.25">
      <c r="A1927" s="206">
        <v>46147</v>
      </c>
      <c r="B1927" s="72">
        <v>165.45188575</v>
      </c>
      <c r="C1927" s="72">
        <v>184.52387585</v>
      </c>
      <c r="F1927">
        <v>191.66338188</v>
      </c>
      <c r="G1927">
        <v>212.49245766999999</v>
      </c>
    </row>
    <row r="1928" spans="1:7" x14ac:dyDescent="0.25">
      <c r="A1928" s="206">
        <v>46148</v>
      </c>
      <c r="B1928" s="72">
        <v>166.43887753000001</v>
      </c>
      <c r="C1928" s="72">
        <v>185.0741233</v>
      </c>
      <c r="F1928">
        <v>191.76572926</v>
      </c>
      <c r="G1928">
        <v>213.55864166000001</v>
      </c>
    </row>
    <row r="1929" spans="1:7" x14ac:dyDescent="0.25">
      <c r="A1929" s="206">
        <v>46149</v>
      </c>
      <c r="B1929" s="72">
        <v>166.25559727999999</v>
      </c>
      <c r="C1929" s="72">
        <v>185.10157022000001</v>
      </c>
      <c r="F1929">
        <v>191.86813125</v>
      </c>
      <c r="G1929">
        <v>208.46962250999999</v>
      </c>
    </row>
    <row r="1930" spans="1:7" x14ac:dyDescent="0.25">
      <c r="A1930" s="206">
        <v>46150</v>
      </c>
      <c r="B1930" s="72">
        <v>166.78630203</v>
      </c>
      <c r="C1930" s="72">
        <v>185.48666119999999</v>
      </c>
      <c r="F1930">
        <v>191.97058801</v>
      </c>
      <c r="G1930">
        <v>209.48231752000001</v>
      </c>
    </row>
    <row r="1931" spans="1:7" x14ac:dyDescent="0.25">
      <c r="A1931" s="206">
        <v>46153</v>
      </c>
      <c r="B1931" s="72">
        <v>164.51124558000001</v>
      </c>
      <c r="C1931" s="72">
        <v>185.24181035999999</v>
      </c>
      <c r="F1931">
        <v>192.07309938</v>
      </c>
      <c r="G1931">
        <v>206.97977079</v>
      </c>
    </row>
    <row r="1932" spans="1:7" x14ac:dyDescent="0.25">
      <c r="A1932" s="206">
        <v>46154</v>
      </c>
      <c r="B1932" s="72">
        <v>164.36708780000001</v>
      </c>
      <c r="C1932" s="72">
        <v>185.08043357</v>
      </c>
      <c r="F1932">
        <v>192.17566552</v>
      </c>
      <c r="G1932">
        <v>205.19732834999999</v>
      </c>
    </row>
    <row r="1933" spans="1:7" x14ac:dyDescent="0.25">
      <c r="A1933" s="206">
        <v>46155</v>
      </c>
      <c r="B1933" s="72">
        <v>163.05308323</v>
      </c>
      <c r="C1933" s="72">
        <v>184.1492725</v>
      </c>
      <c r="F1933">
        <v>192.27828645</v>
      </c>
      <c r="G1933">
        <v>201.50619083000001</v>
      </c>
    </row>
    <row r="1934" spans="1:7" x14ac:dyDescent="0.25">
      <c r="A1934" s="206">
        <v>46156</v>
      </c>
      <c r="B1934" s="72">
        <v>164.49125910999999</v>
      </c>
      <c r="C1934" s="72">
        <v>184.65367706999999</v>
      </c>
      <c r="F1934">
        <v>192.38096216</v>
      </c>
      <c r="G1934">
        <v>202.94845885999999</v>
      </c>
    </row>
    <row r="1935" spans="1:7" x14ac:dyDescent="0.25">
      <c r="A1935" s="206">
        <v>46157</v>
      </c>
      <c r="B1935" s="72">
        <v>165.19716446999999</v>
      </c>
      <c r="C1935" s="72">
        <v>183.86414979</v>
      </c>
      <c r="F1935">
        <v>192.48369264999999</v>
      </c>
      <c r="G1935">
        <v>201.71730217999999</v>
      </c>
    </row>
    <row r="1936" spans="1:7" x14ac:dyDescent="0.25">
      <c r="A1936" s="206">
        <v>46160</v>
      </c>
      <c r="B1936" s="72">
        <v>163.72709527999999</v>
      </c>
      <c r="C1936" s="72">
        <v>184.14393669</v>
      </c>
      <c r="F1936">
        <v>192.58647809999999</v>
      </c>
      <c r="G1936">
        <v>201.36684185999999</v>
      </c>
    </row>
    <row r="1937" spans="1:7" x14ac:dyDescent="0.25">
      <c r="A1937" s="206">
        <v>46161</v>
      </c>
      <c r="B1937" s="72">
        <v>162.30082625</v>
      </c>
      <c r="C1937" s="72">
        <v>183.64706581999999</v>
      </c>
      <c r="F1937">
        <v>192.68931832999999</v>
      </c>
      <c r="G1937">
        <v>198.29818356999999</v>
      </c>
    </row>
    <row r="1938" spans="1:7" x14ac:dyDescent="0.25">
      <c r="A1938" s="206">
        <v>46162</v>
      </c>
      <c r="B1938" s="72">
        <v>163.72199234999999</v>
      </c>
      <c r="C1938" s="72">
        <v>183.96425429000001</v>
      </c>
      <c r="F1938">
        <v>192.79221351000001</v>
      </c>
      <c r="G1938">
        <v>201.79911152</v>
      </c>
    </row>
    <row r="1939" spans="1:7" x14ac:dyDescent="0.25">
      <c r="A1939" s="206">
        <v>46163</v>
      </c>
      <c r="B1939" s="72">
        <v>163.71688942</v>
      </c>
      <c r="C1939" s="72">
        <v>184.209484</v>
      </c>
      <c r="F1939">
        <v>192.89516366000001</v>
      </c>
      <c r="G1939">
        <v>202.13377886999999</v>
      </c>
    </row>
    <row r="1940" spans="1:7" x14ac:dyDescent="0.25">
      <c r="A1940" s="206">
        <v>46164</v>
      </c>
      <c r="B1940" s="72">
        <v>163.93546494</v>
      </c>
      <c r="C1940" s="72">
        <v>184.35210527999999</v>
      </c>
      <c r="F1940">
        <v>192.99816877000001</v>
      </c>
      <c r="G1940">
        <v>200.49503186999999</v>
      </c>
    </row>
    <row r="1941" spans="1:7" x14ac:dyDescent="0.25">
      <c r="A1941" s="206">
        <v>46167</v>
      </c>
      <c r="B1941" s="72">
        <v>164.30882935</v>
      </c>
      <c r="C1941" s="72">
        <v>184.61875409999999</v>
      </c>
      <c r="F1941">
        <v>193.10122883</v>
      </c>
      <c r="G1941">
        <v>202.3224979</v>
      </c>
    </row>
    <row r="1942" spans="1:7" x14ac:dyDescent="0.25">
      <c r="A1942" s="206">
        <v>46168</v>
      </c>
      <c r="B1942" s="72">
        <v>163.76239054999999</v>
      </c>
      <c r="C1942" s="72">
        <v>184.82640495000001</v>
      </c>
      <c r="F1942">
        <v>193.20434402999999</v>
      </c>
      <c r="G1942">
        <v>200.92674400000001</v>
      </c>
    </row>
    <row r="1943" spans="1:7" x14ac:dyDescent="0.25">
      <c r="A1943" s="206">
        <v>46169</v>
      </c>
      <c r="B1943" s="72">
        <v>163.88103368</v>
      </c>
      <c r="C1943" s="72">
        <v>185.17905489</v>
      </c>
      <c r="F1943">
        <v>193.30751420000001</v>
      </c>
      <c r="G1943">
        <v>199.96567193000001</v>
      </c>
    </row>
    <row r="1944" spans="1:7" x14ac:dyDescent="0.25">
      <c r="A1944" s="206">
        <v>46170</v>
      </c>
      <c r="B1944" s="72">
        <v>164.20889696</v>
      </c>
      <c r="C1944" s="72">
        <v>185.33639027999999</v>
      </c>
      <c r="F1944">
        <v>193.41073950000001</v>
      </c>
      <c r="G1944">
        <v>199.1908612</v>
      </c>
    </row>
    <row r="1945" spans="1:7" x14ac:dyDescent="0.25">
      <c r="A1945" s="206">
        <v>46171</v>
      </c>
      <c r="B1945" s="72">
        <v>164.88928766999999</v>
      </c>
      <c r="C1945" s="72">
        <v>185.20800943</v>
      </c>
      <c r="G1945">
        <v>197.73909236</v>
      </c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15" customHeight="1" zeroHeight="1" x14ac:dyDescent="0.2"/>
  <cols>
    <col min="1" max="1" width="1.42578125" style="42" customWidth="1"/>
    <col min="2" max="2" width="1.5703125" style="42" customWidth="1"/>
    <col min="3" max="4" width="28.5703125" style="42" customWidth="1"/>
    <col min="5" max="11" width="10.7109375" style="42" customWidth="1"/>
    <col min="12" max="12" width="10.7109375" style="54" customWidth="1"/>
    <col min="13" max="13" width="10.7109375" style="54" hidden="1" customWidth="1"/>
    <col min="14" max="14" width="6.42578125" style="54" hidden="1" customWidth="1"/>
    <col min="15" max="15" width="1.5703125" style="42" hidden="1" customWidth="1"/>
    <col min="16" max="16" width="1.140625" style="42" hidden="1" customWidth="1"/>
    <col min="17" max="19" width="9.28515625" style="42" hidden="1" customWidth="1"/>
    <col min="20" max="16384" width="0" style="42" hidden="1"/>
  </cols>
  <sheetData>
    <row r="1" spans="1:19" ht="7.5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9" ht="12.75" customHeight="1" x14ac:dyDescent="0.3">
      <c r="A2" s="41"/>
      <c r="B2" s="43"/>
      <c r="C2" s="44"/>
      <c r="D2" s="44"/>
      <c r="E2" s="45"/>
      <c r="F2" s="45"/>
      <c r="G2" s="45"/>
      <c r="H2" s="45"/>
      <c r="I2" s="45"/>
      <c r="J2" s="45"/>
      <c r="K2" s="46"/>
      <c r="L2" s="45"/>
      <c r="M2" s="45"/>
      <c r="N2" s="45"/>
      <c r="O2" s="47"/>
      <c r="P2" s="41"/>
    </row>
    <row r="3" spans="1:19" ht="26.25" x14ac:dyDescent="0.4">
      <c r="A3" s="41"/>
      <c r="B3" s="48"/>
      <c r="C3" s="114" t="s">
        <v>615</v>
      </c>
      <c r="D3" s="114"/>
      <c r="F3"/>
      <c r="G3"/>
      <c r="H3"/>
      <c r="I3"/>
      <c r="J3"/>
      <c r="K3"/>
      <c r="L3"/>
      <c r="M3"/>
      <c r="N3"/>
      <c r="O3" s="49"/>
      <c r="P3" s="41"/>
      <c r="S3" s="42" t="s">
        <v>299</v>
      </c>
    </row>
    <row r="4" spans="1:19" ht="15" x14ac:dyDescent="0.25">
      <c r="A4" s="41"/>
      <c r="B4" s="48"/>
      <c r="C4" s="55"/>
      <c r="D4" s="55"/>
      <c r="F4" s="41"/>
      <c r="G4"/>
      <c r="H4"/>
      <c r="I4"/>
      <c r="J4"/>
      <c r="K4"/>
      <c r="L4"/>
      <c r="M4"/>
      <c r="N4"/>
      <c r="O4" s="49"/>
      <c r="P4" s="41"/>
      <c r="S4" s="42" t="s">
        <v>298</v>
      </c>
    </row>
    <row r="5" spans="1:19" ht="23.25" x14ac:dyDescent="0.35">
      <c r="A5" s="41"/>
      <c r="B5" s="48"/>
      <c r="C5" s="50"/>
      <c r="D5" s="50"/>
      <c r="F5" s="41"/>
      <c r="G5"/>
      <c r="H5"/>
      <c r="I5"/>
      <c r="J5"/>
      <c r="K5"/>
      <c r="L5"/>
      <c r="M5"/>
      <c r="N5"/>
      <c r="O5" s="49"/>
      <c r="P5" s="41"/>
    </row>
    <row r="6" spans="1:19" ht="15" x14ac:dyDescent="0.25">
      <c r="A6" s="41"/>
      <c r="B6" s="48"/>
      <c r="E6"/>
      <c r="F6"/>
      <c r="G6"/>
      <c r="H6"/>
      <c r="I6"/>
      <c r="J6"/>
      <c r="K6"/>
      <c r="L6"/>
      <c r="M6"/>
      <c r="N6"/>
      <c r="O6" s="49"/>
      <c r="P6" s="41"/>
      <c r="Q6" s="41"/>
      <c r="R6" s="41"/>
      <c r="S6" s="41"/>
    </row>
    <row r="7" spans="1:19" ht="15" x14ac:dyDescent="0.25">
      <c r="A7" s="41"/>
      <c r="B7" s="48"/>
      <c r="C7"/>
      <c r="D7"/>
      <c r="E7"/>
      <c r="F7"/>
      <c r="G7"/>
      <c r="H7"/>
      <c r="I7"/>
      <c r="J7"/>
      <c r="K7"/>
      <c r="L7"/>
      <c r="M7"/>
      <c r="N7"/>
      <c r="O7" s="49"/>
      <c r="P7" s="41"/>
      <c r="Q7" s="41"/>
      <c r="R7" s="41"/>
      <c r="S7" s="41"/>
    </row>
    <row r="8" spans="1:19" ht="15" x14ac:dyDescent="0.25">
      <c r="A8" s="41"/>
      <c r="B8" s="48"/>
      <c r="C8"/>
      <c r="D8"/>
      <c r="E8"/>
      <c r="F8"/>
      <c r="G8"/>
      <c r="H8"/>
      <c r="I8"/>
      <c r="J8"/>
      <c r="K8"/>
      <c r="L8"/>
      <c r="M8"/>
      <c r="N8"/>
      <c r="O8" s="49"/>
      <c r="P8" s="41"/>
      <c r="Q8" s="41"/>
      <c r="R8" s="41"/>
      <c r="S8" s="41"/>
    </row>
    <row r="9" spans="1:19" ht="15" x14ac:dyDescent="0.25">
      <c r="A9" s="41"/>
      <c r="B9" s="48"/>
      <c r="C9" t="s">
        <v>300</v>
      </c>
      <c r="D9"/>
      <c r="E9"/>
      <c r="F9"/>
      <c r="G9"/>
      <c r="H9"/>
      <c r="I9"/>
      <c r="J9"/>
      <c r="K9"/>
      <c r="L9"/>
      <c r="M9"/>
      <c r="N9"/>
      <c r="O9" s="49"/>
      <c r="P9" s="41"/>
      <c r="Q9" s="41"/>
      <c r="R9" s="41"/>
      <c r="S9" s="41"/>
    </row>
    <row r="10" spans="1:19" ht="15" x14ac:dyDescent="0.25">
      <c r="A10" s="41"/>
      <c r="B10" s="48"/>
      <c r="C10"/>
      <c r="D10"/>
      <c r="E10"/>
      <c r="F10"/>
      <c r="G10"/>
      <c r="H10"/>
      <c r="I10"/>
      <c r="J10"/>
      <c r="K10"/>
      <c r="L10"/>
      <c r="M10"/>
      <c r="N10"/>
      <c r="O10" s="49"/>
      <c r="P10" s="41"/>
      <c r="Q10" s="41"/>
      <c r="R10" s="41"/>
      <c r="S10" s="41"/>
    </row>
    <row r="11" spans="1:19" ht="15" x14ac:dyDescent="0.25">
      <c r="A11" s="41"/>
      <c r="B11" s="48"/>
      <c r="C11"/>
      <c r="D11"/>
      <c r="E11"/>
      <c r="F11"/>
      <c r="G11"/>
      <c r="H11"/>
      <c r="I11"/>
      <c r="J11"/>
      <c r="K11"/>
      <c r="L11"/>
      <c r="M11"/>
      <c r="N11"/>
      <c r="O11" s="49"/>
      <c r="P11" s="41"/>
      <c r="Q11" s="41"/>
      <c r="R11" s="41"/>
      <c r="S11" s="41"/>
    </row>
    <row r="12" spans="1:19" ht="15" x14ac:dyDescent="0.25">
      <c r="A12" s="41"/>
      <c r="B12" s="48"/>
      <c r="C12"/>
      <c r="D12"/>
      <c r="E12"/>
      <c r="F12"/>
      <c r="G12"/>
      <c r="H12"/>
      <c r="I12"/>
      <c r="J12"/>
      <c r="K12"/>
      <c r="L12"/>
      <c r="M12"/>
      <c r="N12"/>
      <c r="O12" s="49"/>
      <c r="P12" s="41"/>
      <c r="Q12" s="41"/>
      <c r="R12" s="41"/>
      <c r="S12" s="41"/>
    </row>
    <row r="13" spans="1:19" ht="15" x14ac:dyDescent="0.25">
      <c r="A13" s="41"/>
      <c r="B13" s="48"/>
      <c r="C13"/>
      <c r="D13"/>
      <c r="E13"/>
      <c r="F13"/>
      <c r="G13"/>
      <c r="H13"/>
      <c r="I13"/>
      <c r="J13"/>
      <c r="K13"/>
      <c r="L13"/>
      <c r="M13"/>
      <c r="N13"/>
      <c r="O13" s="49"/>
      <c r="P13" s="41"/>
      <c r="Q13" s="41"/>
      <c r="R13" s="41"/>
      <c r="S13" s="41"/>
    </row>
    <row r="14" spans="1:19" ht="15" x14ac:dyDescent="0.25">
      <c r="A14" s="41"/>
      <c r="B14" s="48"/>
      <c r="C14"/>
      <c r="D14"/>
      <c r="E14"/>
      <c r="F14"/>
      <c r="G14"/>
      <c r="H14"/>
      <c r="I14"/>
      <c r="J14"/>
      <c r="K14"/>
      <c r="L14"/>
      <c r="M14"/>
      <c r="N14"/>
      <c r="O14" s="49"/>
      <c r="P14" s="41"/>
      <c r="Q14" s="41"/>
      <c r="R14" s="41"/>
      <c r="S14" s="41"/>
    </row>
    <row r="15" spans="1:19" ht="15" x14ac:dyDescent="0.25">
      <c r="A15" s="41"/>
      <c r="B15" s="48"/>
      <c r="C15"/>
      <c r="D15"/>
      <c r="E15"/>
      <c r="F15"/>
      <c r="G15"/>
      <c r="H15"/>
      <c r="I15"/>
      <c r="J15"/>
      <c r="K15"/>
      <c r="L15"/>
      <c r="M15"/>
      <c r="N15"/>
      <c r="O15" s="49"/>
      <c r="P15" s="41"/>
      <c r="Q15" s="41"/>
      <c r="R15" s="41"/>
      <c r="S15" s="41"/>
    </row>
    <row r="16" spans="1:19" ht="17.45" customHeight="1" x14ac:dyDescent="0.25">
      <c r="A16" s="41"/>
      <c r="B16" s="48"/>
      <c r="C16"/>
      <c r="D16"/>
      <c r="E16"/>
      <c r="F16"/>
      <c r="G16"/>
      <c r="H16"/>
      <c r="I16"/>
      <c r="J16"/>
      <c r="K16"/>
      <c r="L16"/>
      <c r="M16"/>
      <c r="N16"/>
      <c r="O16" s="49"/>
      <c r="P16" s="41"/>
      <c r="Q16" s="41"/>
      <c r="R16" s="41"/>
      <c r="S16" s="41"/>
    </row>
    <row r="17" spans="1:18" ht="4.5" customHeight="1" x14ac:dyDescent="0.25">
      <c r="A17" s="41"/>
      <c r="B17" s="5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3"/>
      <c r="P17" s="41"/>
      <c r="Q17" s="41"/>
      <c r="R17" s="41"/>
    </row>
    <row r="18" spans="1:18" ht="6" customHeight="1" x14ac:dyDescent="0.2">
      <c r="L18" s="42"/>
      <c r="M18" s="42"/>
      <c r="N18" s="42"/>
    </row>
    <row r="19" spans="1:18" ht="12.75" hidden="1" x14ac:dyDescent="0.2">
      <c r="L19" s="42"/>
      <c r="M19" s="42"/>
      <c r="N19" s="42"/>
    </row>
    <row r="20" spans="1:18" ht="12.75" hidden="1" x14ac:dyDescent="0.2">
      <c r="L20" s="42"/>
      <c r="M20" s="42"/>
      <c r="N20" s="42"/>
    </row>
    <row r="21" spans="1:18" ht="12.75" hidden="1" x14ac:dyDescent="0.2">
      <c r="L21" s="42"/>
      <c r="M21" s="42"/>
      <c r="N21" s="42"/>
    </row>
    <row r="22" spans="1:18" ht="12.75" hidden="1" x14ac:dyDescent="0.2">
      <c r="L22" s="42"/>
      <c r="M22" s="42"/>
      <c r="N22" s="42"/>
      <c r="Q22" s="41"/>
    </row>
    <row r="23" spans="1:18" ht="12.75" hidden="1" x14ac:dyDescent="0.2">
      <c r="L23" s="42"/>
      <c r="M23" s="42"/>
      <c r="N23" s="42"/>
    </row>
    <row r="24" spans="1:18" ht="12.75" hidden="1" x14ac:dyDescent="0.2">
      <c r="L24" s="42"/>
      <c r="M24" s="42"/>
      <c r="N24" s="42"/>
    </row>
    <row r="25" spans="1:18" ht="12.75" hidden="1" x14ac:dyDescent="0.2">
      <c r="L25" s="42"/>
      <c r="M25" s="42"/>
      <c r="N25" s="42"/>
    </row>
    <row r="26" spans="1:18" ht="12.75" hidden="1" x14ac:dyDescent="0.2">
      <c r="L26" s="42"/>
      <c r="M26" s="42"/>
      <c r="N26" s="42"/>
    </row>
    <row r="27" spans="1:18" ht="12.75" hidden="1" x14ac:dyDescent="0.2">
      <c r="L27" s="42"/>
      <c r="M27" s="42"/>
      <c r="N27" s="42"/>
    </row>
    <row r="28" spans="1:18" ht="12.75" hidden="1" x14ac:dyDescent="0.2">
      <c r="L28" s="42"/>
      <c r="M28" s="42"/>
      <c r="N28" s="42"/>
    </row>
    <row r="29" spans="1:18" ht="12.75" hidden="1" x14ac:dyDescent="0.2">
      <c r="L29" s="42"/>
      <c r="M29" s="42"/>
      <c r="N29" s="42"/>
    </row>
    <row r="30" spans="1:18" ht="12.75" hidden="1" x14ac:dyDescent="0.2">
      <c r="L30" s="42"/>
      <c r="M30" s="42"/>
      <c r="N30" s="42"/>
    </row>
    <row r="31" spans="1:18" ht="12.75" hidden="1" x14ac:dyDescent="0.2">
      <c r="L31" s="42"/>
      <c r="M31" s="42"/>
      <c r="N31" s="42"/>
    </row>
    <row r="32" spans="1:18" ht="12.75" hidden="1" x14ac:dyDescent="0.2">
      <c r="L32" s="42"/>
      <c r="M32" s="42"/>
      <c r="N32" s="42"/>
    </row>
    <row r="33" s="42" customFormat="1" ht="12.75" hidden="1" x14ac:dyDescent="0.2"/>
    <row r="34" s="42" customFormat="1" ht="12.75" hidden="1" x14ac:dyDescent="0.2"/>
    <row r="35" s="42" customFormat="1" ht="12.75" hidden="1" x14ac:dyDescent="0.2"/>
    <row r="36" s="42" customFormat="1" ht="12.75" hidden="1" x14ac:dyDescent="0.2"/>
    <row r="37" s="42" customFormat="1" ht="12.75" hidden="1" x14ac:dyDescent="0.2"/>
    <row r="38" s="42" customFormat="1" ht="12.75" hidden="1" x14ac:dyDescent="0.2"/>
    <row r="39" s="42" customFormat="1" ht="12.75" hidden="1" x14ac:dyDescent="0.2"/>
    <row r="40" s="42" customFormat="1" ht="12.75" hidden="1" x14ac:dyDescent="0.2"/>
    <row r="41" s="42" customFormat="1" ht="12.75" hidden="1" x14ac:dyDescent="0.2"/>
    <row r="42" s="42" customFormat="1" ht="12.75" hidden="1" x14ac:dyDescent="0.2"/>
    <row r="43" s="42" customFormat="1" ht="12.75" hidden="1" x14ac:dyDescent="0.2"/>
    <row r="44" s="42" customFormat="1" ht="12.75" hidden="1" x14ac:dyDescent="0.2"/>
    <row r="45" s="42" customFormat="1" ht="12.75" hidden="1" x14ac:dyDescent="0.2"/>
    <row r="46" s="42" customFormat="1" ht="12.75" hidden="1" x14ac:dyDescent="0.2"/>
    <row r="47" s="42" customFormat="1" ht="12.75" hidden="1" x14ac:dyDescent="0.2"/>
    <row r="48" s="42" customFormat="1" ht="12.75" hidden="1" x14ac:dyDescent="0.2"/>
    <row r="49" spans="12:14" ht="12.75" hidden="1" x14ac:dyDescent="0.2">
      <c r="L49" s="42"/>
      <c r="M49" s="42"/>
      <c r="N49" s="42"/>
    </row>
    <row r="50" spans="12:14" ht="12.75" hidden="1" x14ac:dyDescent="0.2">
      <c r="L50" s="42"/>
      <c r="M50" s="42"/>
      <c r="N50" s="42"/>
    </row>
    <row r="51" spans="12:14" ht="12.75" hidden="1" x14ac:dyDescent="0.2">
      <c r="L51" s="42"/>
      <c r="M51" s="42"/>
      <c r="N51" s="42"/>
    </row>
    <row r="52" spans="12:14" ht="12.75" hidden="1" x14ac:dyDescent="0.2"/>
    <row r="53" spans="12:14" ht="12.75" hidden="1" x14ac:dyDescent="0.2"/>
    <row r="54" spans="12:14" ht="12.75" hidden="1" x14ac:dyDescent="0.2"/>
    <row r="55" spans="12:14" ht="12.75" hidden="1" x14ac:dyDescent="0.2"/>
    <row r="56" spans="12:14" ht="12.75" hidden="1" x14ac:dyDescent="0.2"/>
    <row r="57" spans="12:14" ht="12.75" hidden="1" x14ac:dyDescent="0.2"/>
    <row r="58" spans="12:14" ht="12.75" hidden="1" x14ac:dyDescent="0.2"/>
    <row r="59" spans="12:14" ht="12.75" hidden="1" x14ac:dyDescent="0.2"/>
    <row r="60" spans="12:14" ht="12.75" hidden="1" x14ac:dyDescent="0.2"/>
    <row r="61" spans="12:14" ht="12.75" hidden="1" x14ac:dyDescent="0.2"/>
    <row r="62" spans="12:14" ht="12.75" hidden="1" x14ac:dyDescent="0.2"/>
    <row r="63" spans="12:14" ht="12.75" hidden="1" x14ac:dyDescent="0.2"/>
    <row r="64" spans="12:14" ht="12.75" hidden="1" x14ac:dyDescent="0.2"/>
    <row r="65" ht="12.75" hidden="1" x14ac:dyDescent="0.2"/>
    <row r="66" ht="12.75" hidden="1" x14ac:dyDescent="0.2"/>
    <row r="158" spans="3:3" ht="13.15" hidden="1" customHeight="1" x14ac:dyDescent="0.2">
      <c r="C158" s="42" t="s">
        <v>379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K155" sqref="K155"/>
    </sheetView>
  </sheetViews>
  <sheetFormatPr defaultColWidth="0" defaultRowHeight="15" x14ac:dyDescent="0.25"/>
  <cols>
    <col min="1" max="1" width="0.7109375" style="23" customWidth="1"/>
    <col min="2" max="5" width="25.7109375" style="23" customWidth="1"/>
    <col min="6" max="6" width="2.28515625" style="23" customWidth="1"/>
    <col min="7" max="10" width="25.7109375" style="23" customWidth="1"/>
    <col min="11" max="11" width="2.28515625" style="23" customWidth="1"/>
    <col min="12" max="15" width="25.7109375" style="23" customWidth="1"/>
    <col min="16" max="16" width="1" style="23" customWidth="1"/>
    <col min="17" max="20" width="16.85546875" style="23" hidden="1" customWidth="1"/>
    <col min="21" max="21" width="2.28515625" style="23" hidden="1" customWidth="1"/>
    <col min="22" max="25" width="16.85546875" style="23" hidden="1" customWidth="1"/>
    <col min="26" max="26" width="2.28515625" style="23" hidden="1" customWidth="1"/>
    <col min="27" max="30" width="16.85546875" style="23" hidden="1" customWidth="1"/>
    <col min="31" max="31" width="2.28515625" style="23" hidden="1" customWidth="1"/>
    <col min="32" max="35" width="16.85546875" style="23" hidden="1" customWidth="1"/>
    <col min="36" max="16384" width="9.140625" style="23" hidden="1"/>
  </cols>
  <sheetData>
    <row r="1" spans="2:35" x14ac:dyDescent="0.25">
      <c r="B1" s="24"/>
      <c r="C1" s="24"/>
      <c r="D1" s="24"/>
      <c r="E1" s="24"/>
      <c r="F1" s="24"/>
      <c r="G1" s="25"/>
      <c r="H1" s="25"/>
      <c r="I1" s="25"/>
      <c r="J1" s="25"/>
      <c r="K1" s="25"/>
      <c r="L1" s="26"/>
      <c r="M1" s="25"/>
      <c r="N1" s="25"/>
      <c r="O1" s="25"/>
      <c r="P1" s="28"/>
      <c r="Q1" s="27"/>
      <c r="R1" s="28"/>
      <c r="S1" s="28"/>
      <c r="T1" s="28"/>
      <c r="U1" s="28"/>
      <c r="V1" s="27"/>
      <c r="W1" s="28"/>
      <c r="X1" s="28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</row>
    <row r="2" spans="2:35" x14ac:dyDescent="0.25">
      <c r="B2" s="24"/>
      <c r="C2" s="24"/>
      <c r="D2" s="24"/>
      <c r="E2" s="24"/>
      <c r="F2" s="24"/>
      <c r="G2" s="25"/>
      <c r="H2" s="25"/>
      <c r="I2" s="25"/>
      <c r="J2" s="25"/>
      <c r="K2" s="25"/>
      <c r="L2" s="26"/>
      <c r="M2" s="25"/>
      <c r="N2" s="25"/>
      <c r="O2" s="25"/>
      <c r="P2" s="28"/>
      <c r="Q2" s="27"/>
      <c r="R2" s="28"/>
      <c r="S2" s="28"/>
      <c r="T2" s="28"/>
      <c r="U2" s="28"/>
      <c r="V2" s="27"/>
      <c r="W2" s="28"/>
      <c r="X2" s="28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</row>
    <row r="3" spans="2:35" x14ac:dyDescent="0.25">
      <c r="B3" s="24"/>
      <c r="C3" s="24"/>
      <c r="D3" s="24"/>
      <c r="E3" s="24"/>
      <c r="F3" s="24"/>
      <c r="G3" s="25"/>
      <c r="H3" s="25"/>
      <c r="I3" s="25"/>
      <c r="J3" s="25"/>
      <c r="K3" s="25"/>
      <c r="L3" s="26"/>
      <c r="M3" s="25"/>
      <c r="N3" s="25"/>
      <c r="O3" s="25"/>
      <c r="P3" s="28"/>
      <c r="Q3" s="27"/>
      <c r="R3" s="28"/>
      <c r="S3" s="28"/>
      <c r="T3" s="28"/>
      <c r="U3" s="28"/>
      <c r="V3" s="27"/>
      <c r="W3" s="28"/>
      <c r="X3" s="28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</row>
    <row r="4" spans="2:35" x14ac:dyDescent="0.25">
      <c r="B4" s="29" t="str">
        <f ca="1">"Data Ref: "&amp;TEXT(TODAY(),"dd/mm/aaaa")</f>
        <v>Data Ref: 29/05/2026</v>
      </c>
      <c r="C4" s="62" t="s">
        <v>616</v>
      </c>
      <c r="D4" s="24"/>
      <c r="E4" s="24"/>
      <c r="F4" s="24"/>
      <c r="G4" s="25"/>
      <c r="H4" s="25"/>
      <c r="I4" s="25"/>
      <c r="J4" s="25"/>
      <c r="K4" s="25"/>
      <c r="L4" s="25"/>
      <c r="M4" s="25"/>
      <c r="N4" s="25"/>
      <c r="O4" s="40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2:35" ht="3.75" customHeight="1" x14ac:dyDescent="0.25"/>
    <row r="6" spans="2:35" ht="12.95" hidden="1" customHeight="1" x14ac:dyDescent="0.25">
      <c r="B6" s="208" t="s">
        <v>221</v>
      </c>
      <c r="C6" s="208"/>
      <c r="D6" s="208"/>
      <c r="E6" s="208"/>
      <c r="G6" s="208" t="s">
        <v>254</v>
      </c>
      <c r="H6" s="208"/>
      <c r="I6" s="208"/>
      <c r="J6" s="208"/>
      <c r="L6" s="208" t="s">
        <v>151</v>
      </c>
      <c r="M6" s="208"/>
      <c r="N6" s="208"/>
      <c r="O6" s="208"/>
      <c r="Q6" s="207" t="s">
        <v>257</v>
      </c>
      <c r="R6" s="207"/>
      <c r="S6" s="207"/>
      <c r="T6" s="207"/>
      <c r="V6" s="207" t="s">
        <v>149</v>
      </c>
      <c r="W6" s="207"/>
      <c r="X6" s="207"/>
      <c r="Y6" s="207"/>
      <c r="AA6" s="207" t="s">
        <v>155</v>
      </c>
      <c r="AB6" s="207"/>
      <c r="AC6" s="207"/>
      <c r="AD6" s="207"/>
      <c r="AF6" s="207" t="s">
        <v>150</v>
      </c>
      <c r="AG6" s="207"/>
      <c r="AH6" s="207"/>
      <c r="AI6" s="207"/>
    </row>
    <row r="7" spans="2:35" ht="4.5" hidden="1" customHeight="1" x14ac:dyDescent="0.25"/>
    <row r="8" spans="2:35" ht="11.25" customHeight="1" x14ac:dyDescent="0.25">
      <c r="B8" s="209" t="s">
        <v>343</v>
      </c>
      <c r="C8" s="209"/>
      <c r="D8" s="209"/>
      <c r="E8" s="209"/>
      <c r="G8" s="209" t="s">
        <v>276</v>
      </c>
      <c r="H8" s="209"/>
      <c r="I8" s="209"/>
      <c r="J8" s="209"/>
      <c r="L8" s="209" t="s">
        <v>277</v>
      </c>
      <c r="M8" s="209"/>
      <c r="N8" s="209"/>
      <c r="O8" s="209"/>
      <c r="Q8" s="207"/>
      <c r="R8" s="207"/>
      <c r="S8" s="207"/>
      <c r="T8" s="207"/>
      <c r="V8" s="207"/>
      <c r="W8" s="207"/>
      <c r="X8" s="207"/>
      <c r="Y8" s="207"/>
      <c r="AA8" s="207"/>
      <c r="AB8" s="207"/>
      <c r="AC8" s="207"/>
      <c r="AD8" s="207"/>
      <c r="AF8" s="207"/>
      <c r="AG8" s="207"/>
      <c r="AH8" s="207"/>
      <c r="AI8" s="207"/>
    </row>
    <row r="9" spans="2:35" ht="11.25" customHeight="1" x14ac:dyDescent="0.25">
      <c r="B9" s="209"/>
      <c r="C9" s="209"/>
      <c r="D9" s="209"/>
      <c r="E9" s="209"/>
      <c r="G9" s="209"/>
      <c r="H9" s="209"/>
      <c r="I9" s="209"/>
      <c r="J9" s="209"/>
      <c r="L9" s="209"/>
      <c r="M9" s="209"/>
      <c r="N9" s="209"/>
      <c r="O9" s="209"/>
      <c r="Q9" s="207"/>
      <c r="R9" s="207"/>
      <c r="S9" s="207"/>
      <c r="T9" s="207"/>
      <c r="V9" s="207"/>
      <c r="W9" s="207"/>
      <c r="X9" s="207"/>
      <c r="Y9" s="207"/>
      <c r="AA9" s="207"/>
      <c r="AB9" s="207"/>
      <c r="AC9" s="207"/>
      <c r="AD9" s="207"/>
      <c r="AF9" s="207"/>
      <c r="AG9" s="207"/>
      <c r="AH9" s="207"/>
      <c r="AI9" s="207"/>
    </row>
    <row r="26" spans="2:35" ht="11.25" customHeight="1" x14ac:dyDescent="0.25">
      <c r="B26" s="209" t="s">
        <v>259</v>
      </c>
      <c r="C26" s="209"/>
      <c r="D26" s="209"/>
      <c r="E26" s="209"/>
      <c r="G26" s="209" t="s">
        <v>258</v>
      </c>
      <c r="H26" s="209"/>
      <c r="I26" s="209"/>
      <c r="J26" s="209"/>
      <c r="L26" s="209" t="s">
        <v>260</v>
      </c>
      <c r="M26" s="209"/>
      <c r="N26" s="209"/>
      <c r="O26" s="209"/>
      <c r="Q26" s="207"/>
      <c r="R26" s="207"/>
      <c r="S26" s="207"/>
      <c r="T26" s="207"/>
      <c r="V26" s="207"/>
      <c r="W26" s="207"/>
      <c r="X26" s="207"/>
      <c r="Y26" s="207"/>
      <c r="AA26" s="207"/>
      <c r="AB26" s="207"/>
      <c r="AC26" s="207"/>
      <c r="AD26" s="207"/>
      <c r="AF26" s="207"/>
      <c r="AG26" s="207"/>
      <c r="AH26" s="207"/>
      <c r="AI26" s="207"/>
    </row>
    <row r="27" spans="2:35" ht="11.25" customHeight="1" x14ac:dyDescent="0.25">
      <c r="B27" s="209"/>
      <c r="C27" s="209"/>
      <c r="D27" s="209"/>
      <c r="E27" s="209"/>
      <c r="G27" s="209"/>
      <c r="H27" s="209"/>
      <c r="I27" s="209"/>
      <c r="J27" s="209"/>
      <c r="L27" s="209"/>
      <c r="M27" s="209"/>
      <c r="N27" s="209"/>
      <c r="O27" s="209"/>
      <c r="Q27" s="207"/>
      <c r="R27" s="207"/>
      <c r="S27" s="207"/>
      <c r="T27" s="207"/>
      <c r="V27" s="207"/>
      <c r="W27" s="207"/>
      <c r="X27" s="207"/>
      <c r="Y27" s="207"/>
      <c r="AA27" s="207"/>
      <c r="AB27" s="207"/>
      <c r="AC27" s="207"/>
      <c r="AD27" s="207"/>
      <c r="AF27" s="207"/>
      <c r="AG27" s="207"/>
      <c r="AH27" s="207"/>
      <c r="AI27" s="207"/>
    </row>
    <row r="44" spans="2:35" ht="11.25" customHeight="1" x14ac:dyDescent="0.25">
      <c r="B44" s="209" t="s">
        <v>261</v>
      </c>
      <c r="C44" s="209"/>
      <c r="D44" s="209"/>
      <c r="E44" s="209"/>
      <c r="G44" s="209" t="s">
        <v>262</v>
      </c>
      <c r="H44" s="209"/>
      <c r="I44" s="209"/>
      <c r="J44" s="209"/>
      <c r="L44" s="209" t="s">
        <v>263</v>
      </c>
      <c r="M44" s="209"/>
      <c r="N44" s="209"/>
      <c r="O44" s="209"/>
      <c r="Q44" s="207"/>
      <c r="R44" s="207"/>
      <c r="S44" s="207"/>
      <c r="T44" s="207"/>
      <c r="V44" s="207"/>
      <c r="W44" s="207"/>
      <c r="X44" s="207"/>
      <c r="Y44" s="207"/>
      <c r="AA44" s="207"/>
      <c r="AB44" s="207"/>
      <c r="AC44" s="207"/>
      <c r="AD44" s="207"/>
      <c r="AF44" s="207"/>
      <c r="AG44" s="207"/>
      <c r="AH44" s="207"/>
      <c r="AI44" s="207"/>
    </row>
    <row r="45" spans="2:35" ht="11.25" customHeight="1" x14ac:dyDescent="0.25">
      <c r="B45" s="209"/>
      <c r="C45" s="209"/>
      <c r="D45" s="209"/>
      <c r="E45" s="209"/>
      <c r="G45" s="209"/>
      <c r="H45" s="209"/>
      <c r="I45" s="209"/>
      <c r="J45" s="209"/>
      <c r="L45" s="209"/>
      <c r="M45" s="209"/>
      <c r="N45" s="209"/>
      <c r="O45" s="209"/>
      <c r="Q45" s="207"/>
      <c r="R45" s="207"/>
      <c r="S45" s="207"/>
      <c r="T45" s="207"/>
      <c r="V45" s="207"/>
      <c r="W45" s="207"/>
      <c r="X45" s="207"/>
      <c r="Y45" s="207"/>
      <c r="AA45" s="207"/>
      <c r="AB45" s="207"/>
      <c r="AC45" s="207"/>
      <c r="AD45" s="207"/>
      <c r="AF45" s="207"/>
      <c r="AG45" s="207"/>
      <c r="AH45" s="207"/>
      <c r="AI45" s="207"/>
    </row>
    <row r="61" spans="2:35" ht="12.95" customHeight="1" x14ac:dyDescent="0.25"/>
    <row r="62" spans="2:35" ht="11.25" customHeight="1" x14ac:dyDescent="0.25">
      <c r="B62" s="209" t="s">
        <v>265</v>
      </c>
      <c r="C62" s="209"/>
      <c r="D62" s="209"/>
      <c r="E62" s="209"/>
      <c r="G62" s="209" t="s">
        <v>266</v>
      </c>
      <c r="H62" s="209"/>
      <c r="I62" s="209"/>
      <c r="J62" s="209"/>
      <c r="L62" s="209" t="s">
        <v>264</v>
      </c>
      <c r="M62" s="209"/>
      <c r="N62" s="209"/>
      <c r="O62" s="209"/>
      <c r="Q62" s="207"/>
      <c r="R62" s="207"/>
      <c r="S62" s="207"/>
      <c r="T62" s="207"/>
      <c r="V62" s="207"/>
      <c r="W62" s="207"/>
      <c r="X62" s="207"/>
      <c r="Y62" s="207"/>
      <c r="AA62" s="207"/>
      <c r="AB62" s="207"/>
      <c r="AC62" s="207"/>
      <c r="AD62" s="207"/>
      <c r="AF62" s="207"/>
      <c r="AG62" s="207"/>
      <c r="AH62" s="207"/>
      <c r="AI62" s="207"/>
    </row>
    <row r="63" spans="2:35" ht="11.25" customHeight="1" x14ac:dyDescent="0.25">
      <c r="B63" s="209"/>
      <c r="C63" s="209"/>
      <c r="D63" s="209"/>
      <c r="E63" s="209"/>
      <c r="G63" s="209"/>
      <c r="H63" s="209"/>
      <c r="I63" s="209"/>
      <c r="J63" s="209"/>
      <c r="L63" s="209"/>
      <c r="M63" s="209"/>
      <c r="N63" s="209"/>
      <c r="O63" s="209"/>
      <c r="Q63" s="207"/>
      <c r="R63" s="207"/>
      <c r="S63" s="207"/>
      <c r="T63" s="207"/>
      <c r="V63" s="207"/>
      <c r="W63" s="207"/>
      <c r="X63" s="207"/>
      <c r="Y63" s="207"/>
      <c r="AA63" s="207"/>
      <c r="AB63" s="207"/>
      <c r="AC63" s="207"/>
      <c r="AD63" s="207"/>
      <c r="AF63" s="207"/>
      <c r="AG63" s="207"/>
      <c r="AH63" s="207"/>
      <c r="AI63" s="207"/>
    </row>
    <row r="80" spans="2:35" ht="11.25" customHeight="1" x14ac:dyDescent="0.25">
      <c r="B80" s="209" t="s">
        <v>267</v>
      </c>
      <c r="C80" s="209"/>
      <c r="D80" s="209"/>
      <c r="E80" s="209"/>
      <c r="G80" s="209" t="s">
        <v>268</v>
      </c>
      <c r="H80" s="209"/>
      <c r="I80" s="209"/>
      <c r="J80" s="209"/>
      <c r="L80" s="209" t="s">
        <v>269</v>
      </c>
      <c r="M80" s="209"/>
      <c r="N80" s="209"/>
      <c r="O80" s="209"/>
      <c r="Q80" s="207"/>
      <c r="R80" s="207"/>
      <c r="S80" s="207"/>
      <c r="T80" s="207"/>
      <c r="V80" s="207"/>
      <c r="W80" s="207"/>
      <c r="X80" s="207"/>
      <c r="Y80" s="207"/>
      <c r="AA80" s="207"/>
      <c r="AB80" s="207"/>
      <c r="AC80" s="207"/>
      <c r="AD80" s="207"/>
      <c r="AF80" s="207"/>
      <c r="AG80" s="207"/>
      <c r="AH80" s="207"/>
      <c r="AI80" s="207"/>
    </row>
    <row r="81" spans="2:35" ht="11.25" customHeight="1" x14ac:dyDescent="0.25">
      <c r="B81" s="209"/>
      <c r="C81" s="209"/>
      <c r="D81" s="209"/>
      <c r="E81" s="209"/>
      <c r="G81" s="209"/>
      <c r="H81" s="209"/>
      <c r="I81" s="209"/>
      <c r="J81" s="209"/>
      <c r="L81" s="209"/>
      <c r="M81" s="209"/>
      <c r="N81" s="209"/>
      <c r="O81" s="209"/>
      <c r="Q81" s="207"/>
      <c r="R81" s="207"/>
      <c r="S81" s="207"/>
      <c r="T81" s="207"/>
      <c r="V81" s="207"/>
      <c r="W81" s="207"/>
      <c r="X81" s="207"/>
      <c r="Y81" s="207"/>
      <c r="AA81" s="207"/>
      <c r="AB81" s="207"/>
      <c r="AC81" s="207"/>
      <c r="AD81" s="207"/>
      <c r="AF81" s="207"/>
      <c r="AG81" s="207"/>
      <c r="AH81" s="207"/>
      <c r="AI81" s="207"/>
    </row>
    <row r="98" spans="2:35" ht="11.25" customHeight="1" x14ac:dyDescent="0.25">
      <c r="B98" s="209" t="s">
        <v>270</v>
      </c>
      <c r="C98" s="209"/>
      <c r="D98" s="209"/>
      <c r="E98" s="209"/>
      <c r="G98" s="209" t="s">
        <v>271</v>
      </c>
      <c r="H98" s="209"/>
      <c r="I98" s="209"/>
      <c r="J98" s="209"/>
      <c r="L98" s="209" t="s">
        <v>272</v>
      </c>
      <c r="M98" s="209"/>
      <c r="N98" s="209"/>
      <c r="O98" s="209"/>
      <c r="Q98" s="207"/>
      <c r="R98" s="207"/>
      <c r="S98" s="207"/>
      <c r="T98" s="207"/>
      <c r="V98" s="207"/>
      <c r="W98" s="207"/>
      <c r="X98" s="207"/>
      <c r="Y98" s="207"/>
      <c r="AA98" s="207"/>
      <c r="AB98" s="207"/>
      <c r="AC98" s="207"/>
      <c r="AD98" s="207"/>
      <c r="AF98" s="207"/>
      <c r="AG98" s="207"/>
      <c r="AH98" s="207"/>
      <c r="AI98" s="207"/>
    </row>
    <row r="99" spans="2:35" ht="11.25" customHeight="1" x14ac:dyDescent="0.25">
      <c r="B99" s="209"/>
      <c r="C99" s="209"/>
      <c r="D99" s="209"/>
      <c r="E99" s="209"/>
      <c r="G99" s="209"/>
      <c r="H99" s="209"/>
      <c r="I99" s="209"/>
      <c r="J99" s="209"/>
      <c r="L99" s="209"/>
      <c r="M99" s="209"/>
      <c r="N99" s="209"/>
      <c r="O99" s="209"/>
      <c r="Q99" s="207"/>
      <c r="R99" s="207"/>
      <c r="S99" s="207"/>
      <c r="T99" s="207"/>
      <c r="V99" s="207"/>
      <c r="W99" s="207"/>
      <c r="X99" s="207"/>
      <c r="Y99" s="207"/>
      <c r="AA99" s="207"/>
      <c r="AB99" s="207"/>
      <c r="AC99" s="207"/>
      <c r="AD99" s="207"/>
      <c r="AF99" s="207"/>
      <c r="AG99" s="207"/>
      <c r="AH99" s="207"/>
      <c r="AI99" s="207"/>
    </row>
    <row r="116" spans="2:35" ht="11.25" customHeight="1" x14ac:dyDescent="0.25">
      <c r="B116" s="209" t="s">
        <v>273</v>
      </c>
      <c r="C116" s="209"/>
      <c r="D116" s="209"/>
      <c r="E116" s="209"/>
      <c r="G116" s="209" t="s">
        <v>274</v>
      </c>
      <c r="H116" s="209"/>
      <c r="I116" s="209"/>
      <c r="J116" s="209"/>
      <c r="L116" s="209" t="s">
        <v>275</v>
      </c>
      <c r="M116" s="209"/>
      <c r="N116" s="209"/>
      <c r="O116" s="209"/>
      <c r="Q116" s="207"/>
      <c r="R116" s="207"/>
      <c r="S116" s="207"/>
      <c r="T116" s="207"/>
      <c r="V116" s="207"/>
      <c r="W116" s="207"/>
      <c r="X116" s="207"/>
      <c r="Y116" s="207"/>
      <c r="AA116" s="207"/>
      <c r="AB116" s="207"/>
      <c r="AC116" s="207"/>
      <c r="AD116" s="207"/>
      <c r="AF116" s="207"/>
      <c r="AG116" s="207"/>
      <c r="AH116" s="207"/>
      <c r="AI116" s="207"/>
    </row>
    <row r="117" spans="2:35" ht="11.25" customHeight="1" x14ac:dyDescent="0.25">
      <c r="B117" s="209"/>
      <c r="C117" s="209"/>
      <c r="D117" s="209"/>
      <c r="E117" s="209"/>
      <c r="G117" s="209"/>
      <c r="H117" s="209"/>
      <c r="I117" s="209"/>
      <c r="J117" s="209"/>
      <c r="L117" s="209"/>
      <c r="M117" s="209"/>
      <c r="N117" s="209"/>
      <c r="O117" s="209"/>
      <c r="Q117" s="207"/>
      <c r="R117" s="207"/>
      <c r="S117" s="207"/>
      <c r="T117" s="207"/>
      <c r="V117" s="207"/>
      <c r="W117" s="207"/>
      <c r="X117" s="207"/>
      <c r="Y117" s="207"/>
      <c r="AA117" s="207"/>
      <c r="AB117" s="207"/>
      <c r="AC117" s="207"/>
      <c r="AD117" s="207"/>
      <c r="AF117" s="207"/>
      <c r="AG117" s="207"/>
      <c r="AH117" s="207"/>
      <c r="AI117" s="207"/>
    </row>
    <row r="134" spans="2:15" ht="11.45" customHeight="1" x14ac:dyDescent="0.25">
      <c r="B134" s="209" t="s">
        <v>607</v>
      </c>
      <c r="C134" s="209"/>
      <c r="D134" s="209"/>
      <c r="E134" s="209"/>
      <c r="G134" s="209" t="s">
        <v>602</v>
      </c>
      <c r="H134" s="209"/>
      <c r="I134" s="209"/>
      <c r="J134" s="209"/>
      <c r="L134" s="209" t="s">
        <v>603</v>
      </c>
      <c r="M134" s="209"/>
      <c r="N134" s="209"/>
      <c r="O134" s="209"/>
    </row>
    <row r="135" spans="2:15" ht="10.9" customHeight="1" x14ac:dyDescent="0.25">
      <c r="B135" s="209"/>
      <c r="C135" s="209"/>
      <c r="D135" s="209"/>
      <c r="E135" s="209"/>
      <c r="G135" s="209"/>
      <c r="H135" s="209"/>
      <c r="I135" s="209"/>
      <c r="J135" s="209"/>
      <c r="L135" s="209"/>
      <c r="M135" s="209"/>
      <c r="N135" s="209"/>
      <c r="O135" s="209"/>
    </row>
  </sheetData>
  <mergeCells count="59"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V6:Y6"/>
    <mergeCell ref="B6:E6"/>
    <mergeCell ref="G6:J6"/>
    <mergeCell ref="L6:O6"/>
    <mergeCell ref="Q6:T6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1"/>
  <sheetViews>
    <sheetView showGridLines="0"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16" sqref="A16:XFD16"/>
    </sheetView>
  </sheetViews>
  <sheetFormatPr defaultColWidth="0" defaultRowHeight="12.75" x14ac:dyDescent="0.25"/>
  <cols>
    <col min="1" max="1" width="1.42578125" style="1" customWidth="1"/>
    <col min="2" max="2" width="12.140625" style="5" customWidth="1"/>
    <col min="3" max="3" width="32.42578125" style="1" bestFit="1" customWidth="1"/>
    <col min="4" max="5" width="18.140625" style="65" customWidth="1"/>
    <col min="6" max="6" width="22.5703125" style="65" customWidth="1"/>
    <col min="7" max="7" width="14.42578125" style="68" customWidth="1"/>
    <col min="8" max="8" width="21.42578125" style="1" customWidth="1"/>
    <col min="9" max="9" width="0.5703125" style="1" customWidth="1"/>
    <col min="10" max="10" width="19.140625" style="12" customWidth="1"/>
    <col min="11" max="11" width="27.42578125" style="12" customWidth="1"/>
    <col min="12" max="13" width="26.7109375" style="1" customWidth="1"/>
    <col min="14" max="14" width="29" style="1" customWidth="1"/>
    <col min="15" max="16" width="29" style="1" hidden="1" customWidth="1"/>
    <col min="17" max="17" width="11.42578125" style="1" customWidth="1"/>
    <col min="18" max="18" width="0.5703125" style="1" customWidth="1"/>
    <col min="19" max="19" width="11.28515625" style="1" customWidth="1"/>
    <col min="20" max="20" width="21.140625" style="1" customWidth="1"/>
    <col min="21" max="21" width="32.28515625" style="1" customWidth="1"/>
    <col min="22" max="22" width="17.5703125" style="1" customWidth="1"/>
    <col min="23" max="23" width="22.7109375" style="1" customWidth="1"/>
    <col min="24" max="24" width="0.5703125" style="1" customWidth="1"/>
    <col min="25" max="25" width="11.7109375" style="1" customWidth="1"/>
    <col min="26" max="26" width="12.5703125" style="1" customWidth="1"/>
    <col min="27" max="27" width="22.7109375" style="1" customWidth="1"/>
    <col min="28" max="28" width="1.140625" style="1" customWidth="1"/>
    <col min="29" max="39" width="0" style="1" hidden="1" customWidth="1"/>
    <col min="40" max="16384" width="8.7109375" style="1" hidden="1"/>
  </cols>
  <sheetData>
    <row r="1" spans="2:27" ht="26.1" customHeight="1" x14ac:dyDescent="0.25">
      <c r="B1" s="129"/>
      <c r="C1" s="4"/>
      <c r="D1" s="115"/>
      <c r="E1" s="115"/>
      <c r="F1" s="115"/>
      <c r="G1" s="67"/>
      <c r="H1" s="4"/>
      <c r="J1" s="11"/>
      <c r="K1" s="11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Y1" s="4"/>
      <c r="Z1" s="4"/>
      <c r="AA1" s="4"/>
    </row>
    <row r="2" spans="2:27" ht="26.1" customHeight="1" x14ac:dyDescent="0.25">
      <c r="B2" s="129"/>
      <c r="C2" s="4"/>
      <c r="D2" s="115"/>
      <c r="E2" s="115"/>
      <c r="F2" s="115"/>
      <c r="G2" s="67"/>
      <c r="H2" s="4"/>
      <c r="J2" s="11"/>
      <c r="K2" s="11"/>
      <c r="L2" s="4"/>
      <c r="M2" s="4"/>
      <c r="N2" s="4"/>
      <c r="O2" s="4"/>
      <c r="P2" s="4"/>
      <c r="Q2" s="4"/>
      <c r="S2" s="4"/>
      <c r="T2" s="4"/>
      <c r="U2" s="4"/>
      <c r="V2" s="4"/>
      <c r="W2" s="4"/>
      <c r="Y2" s="4"/>
      <c r="Z2" s="4"/>
      <c r="AA2" s="4"/>
    </row>
    <row r="3" spans="2:27" x14ac:dyDescent="0.25">
      <c r="B3" s="129"/>
      <c r="C3" s="4"/>
      <c r="D3" s="115"/>
      <c r="E3" s="115"/>
      <c r="F3" s="115"/>
      <c r="G3" s="67"/>
      <c r="H3" s="4"/>
      <c r="J3" s="11"/>
      <c r="K3" s="11"/>
      <c r="L3" s="4"/>
      <c r="M3" s="4"/>
      <c r="N3" s="4"/>
      <c r="O3" s="4"/>
      <c r="P3" s="4"/>
      <c r="Q3" s="4"/>
      <c r="S3" s="4"/>
      <c r="T3" s="4"/>
      <c r="U3" s="4"/>
      <c r="V3" s="4"/>
      <c r="W3" s="4"/>
      <c r="Y3" s="4"/>
      <c r="Z3" s="4"/>
      <c r="AA3" s="4"/>
    </row>
    <row r="4" spans="2:27" ht="3" customHeight="1" x14ac:dyDescent="0.25"/>
    <row r="5" spans="2:27" s="2" customFormat="1" ht="17.45" customHeight="1" x14ac:dyDescent="0.25">
      <c r="B5" s="210" t="s">
        <v>1</v>
      </c>
      <c r="C5" s="210"/>
      <c r="D5" s="210"/>
      <c r="E5" s="210"/>
      <c r="F5" s="210"/>
      <c r="G5" s="210"/>
      <c r="H5" s="210"/>
      <c r="I5" s="1"/>
      <c r="J5" s="210" t="s">
        <v>301</v>
      </c>
      <c r="K5" s="210"/>
      <c r="L5" s="210"/>
      <c r="M5" s="210"/>
      <c r="N5" s="210"/>
      <c r="O5" s="210"/>
      <c r="P5" s="210"/>
      <c r="Q5" s="210"/>
      <c r="R5" s="3"/>
      <c r="S5" s="210" t="s">
        <v>7</v>
      </c>
      <c r="T5" s="210"/>
      <c r="U5" s="210"/>
      <c r="V5" s="210"/>
      <c r="W5" s="210"/>
      <c r="Y5" s="210" t="s">
        <v>214</v>
      </c>
      <c r="Z5" s="210"/>
      <c r="AA5" s="210"/>
    </row>
    <row r="6" spans="2:27" s="57" customFormat="1" ht="21" customHeight="1" x14ac:dyDescent="0.25">
      <c r="B6" s="56" t="s">
        <v>0</v>
      </c>
      <c r="C6" s="56" t="s">
        <v>2</v>
      </c>
      <c r="D6" s="116" t="s">
        <v>148</v>
      </c>
      <c r="E6" s="116" t="s">
        <v>4</v>
      </c>
      <c r="F6" s="116" t="s">
        <v>3</v>
      </c>
      <c r="G6" s="69" t="s">
        <v>12</v>
      </c>
      <c r="H6" s="56" t="s">
        <v>5</v>
      </c>
      <c r="I6" s="1"/>
      <c r="J6" s="58" t="s">
        <v>220</v>
      </c>
      <c r="K6" s="58" t="s">
        <v>242</v>
      </c>
      <c r="L6" s="56" t="s">
        <v>219</v>
      </c>
      <c r="M6" s="56" t="s">
        <v>284</v>
      </c>
      <c r="N6" s="56" t="s">
        <v>218</v>
      </c>
      <c r="O6" s="56" t="s">
        <v>285</v>
      </c>
      <c r="P6" s="56" t="s">
        <v>221</v>
      </c>
      <c r="Q6" s="56" t="s">
        <v>11</v>
      </c>
      <c r="R6" s="1"/>
      <c r="S6" s="56" t="s">
        <v>6</v>
      </c>
      <c r="T6" s="56" t="s">
        <v>286</v>
      </c>
      <c r="U6" s="56" t="s">
        <v>608</v>
      </c>
      <c r="V6" s="56" t="s">
        <v>8</v>
      </c>
      <c r="W6" s="56" t="s">
        <v>9</v>
      </c>
      <c r="Y6" s="56" t="s">
        <v>215</v>
      </c>
      <c r="Z6" s="56" t="s">
        <v>216</v>
      </c>
      <c r="AA6" s="56" t="s">
        <v>217</v>
      </c>
    </row>
    <row r="7" spans="2:27" ht="16.149999999999999" customHeight="1" x14ac:dyDescent="0.25">
      <c r="B7" s="127" t="s">
        <v>441</v>
      </c>
      <c r="C7" s="66" t="s">
        <v>451</v>
      </c>
      <c r="D7" s="66" t="s">
        <v>153</v>
      </c>
      <c r="E7" s="66" t="s">
        <v>165</v>
      </c>
      <c r="F7" s="66" t="s">
        <v>165</v>
      </c>
      <c r="G7" s="70">
        <v>2.7700000000000003E-3</v>
      </c>
      <c r="H7" s="7" t="s">
        <v>209</v>
      </c>
      <c r="J7" s="7">
        <v>92.92</v>
      </c>
      <c r="K7" s="13">
        <v>104.10653579</v>
      </c>
      <c r="L7" s="15">
        <v>1479257.5948000001</v>
      </c>
      <c r="M7" s="15">
        <v>1657343.7768999999</v>
      </c>
      <c r="N7" s="13">
        <v>1598.5342948</v>
      </c>
      <c r="O7" s="15">
        <v>15919.69</v>
      </c>
      <c r="P7" s="15">
        <v>1</v>
      </c>
      <c r="Q7" s="8">
        <v>9.1800000000000007E-3</v>
      </c>
      <c r="S7" s="17">
        <v>0.89254722861430069</v>
      </c>
      <c r="T7" s="10">
        <v>12.56</v>
      </c>
      <c r="U7" s="10">
        <v>1.05</v>
      </c>
      <c r="V7" s="8">
        <v>0.13613700410999999</v>
      </c>
      <c r="W7" s="8">
        <v>0.13560051657339647</v>
      </c>
      <c r="Y7" s="8">
        <v>-3.7098445596E-2</v>
      </c>
      <c r="Z7" s="8">
        <v>-2.5420865818000002E-2</v>
      </c>
      <c r="AA7" s="8">
        <v>0.14816108514000001</v>
      </c>
    </row>
    <row r="8" spans="2:27" ht="16.149999999999999" customHeight="1" x14ac:dyDescent="0.25">
      <c r="B8" s="5" t="s">
        <v>68</v>
      </c>
      <c r="C8" s="65" t="s">
        <v>134</v>
      </c>
      <c r="D8" s="65" t="s">
        <v>153</v>
      </c>
      <c r="E8" s="65" t="s">
        <v>165</v>
      </c>
      <c r="F8" s="65" t="s">
        <v>209</v>
      </c>
      <c r="G8" s="68">
        <v>6.0000000000000001E-3</v>
      </c>
      <c r="H8" s="1" t="s">
        <v>209</v>
      </c>
      <c r="J8" s="1">
        <v>105.5</v>
      </c>
      <c r="K8" s="12">
        <v>105.04102270999999</v>
      </c>
      <c r="L8" s="14">
        <v>167745</v>
      </c>
      <c r="M8" s="14">
        <v>167015.22612000001</v>
      </c>
      <c r="N8" s="12">
        <v>110.98763</v>
      </c>
      <c r="O8" s="14">
        <v>1590</v>
      </c>
      <c r="P8" s="14">
        <v>0</v>
      </c>
      <c r="Q8" s="6" t="s">
        <v>209</v>
      </c>
      <c r="S8" s="16">
        <v>1.0043695051529264</v>
      </c>
      <c r="T8" s="9">
        <v>13.55</v>
      </c>
      <c r="U8" s="9">
        <v>1.05</v>
      </c>
      <c r="V8" s="6">
        <v>0.13168124392</v>
      </c>
      <c r="W8" s="6">
        <v>0.11943127962085309</v>
      </c>
      <c r="Y8" s="6">
        <v>-1.7032551103999998E-3</v>
      </c>
      <c r="Z8" s="6">
        <v>8.849512918300001E-2</v>
      </c>
      <c r="AA8" s="6">
        <v>0.17237139497000001</v>
      </c>
    </row>
    <row r="9" spans="2:27" ht="16.149999999999999" customHeight="1" x14ac:dyDescent="0.25">
      <c r="B9" s="127" t="s">
        <v>341</v>
      </c>
      <c r="C9" s="66" t="s">
        <v>506</v>
      </c>
      <c r="D9" s="66" t="s">
        <v>507</v>
      </c>
      <c r="E9" s="66" t="s">
        <v>163</v>
      </c>
      <c r="F9" s="66" t="s">
        <v>164</v>
      </c>
      <c r="G9" s="70">
        <v>1.0999999999999999E-2</v>
      </c>
      <c r="H9" s="7" t="s">
        <v>209</v>
      </c>
      <c r="J9" s="7">
        <v>87.79</v>
      </c>
      <c r="K9" s="13">
        <v>115.96116318</v>
      </c>
      <c r="L9" s="15">
        <v>525224.39344000001</v>
      </c>
      <c r="M9" s="15">
        <v>693765.02557000006</v>
      </c>
      <c r="N9" s="13">
        <v>561.06535856999994</v>
      </c>
      <c r="O9" s="15">
        <v>5982.7359999999999</v>
      </c>
      <c r="P9" s="15">
        <v>1</v>
      </c>
      <c r="Q9" s="8">
        <v>3.2700000000000003E-3</v>
      </c>
      <c r="S9" s="17">
        <v>0.75706380992167632</v>
      </c>
      <c r="T9" s="10">
        <v>11.45</v>
      </c>
      <c r="U9" s="10">
        <v>1</v>
      </c>
      <c r="V9" s="8">
        <v>0.14504687104</v>
      </c>
      <c r="W9" s="8">
        <v>0.13668982799863308</v>
      </c>
      <c r="Y9" s="8">
        <v>-6.4727293238000007E-3</v>
      </c>
      <c r="Z9" s="8">
        <v>0.1041147818</v>
      </c>
      <c r="AA9" s="8">
        <v>0.27353999536000001</v>
      </c>
    </row>
    <row r="10" spans="2:27" ht="16.149999999999999" customHeight="1" x14ac:dyDescent="0.25">
      <c r="B10" s="128" t="s">
        <v>16</v>
      </c>
      <c r="C10" s="119" t="s">
        <v>478</v>
      </c>
      <c r="D10" s="119" t="s">
        <v>151</v>
      </c>
      <c r="E10" s="119" t="s">
        <v>479</v>
      </c>
      <c r="F10" s="119" t="s">
        <v>479</v>
      </c>
      <c r="G10" s="120">
        <v>6.0000000000000001E-3</v>
      </c>
      <c r="H10" s="118" t="s">
        <v>209</v>
      </c>
      <c r="J10" s="118">
        <v>155.71</v>
      </c>
      <c r="K10" s="121">
        <v>166.49002317</v>
      </c>
      <c r="L10" s="122">
        <v>6766459.642</v>
      </c>
      <c r="M10" s="122">
        <v>7234911.1977000004</v>
      </c>
      <c r="N10" s="121">
        <v>14307.524547000001</v>
      </c>
      <c r="O10" s="122">
        <v>43455.523999999998</v>
      </c>
      <c r="P10" s="122">
        <v>1</v>
      </c>
      <c r="Q10" s="123">
        <v>4.1360000000000001E-2</v>
      </c>
      <c r="S10" s="124">
        <v>0.93525123629184248</v>
      </c>
      <c r="T10" s="125">
        <v>13.2</v>
      </c>
      <c r="U10" s="125">
        <v>1.1000000000000001</v>
      </c>
      <c r="V10" s="123">
        <v>8.2567085756999989E-2</v>
      </c>
      <c r="W10" s="123">
        <v>8.4772975402992751E-2</v>
      </c>
      <c r="Y10" s="123">
        <v>2.6400515143999996E-3</v>
      </c>
      <c r="Z10" s="123">
        <v>2.3613535894E-2</v>
      </c>
      <c r="AA10" s="123">
        <v>5.9085968242999998E-2</v>
      </c>
    </row>
    <row r="11" spans="2:27" s="7" customFormat="1" ht="16.149999999999999" customHeight="1" x14ac:dyDescent="0.25">
      <c r="B11" s="127" t="s">
        <v>29</v>
      </c>
      <c r="C11" s="66" t="s">
        <v>93</v>
      </c>
      <c r="D11" s="66" t="s">
        <v>151</v>
      </c>
      <c r="E11" s="66" t="s">
        <v>163</v>
      </c>
      <c r="F11" s="66" t="s">
        <v>164</v>
      </c>
      <c r="G11" s="70">
        <v>8.9999999999999993E-3</v>
      </c>
      <c r="H11" s="7" t="s">
        <v>209</v>
      </c>
      <c r="I11" s="1"/>
      <c r="J11" s="7">
        <v>103.6</v>
      </c>
      <c r="K11" s="13">
        <v>102.46918074</v>
      </c>
      <c r="L11" s="15">
        <v>5522952.4671999998</v>
      </c>
      <c r="M11" s="15">
        <v>5462668.0948000001</v>
      </c>
      <c r="N11" s="13">
        <v>12652.360481</v>
      </c>
      <c r="O11" s="15">
        <v>53310.351999999999</v>
      </c>
      <c r="P11" s="15">
        <v>1</v>
      </c>
      <c r="Q11" s="8">
        <v>4.4660000000000005E-2</v>
      </c>
      <c r="R11" s="1"/>
      <c r="S11" s="17">
        <v>1.0110357011916518</v>
      </c>
      <c r="T11" s="10">
        <v>9.5100999999999996</v>
      </c>
      <c r="U11" s="10">
        <v>0.81</v>
      </c>
      <c r="V11" s="8">
        <v>9.5100999999999991E-2</v>
      </c>
      <c r="W11" s="8">
        <v>9.3822393822393838E-2</v>
      </c>
      <c r="X11" s="1"/>
      <c r="Y11" s="8">
        <v>7.8955063855E-3</v>
      </c>
      <c r="Z11" s="8">
        <v>5.1742902352999998E-2</v>
      </c>
      <c r="AA11" s="8">
        <v>0.13977040061000001</v>
      </c>
    </row>
    <row r="12" spans="2:27" ht="16.149999999999999" customHeight="1" x14ac:dyDescent="0.25">
      <c r="B12" s="128" t="s">
        <v>31</v>
      </c>
      <c r="C12" s="119" t="s">
        <v>95</v>
      </c>
      <c r="D12" s="119" t="s">
        <v>151</v>
      </c>
      <c r="E12" s="119" t="s">
        <v>163</v>
      </c>
      <c r="F12" s="119" t="s">
        <v>176</v>
      </c>
      <c r="G12" s="120">
        <v>1.3000000000000001E-2</v>
      </c>
      <c r="H12" s="118" t="s">
        <v>209</v>
      </c>
      <c r="J12" s="118">
        <v>108.66</v>
      </c>
      <c r="K12" s="121">
        <v>120.34190606</v>
      </c>
      <c r="L12" s="122">
        <v>1751443.2729</v>
      </c>
      <c r="M12" s="122">
        <v>1939738.8352000001</v>
      </c>
      <c r="N12" s="121">
        <v>3951.7534491000001</v>
      </c>
      <c r="O12" s="122">
        <v>16118.565000000001</v>
      </c>
      <c r="P12" s="122">
        <v>1</v>
      </c>
      <c r="Q12" s="123">
        <v>1.0829999999999999E-2</v>
      </c>
      <c r="S12" s="124">
        <v>0.90292736385465222</v>
      </c>
      <c r="T12" s="125">
        <v>9</v>
      </c>
      <c r="U12" s="125">
        <v>0.75</v>
      </c>
      <c r="V12" s="123">
        <v>8.8600118133000005E-2</v>
      </c>
      <c r="W12" s="123">
        <v>8.2827167310877969E-2</v>
      </c>
      <c r="Y12" s="123">
        <v>6.5771190366000001E-3</v>
      </c>
      <c r="Z12" s="123">
        <v>1.5984236634000002E-3</v>
      </c>
      <c r="AA12" s="123">
        <v>0.16374588819999999</v>
      </c>
    </row>
    <row r="13" spans="2:27" s="7" customFormat="1" ht="16.149999999999999" customHeight="1" x14ac:dyDescent="0.25">
      <c r="B13" s="127" t="s">
        <v>40</v>
      </c>
      <c r="C13" s="66" t="s">
        <v>102</v>
      </c>
      <c r="D13" s="66" t="s">
        <v>151</v>
      </c>
      <c r="E13" s="66" t="s">
        <v>182</v>
      </c>
      <c r="F13" s="66" t="s">
        <v>183</v>
      </c>
      <c r="G13" s="70">
        <v>1.1000000000000001E-2</v>
      </c>
      <c r="H13" s="7" t="s">
        <v>209</v>
      </c>
      <c r="I13" s="1"/>
      <c r="J13" s="7">
        <v>10.15</v>
      </c>
      <c r="K13" s="13">
        <v>11.078805137</v>
      </c>
      <c r="L13" s="15">
        <v>2174634.0896000001</v>
      </c>
      <c r="M13" s="15">
        <v>2373630.2782000001</v>
      </c>
      <c r="N13" s="13">
        <v>10059.593468999999</v>
      </c>
      <c r="O13" s="15">
        <v>214249.66399999999</v>
      </c>
      <c r="P13" s="15">
        <v>1</v>
      </c>
      <c r="Q13" s="8">
        <v>1.3600000000000001E-2</v>
      </c>
      <c r="R13" s="1"/>
      <c r="S13" s="17">
        <v>0.91616378070428739</v>
      </c>
      <c r="T13" s="10">
        <v>1.2050000000000001</v>
      </c>
      <c r="U13" s="10">
        <v>0.1</v>
      </c>
      <c r="V13" s="8">
        <v>0.11978131212</v>
      </c>
      <c r="W13" s="8">
        <v>0.11822660098522168</v>
      </c>
      <c r="X13" s="1"/>
      <c r="Y13" s="8">
        <v>-1.8992162122E-3</v>
      </c>
      <c r="Z13" s="8">
        <v>7.7133751729E-2</v>
      </c>
      <c r="AA13" s="8">
        <v>0.13798947040000001</v>
      </c>
    </row>
    <row r="14" spans="2:27" ht="16.149999999999999" customHeight="1" x14ac:dyDescent="0.25">
      <c r="B14" s="128" t="s">
        <v>44</v>
      </c>
      <c r="C14" s="119" t="s">
        <v>106</v>
      </c>
      <c r="D14" s="119" t="s">
        <v>151</v>
      </c>
      <c r="E14" s="119" t="s">
        <v>161</v>
      </c>
      <c r="F14" s="119" t="s">
        <v>162</v>
      </c>
      <c r="G14" s="120">
        <v>7.4999999999999997E-3</v>
      </c>
      <c r="H14" s="118" t="s">
        <v>209</v>
      </c>
      <c r="J14" s="118">
        <v>63.93</v>
      </c>
      <c r="K14" s="121">
        <v>90.388519360999993</v>
      </c>
      <c r="L14" s="122">
        <v>457126.47846000001</v>
      </c>
      <c r="M14" s="122">
        <v>646316.05738999997</v>
      </c>
      <c r="N14" s="121">
        <v>791.80616810000004</v>
      </c>
      <c r="O14" s="122">
        <v>7150.4219999999996</v>
      </c>
      <c r="P14" s="122">
        <v>1</v>
      </c>
      <c r="Q14" s="123">
        <v>2.8999999999999998E-3</v>
      </c>
      <c r="S14" s="124">
        <v>0.70728008879835602</v>
      </c>
      <c r="T14" s="125">
        <v>8.9499999999999993</v>
      </c>
      <c r="U14" s="125">
        <v>0</v>
      </c>
      <c r="V14" s="123">
        <v>0.12623413257999999</v>
      </c>
      <c r="W14" s="123">
        <v>0</v>
      </c>
      <c r="Y14" s="123">
        <v>-7.7489177490000005E-2</v>
      </c>
      <c r="Z14" s="123">
        <v>-0.19195950149000002</v>
      </c>
      <c r="AA14" s="123">
        <v>1.7625804424999999E-2</v>
      </c>
    </row>
    <row r="15" spans="2:27" s="7" customFormat="1" ht="16.149999999999999" customHeight="1" x14ac:dyDescent="0.25">
      <c r="B15" s="127" t="s">
        <v>442</v>
      </c>
      <c r="C15" s="66" t="s">
        <v>450</v>
      </c>
      <c r="D15" s="66" t="s">
        <v>151</v>
      </c>
      <c r="E15" s="66" t="s">
        <v>177</v>
      </c>
      <c r="F15" s="66" t="s">
        <v>312</v>
      </c>
      <c r="G15" s="70">
        <v>8.3999999999999995E-3</v>
      </c>
      <c r="H15" s="7" t="s">
        <v>209</v>
      </c>
      <c r="I15" s="1"/>
      <c r="J15" s="7">
        <v>66.33</v>
      </c>
      <c r="K15" s="13">
        <v>80.180981650000007</v>
      </c>
      <c r="L15" s="15">
        <v>513333.97236000001</v>
      </c>
      <c r="M15" s="15">
        <v>620527.99364</v>
      </c>
      <c r="N15" s="13">
        <v>3251.3486370999999</v>
      </c>
      <c r="O15" s="15">
        <v>7739.0919999999996</v>
      </c>
      <c r="P15" s="15">
        <v>1</v>
      </c>
      <c r="Q15" s="8">
        <v>3.1700000000000001E-3</v>
      </c>
      <c r="R15" s="1"/>
      <c r="S15" s="17">
        <v>0.82725352864272383</v>
      </c>
      <c r="T15" s="10">
        <v>7.77</v>
      </c>
      <c r="U15" s="10">
        <v>0.85</v>
      </c>
      <c r="V15" s="8">
        <v>0.12253587762000001</v>
      </c>
      <c r="W15" s="8">
        <v>0.15377657168701944</v>
      </c>
      <c r="X15" s="1"/>
      <c r="Y15" s="8">
        <v>-0.10425388250999999</v>
      </c>
      <c r="Z15" s="8">
        <v>8.1306303017999997E-3</v>
      </c>
      <c r="AA15" s="8">
        <v>0.17490695697</v>
      </c>
    </row>
    <row r="16" spans="2:27" s="7" customFormat="1" ht="16.149999999999999" customHeight="1" x14ac:dyDescent="0.25">
      <c r="B16" s="127" t="s">
        <v>60</v>
      </c>
      <c r="C16" s="66" t="s">
        <v>125</v>
      </c>
      <c r="D16" s="66" t="s">
        <v>151</v>
      </c>
      <c r="E16" s="66" t="s">
        <v>198</v>
      </c>
      <c r="F16" s="66" t="s">
        <v>198</v>
      </c>
      <c r="G16" s="70">
        <v>3.5999999999999999E-3</v>
      </c>
      <c r="H16" s="7" t="s">
        <v>209</v>
      </c>
      <c r="I16" s="1"/>
      <c r="J16" s="7">
        <v>456</v>
      </c>
      <c r="K16" s="13">
        <v>591.34014730000001</v>
      </c>
      <c r="L16" s="15">
        <v>312360</v>
      </c>
      <c r="M16" s="15">
        <v>405068.00089999998</v>
      </c>
      <c r="N16" s="13">
        <v>309.40835857000002</v>
      </c>
      <c r="O16" s="15" t="e">
        <v>#N/A</v>
      </c>
      <c r="P16" s="15">
        <v>0</v>
      </c>
      <c r="Q16" s="8" t="s">
        <v>209</v>
      </c>
      <c r="R16" s="1"/>
      <c r="S16" s="17">
        <v>0.7711297839019563</v>
      </c>
      <c r="T16" s="10">
        <v>41.48</v>
      </c>
      <c r="U16" s="10">
        <v>3</v>
      </c>
      <c r="V16" s="8">
        <v>8.2010320489000005E-2</v>
      </c>
      <c r="W16" s="8">
        <v>7.8947368421052627E-2</v>
      </c>
      <c r="X16" s="1"/>
      <c r="Y16" s="8">
        <v>-3.1867688583999999E-2</v>
      </c>
      <c r="Z16" s="8">
        <v>-1.5874206844E-2</v>
      </c>
      <c r="AA16" s="8">
        <v>-1.8748279680999999E-2</v>
      </c>
    </row>
    <row r="17" spans="2:27" s="7" customFormat="1" ht="16.149999999999999" customHeight="1" x14ac:dyDescent="0.25">
      <c r="B17" s="127" t="s">
        <v>640</v>
      </c>
      <c r="C17" s="66" t="s">
        <v>297</v>
      </c>
      <c r="D17" s="66" t="s">
        <v>151</v>
      </c>
      <c r="E17" s="66" t="s">
        <v>309</v>
      </c>
      <c r="F17" s="66" t="s">
        <v>310</v>
      </c>
      <c r="G17" s="70">
        <v>0.01</v>
      </c>
      <c r="H17" s="7" t="s">
        <v>209</v>
      </c>
      <c r="I17" s="1"/>
      <c r="J17" s="7">
        <v>23.75</v>
      </c>
      <c r="K17" s="13">
        <v>28.413643216000001</v>
      </c>
      <c r="L17" s="15">
        <v>58930.494763000002</v>
      </c>
      <c r="M17" s="15">
        <v>70502.318010000003</v>
      </c>
      <c r="N17" s="13">
        <v>10.940818094999999</v>
      </c>
      <c r="O17" s="15">
        <v>2481.2839899999999</v>
      </c>
      <c r="P17" s="15">
        <v>0</v>
      </c>
      <c r="Q17" s="8" t="s">
        <v>209</v>
      </c>
      <c r="R17" s="1"/>
      <c r="S17" s="17">
        <v>0.83586605981686091</v>
      </c>
      <c r="T17" s="10">
        <v>0.26219525858999998</v>
      </c>
      <c r="U17" s="10">
        <v>0</v>
      </c>
      <c r="V17" s="8">
        <v>6.6886545559000001E-3</v>
      </c>
      <c r="W17" s="8">
        <v>0</v>
      </c>
      <c r="X17" s="1"/>
      <c r="Y17" s="8">
        <v>-1.1240632804999999E-2</v>
      </c>
      <c r="Z17" s="8">
        <v>-1.0416666667E-2</v>
      </c>
      <c r="AA17" s="8">
        <v>-2.3443428985E-2</v>
      </c>
    </row>
    <row r="18" spans="2:27" ht="16.149999999999999" customHeight="1" x14ac:dyDescent="0.25">
      <c r="B18" s="128" t="s">
        <v>32</v>
      </c>
      <c r="C18" s="119" t="s">
        <v>96</v>
      </c>
      <c r="D18" s="119" t="s">
        <v>151</v>
      </c>
      <c r="E18" s="119" t="s">
        <v>170</v>
      </c>
      <c r="F18" s="119" t="s">
        <v>171</v>
      </c>
      <c r="G18" s="120">
        <v>9.4999999999999998E-3</v>
      </c>
      <c r="H18" s="118" t="s">
        <v>311</v>
      </c>
      <c r="J18" s="118">
        <v>96.18</v>
      </c>
      <c r="K18" s="121">
        <v>112.24065736999999</v>
      </c>
      <c r="L18" s="122">
        <v>1442449.5473</v>
      </c>
      <c r="M18" s="122">
        <v>1683317.5859999999</v>
      </c>
      <c r="N18" s="121">
        <v>3550.7493576000002</v>
      </c>
      <c r="O18" s="122">
        <v>14997.396000000001</v>
      </c>
      <c r="P18" s="122">
        <v>1</v>
      </c>
      <c r="Q18" s="123">
        <v>9.0299999999999998E-3</v>
      </c>
      <c r="S18" s="124">
        <v>0.8569087374724097</v>
      </c>
      <c r="T18" s="125">
        <v>8.99</v>
      </c>
      <c r="U18" s="125">
        <v>0.82</v>
      </c>
      <c r="V18" s="123">
        <v>0.10428024591</v>
      </c>
      <c r="W18" s="123">
        <v>0.1023081721771678</v>
      </c>
      <c r="Y18" s="123">
        <v>-6.1933092751999999E-2</v>
      </c>
      <c r="Z18" s="123">
        <v>5.6298932067999994E-3</v>
      </c>
      <c r="AA18" s="123">
        <v>0.22906760161</v>
      </c>
    </row>
    <row r="19" spans="2:27" s="7" customFormat="1" ht="16.149999999999999" customHeight="1" x14ac:dyDescent="0.25">
      <c r="B19" s="127" t="s">
        <v>27</v>
      </c>
      <c r="C19" s="66" t="s">
        <v>91</v>
      </c>
      <c r="D19" s="66" t="s">
        <v>151</v>
      </c>
      <c r="E19" s="66" t="s">
        <v>172</v>
      </c>
      <c r="F19" s="66" t="s">
        <v>173</v>
      </c>
      <c r="G19" s="70">
        <v>0.01</v>
      </c>
      <c r="H19" s="7" t="s">
        <v>306</v>
      </c>
      <c r="I19" s="1"/>
      <c r="J19" s="7">
        <v>118.3</v>
      </c>
      <c r="K19" s="13">
        <v>116.02189217</v>
      </c>
      <c r="L19" s="15">
        <v>2131920.1449000002</v>
      </c>
      <c r="M19" s="15">
        <v>2090865.6736000001</v>
      </c>
      <c r="N19" s="13">
        <v>6259.5074656999996</v>
      </c>
      <c r="O19" s="15">
        <v>18021.303</v>
      </c>
      <c r="P19" s="15">
        <v>1</v>
      </c>
      <c r="Q19" s="8">
        <v>1.321E-2</v>
      </c>
      <c r="R19" s="1"/>
      <c r="S19" s="17">
        <v>1.019635154946982</v>
      </c>
      <c r="T19" s="10">
        <v>10.8</v>
      </c>
      <c r="U19" s="10">
        <v>0.95</v>
      </c>
      <c r="V19" s="8">
        <v>9.9082568807000004E-2</v>
      </c>
      <c r="W19" s="8">
        <v>9.63651732882502E-2</v>
      </c>
      <c r="X19" s="1"/>
      <c r="Y19" s="8">
        <v>9.8164746068999994E-3</v>
      </c>
      <c r="Z19" s="8">
        <v>4.2581364783000002E-2</v>
      </c>
      <c r="AA19" s="8">
        <v>0.19231731656000001</v>
      </c>
    </row>
    <row r="20" spans="2:27" ht="16.149999999999999" customHeight="1" x14ac:dyDescent="0.25">
      <c r="B20" s="128" t="s">
        <v>17</v>
      </c>
      <c r="C20" s="119" t="s">
        <v>83</v>
      </c>
      <c r="D20" s="119" t="s">
        <v>151</v>
      </c>
      <c r="E20" s="119" t="s">
        <v>161</v>
      </c>
      <c r="F20" s="119" t="s">
        <v>162</v>
      </c>
      <c r="G20" s="120">
        <v>8.5000000000000006E-3</v>
      </c>
      <c r="H20" s="118" t="s">
        <v>302</v>
      </c>
      <c r="J20" s="118">
        <v>97</v>
      </c>
      <c r="K20" s="121">
        <v>105.55545518</v>
      </c>
      <c r="L20" s="122">
        <v>4984839.4956999999</v>
      </c>
      <c r="M20" s="122">
        <v>5424505.1754000001</v>
      </c>
      <c r="N20" s="121">
        <v>6903.1749200000004</v>
      </c>
      <c r="O20" s="122">
        <v>51390.097893999999</v>
      </c>
      <c r="P20" s="122">
        <v>1</v>
      </c>
      <c r="Q20" s="123">
        <v>3.1300000000000001E-2</v>
      </c>
      <c r="S20" s="124">
        <v>0.91894824227311911</v>
      </c>
      <c r="T20" s="125">
        <v>9.84</v>
      </c>
      <c r="U20" s="125">
        <v>0.82</v>
      </c>
      <c r="V20" s="123">
        <v>9.7813121271999995E-2</v>
      </c>
      <c r="W20" s="123">
        <v>0.10144329896907216</v>
      </c>
      <c r="Y20" s="123">
        <v>-2.9320524367999999E-2</v>
      </c>
      <c r="Z20" s="123">
        <v>-4.5904479508000001E-2</v>
      </c>
      <c r="AA20" s="123">
        <v>6.2571532036999999E-2</v>
      </c>
    </row>
    <row r="21" spans="2:27" s="7" customFormat="1" ht="16.149999999999999" customHeight="1" x14ac:dyDescent="0.25">
      <c r="B21" s="127" t="s">
        <v>231</v>
      </c>
      <c r="C21" s="66" t="s">
        <v>295</v>
      </c>
      <c r="D21" s="66" t="s">
        <v>151</v>
      </c>
      <c r="E21" s="66" t="s">
        <v>308</v>
      </c>
      <c r="F21" s="66" t="s">
        <v>166</v>
      </c>
      <c r="G21" s="70">
        <v>8.0000000000000002E-3</v>
      </c>
      <c r="H21" s="7" t="s">
        <v>209</v>
      </c>
      <c r="I21" s="1"/>
      <c r="J21" s="7">
        <v>9.1999999999999993</v>
      </c>
      <c r="K21" s="13">
        <v>11.949823516</v>
      </c>
      <c r="L21" s="15">
        <v>391000</v>
      </c>
      <c r="M21" s="15">
        <v>507867.49945</v>
      </c>
      <c r="N21" s="13">
        <v>64.776115238000003</v>
      </c>
      <c r="O21" s="15" t="e">
        <v>#N/A</v>
      </c>
      <c r="P21" s="15">
        <v>0</v>
      </c>
      <c r="Q21" s="8" t="s">
        <v>209</v>
      </c>
      <c r="R21" s="1"/>
      <c r="S21" s="17">
        <v>0.76988584707396102</v>
      </c>
      <c r="T21" s="10">
        <v>0.89500000000000002</v>
      </c>
      <c r="U21" s="10">
        <v>7.0000000000000007E-2</v>
      </c>
      <c r="V21" s="8">
        <v>0.10874848116000001</v>
      </c>
      <c r="W21" s="8">
        <v>9.1304347826086971E-2</v>
      </c>
      <c r="X21" s="1"/>
      <c r="Y21" s="8">
        <v>-1.0857763290000001E-3</v>
      </c>
      <c r="Z21" s="8">
        <v>4.0396963091999999E-2</v>
      </c>
      <c r="AA21" s="8">
        <v>0.23673986732999999</v>
      </c>
    </row>
    <row r="22" spans="2:27" ht="16.149999999999999" customHeight="1" x14ac:dyDescent="0.25">
      <c r="B22" s="128" t="s">
        <v>235</v>
      </c>
      <c r="C22" s="119" t="s">
        <v>313</v>
      </c>
      <c r="D22" s="119" t="s">
        <v>151</v>
      </c>
      <c r="E22" s="119" t="s">
        <v>189</v>
      </c>
      <c r="F22" s="119" t="s">
        <v>315</v>
      </c>
      <c r="G22" s="120">
        <v>9.4999999999999998E-3</v>
      </c>
      <c r="H22" s="118" t="s">
        <v>314</v>
      </c>
      <c r="J22" s="118">
        <v>110.8</v>
      </c>
      <c r="K22" s="121">
        <v>130.26789574</v>
      </c>
      <c r="L22" s="122">
        <v>311369.38439999998</v>
      </c>
      <c r="M22" s="122">
        <v>366077.92874</v>
      </c>
      <c r="N22" s="121">
        <v>111.69933904</v>
      </c>
      <c r="O22" s="122" t="e">
        <v>#N/A</v>
      </c>
      <c r="P22" s="122">
        <v>0</v>
      </c>
      <c r="Q22" s="123" t="s">
        <v>209</v>
      </c>
      <c r="S22" s="124">
        <v>0.8505549227658078</v>
      </c>
      <c r="T22" s="125">
        <v>11.73</v>
      </c>
      <c r="U22" s="125">
        <v>1</v>
      </c>
      <c r="V22" s="123">
        <v>0.11327860936</v>
      </c>
      <c r="W22" s="123">
        <v>0.10830324909747292</v>
      </c>
      <c r="Y22" s="123">
        <v>4.5381639777999999E-2</v>
      </c>
      <c r="Z22" s="123">
        <v>8.6572275358999997E-3</v>
      </c>
      <c r="AA22" s="123">
        <v>0.19299534416</v>
      </c>
    </row>
    <row r="23" spans="2:27" s="7" customFormat="1" ht="16.149999999999999" customHeight="1" x14ac:dyDescent="0.25">
      <c r="B23" s="127" t="s">
        <v>236</v>
      </c>
      <c r="C23" s="66" t="s">
        <v>292</v>
      </c>
      <c r="D23" s="66" t="s">
        <v>151</v>
      </c>
      <c r="E23" s="66" t="s">
        <v>170</v>
      </c>
      <c r="F23" s="66" t="s">
        <v>181</v>
      </c>
      <c r="G23" s="70">
        <v>1.18E-2</v>
      </c>
      <c r="H23" s="7" t="s">
        <v>307</v>
      </c>
      <c r="I23" s="1"/>
      <c r="J23" s="7">
        <v>83</v>
      </c>
      <c r="K23" s="13">
        <v>101.49144054999999</v>
      </c>
      <c r="L23" s="15">
        <v>555023.90500000003</v>
      </c>
      <c r="M23" s="15">
        <v>678676.81521000003</v>
      </c>
      <c r="N23" s="13">
        <v>898.47337951999998</v>
      </c>
      <c r="O23" s="15">
        <v>6687.0349999999999</v>
      </c>
      <c r="P23" s="15">
        <v>1</v>
      </c>
      <c r="Q23" s="8">
        <v>3.4699999999999996E-3</v>
      </c>
      <c r="R23" s="1"/>
      <c r="S23" s="17">
        <v>0.81780295510841483</v>
      </c>
      <c r="T23" s="10">
        <v>8.85</v>
      </c>
      <c r="U23" s="10">
        <v>0.6</v>
      </c>
      <c r="V23" s="8">
        <v>0.10936727632</v>
      </c>
      <c r="W23" s="8">
        <v>8.6746987951807214E-2</v>
      </c>
      <c r="X23" s="1"/>
      <c r="Y23" s="8">
        <v>-1.6587677726000002E-2</v>
      </c>
      <c r="Z23" s="8">
        <v>-6.5880824641000008E-2</v>
      </c>
      <c r="AA23" s="8">
        <v>0.13698299914000001</v>
      </c>
    </row>
    <row r="24" spans="2:27" ht="16.149999999999999" customHeight="1" x14ac:dyDescent="0.25">
      <c r="B24" s="128" t="s">
        <v>342</v>
      </c>
      <c r="C24" s="119" t="s">
        <v>466</v>
      </c>
      <c r="D24" s="119" t="s">
        <v>151</v>
      </c>
      <c r="E24" s="119" t="s">
        <v>161</v>
      </c>
      <c r="F24" s="119" t="s">
        <v>467</v>
      </c>
      <c r="G24" s="120">
        <v>9.4999999999999998E-3</v>
      </c>
      <c r="H24" s="118" t="s">
        <v>302</v>
      </c>
      <c r="J24" s="118">
        <v>31.74</v>
      </c>
      <c r="K24" s="121">
        <v>47.090440370000003</v>
      </c>
      <c r="L24" s="122">
        <v>148321.01999999999</v>
      </c>
      <c r="M24" s="122">
        <v>220053.62784999999</v>
      </c>
      <c r="N24" s="121">
        <v>382.22601048000001</v>
      </c>
      <c r="O24" s="122">
        <v>4673</v>
      </c>
      <c r="P24" s="122">
        <v>0</v>
      </c>
      <c r="Q24" s="123" t="s">
        <v>209</v>
      </c>
      <c r="S24" s="124">
        <v>0.67402215291706347</v>
      </c>
      <c r="T24" s="125">
        <v>4.5458999999999996</v>
      </c>
      <c r="U24" s="125">
        <v>0.39</v>
      </c>
      <c r="V24" s="123">
        <v>0.12488736263</v>
      </c>
      <c r="W24" s="123">
        <v>0.14744801512287334</v>
      </c>
      <c r="Y24" s="123">
        <v>-2.6412056417999999E-2</v>
      </c>
      <c r="Z24" s="123">
        <v>-2.9348127283999999E-2</v>
      </c>
      <c r="AA24" s="123">
        <v>-4.7354430735000001E-3</v>
      </c>
    </row>
    <row r="25" spans="2:27" s="7" customFormat="1" ht="16.149999999999999" customHeight="1" x14ac:dyDescent="0.25">
      <c r="B25" s="127" t="s">
        <v>233</v>
      </c>
      <c r="C25" s="66" t="s">
        <v>477</v>
      </c>
      <c r="D25" s="66" t="s">
        <v>151</v>
      </c>
      <c r="E25" s="66" t="s">
        <v>170</v>
      </c>
      <c r="F25" s="66" t="s">
        <v>175</v>
      </c>
      <c r="G25" s="70">
        <v>8.5000000000000006E-3</v>
      </c>
      <c r="H25" s="70" t="s">
        <v>302</v>
      </c>
      <c r="I25" s="1"/>
      <c r="J25" s="7">
        <v>90</v>
      </c>
      <c r="K25" s="13">
        <v>109.6230125</v>
      </c>
      <c r="L25" s="15">
        <v>1139406.03</v>
      </c>
      <c r="M25" s="15">
        <v>1387834.683</v>
      </c>
      <c r="N25" s="13">
        <v>964.99504666999997</v>
      </c>
      <c r="O25" s="15">
        <v>12660.066999999999</v>
      </c>
      <c r="P25" s="15">
        <v>1</v>
      </c>
      <c r="Q25" s="8">
        <v>7.1599999999999997E-3</v>
      </c>
      <c r="R25" s="1"/>
      <c r="S25" s="17">
        <v>0.82099550037452218</v>
      </c>
      <c r="T25" s="10">
        <v>8.34</v>
      </c>
      <c r="U25" s="10">
        <v>0.73</v>
      </c>
      <c r="V25" s="8">
        <v>9.8325866541000007E-2</v>
      </c>
      <c r="W25" s="8">
        <v>9.7333333333333327E-2</v>
      </c>
      <c r="X25" s="1"/>
      <c r="Y25" s="8">
        <v>-2.5763152197000001E-2</v>
      </c>
      <c r="Z25" s="8">
        <v>1.4402332516E-2</v>
      </c>
      <c r="AA25" s="8">
        <v>0.16689128660000002</v>
      </c>
    </row>
    <row r="26" spans="2:27" ht="16.149999999999999" customHeight="1" x14ac:dyDescent="0.25">
      <c r="B26" s="128" t="s">
        <v>391</v>
      </c>
      <c r="C26" s="119" t="s">
        <v>511</v>
      </c>
      <c r="D26" s="119" t="s">
        <v>151</v>
      </c>
      <c r="E26" s="119" t="s">
        <v>163</v>
      </c>
      <c r="F26" s="119" t="s">
        <v>349</v>
      </c>
      <c r="G26" s="120">
        <v>0.01</v>
      </c>
      <c r="H26" s="118" t="s">
        <v>512</v>
      </c>
      <c r="J26" s="118">
        <v>97.25</v>
      </c>
      <c r="K26" s="121">
        <v>104.08200139</v>
      </c>
      <c r="L26" s="122">
        <v>411857.8345</v>
      </c>
      <c r="M26" s="122">
        <v>440791.64736</v>
      </c>
      <c r="N26" s="121">
        <v>930.23754809000002</v>
      </c>
      <c r="O26" s="122">
        <v>4235.0420000000004</v>
      </c>
      <c r="P26" s="122">
        <v>1</v>
      </c>
      <c r="Q26" s="123">
        <v>2.5700000000000002E-3</v>
      </c>
      <c r="S26" s="124">
        <v>0.9343594348805786</v>
      </c>
      <c r="T26" s="125">
        <v>12.85</v>
      </c>
      <c r="U26" s="125">
        <v>1.7</v>
      </c>
      <c r="V26" s="123">
        <v>0.14236649677999999</v>
      </c>
      <c r="W26" s="123">
        <v>0.20976863753213365</v>
      </c>
      <c r="Y26" s="123">
        <v>1.0291774855E-2</v>
      </c>
      <c r="Z26" s="123">
        <v>0.17175844916999999</v>
      </c>
      <c r="AA26" s="123">
        <v>0.23991641969999999</v>
      </c>
    </row>
    <row r="27" spans="2:27" s="7" customFormat="1" ht="16.149999999999999" customHeight="1" x14ac:dyDescent="0.25">
      <c r="B27" s="127" t="s">
        <v>57</v>
      </c>
      <c r="C27" s="66" t="s">
        <v>121</v>
      </c>
      <c r="D27" s="66" t="s">
        <v>158</v>
      </c>
      <c r="E27" s="66" t="s">
        <v>163</v>
      </c>
      <c r="F27" s="66" t="s">
        <v>209</v>
      </c>
      <c r="G27" s="70">
        <v>3.0000000000000001E-3</v>
      </c>
      <c r="H27" s="7" t="s">
        <v>209</v>
      </c>
      <c r="I27" s="1"/>
      <c r="J27" s="7">
        <v>123.13</v>
      </c>
      <c r="K27" s="13">
        <v>125.08000672999999</v>
      </c>
      <c r="L27" s="15">
        <v>427754.85129999998</v>
      </c>
      <c r="M27" s="15">
        <v>434529.19420000003</v>
      </c>
      <c r="N27" s="13">
        <v>150.33353238000001</v>
      </c>
      <c r="O27" s="15">
        <v>3474.01</v>
      </c>
      <c r="P27" s="15">
        <v>0</v>
      </c>
      <c r="Q27" s="8" t="s">
        <v>209</v>
      </c>
      <c r="R27" s="1"/>
      <c r="S27" s="17">
        <v>0.98440992464759525</v>
      </c>
      <c r="T27" s="10">
        <v>10.971915064999999</v>
      </c>
      <c r="U27" s="10">
        <v>0.93</v>
      </c>
      <c r="V27" s="8">
        <v>8.9941102263000006E-2</v>
      </c>
      <c r="W27" s="8">
        <v>9.0635913262405596E-2</v>
      </c>
      <c r="X27" s="1"/>
      <c r="Y27" s="8">
        <v>-1.3760141373999999E-2</v>
      </c>
      <c r="Z27" s="8">
        <v>1.3968256844E-2</v>
      </c>
      <c r="AA27" s="8">
        <v>0.10161064694000001</v>
      </c>
    </row>
    <row r="28" spans="2:27" s="7" customFormat="1" ht="16.149999999999999" customHeight="1" x14ac:dyDescent="0.25">
      <c r="B28" s="127" t="s">
        <v>223</v>
      </c>
      <c r="C28" s="66" t="s">
        <v>290</v>
      </c>
      <c r="D28" s="66" t="s">
        <v>155</v>
      </c>
      <c r="E28" s="66" t="s">
        <v>320</v>
      </c>
      <c r="F28" s="66" t="s">
        <v>321</v>
      </c>
      <c r="G28" s="70">
        <v>9.1999999999999998E-3</v>
      </c>
      <c r="H28" s="7" t="s">
        <v>319</v>
      </c>
      <c r="I28" s="1"/>
      <c r="J28" s="7">
        <v>80.900000000000006</v>
      </c>
      <c r="K28" s="13">
        <v>93.496074840000006</v>
      </c>
      <c r="L28" s="15">
        <v>567478.30850000004</v>
      </c>
      <c r="M28" s="15">
        <v>655834.29420999996</v>
      </c>
      <c r="N28" s="13">
        <v>1328.4010962</v>
      </c>
      <c r="O28" s="15">
        <v>7014.5649999999996</v>
      </c>
      <c r="P28" s="15">
        <v>1</v>
      </c>
      <c r="Q28" s="8">
        <v>3.5799999999999998E-3</v>
      </c>
      <c r="R28" s="1"/>
      <c r="S28" s="17">
        <v>0.86527696631590489</v>
      </c>
      <c r="T28" s="10">
        <v>9.4499999999999993</v>
      </c>
      <c r="U28" s="10">
        <v>0.8</v>
      </c>
      <c r="V28" s="8">
        <v>0.11404779144999999</v>
      </c>
      <c r="W28" s="8">
        <v>0.11866501854140915</v>
      </c>
      <c r="X28" s="1"/>
      <c r="Y28" s="8">
        <v>-2.3772173282999999E-2</v>
      </c>
      <c r="Z28" s="8">
        <v>-2.6399500836000001E-2</v>
      </c>
      <c r="AA28" s="8">
        <v>9.5051795202000008E-2</v>
      </c>
    </row>
    <row r="29" spans="2:27" s="7" customFormat="1" ht="16.149999999999999" customHeight="1" x14ac:dyDescent="0.25">
      <c r="B29" s="127" t="s">
        <v>56</v>
      </c>
      <c r="C29" s="66" t="s">
        <v>119</v>
      </c>
      <c r="D29" s="66" t="s">
        <v>155</v>
      </c>
      <c r="E29" s="66" t="s">
        <v>194</v>
      </c>
      <c r="F29" s="66" t="s">
        <v>194</v>
      </c>
      <c r="G29" s="70">
        <v>5.0000000000000001E-3</v>
      </c>
      <c r="H29" s="7" t="s">
        <v>322</v>
      </c>
      <c r="I29" s="1"/>
      <c r="J29" s="7">
        <v>91.9</v>
      </c>
      <c r="K29" s="13">
        <v>103.6386098</v>
      </c>
      <c r="L29" s="15">
        <v>341779.59220000001</v>
      </c>
      <c r="M29" s="15">
        <v>385435.92812</v>
      </c>
      <c r="N29" s="13">
        <v>504.26535952</v>
      </c>
      <c r="O29" s="15">
        <v>3719.038</v>
      </c>
      <c r="P29" s="15">
        <v>1</v>
      </c>
      <c r="Q29" s="8">
        <v>2.14E-3</v>
      </c>
      <c r="R29" s="1"/>
      <c r="S29" s="17">
        <v>0.88673516730248547</v>
      </c>
      <c r="T29" s="10">
        <v>10.220000000000001</v>
      </c>
      <c r="U29" s="10">
        <v>0.86</v>
      </c>
      <c r="V29" s="8">
        <v>0.11842410197</v>
      </c>
      <c r="W29" s="8">
        <v>0.11229597388465723</v>
      </c>
      <c r="X29" s="1"/>
      <c r="Y29" s="8">
        <v>-4.0910039657999997E-2</v>
      </c>
      <c r="Z29" s="8">
        <v>8.3367388876999987E-2</v>
      </c>
      <c r="AA29" s="8">
        <v>0.19490564448</v>
      </c>
    </row>
    <row r="30" spans="2:27" ht="16.149999999999999" customHeight="1" x14ac:dyDescent="0.25">
      <c r="B30" s="128" t="s">
        <v>22</v>
      </c>
      <c r="C30" s="119" t="s">
        <v>88</v>
      </c>
      <c r="D30" s="119" t="s">
        <v>155</v>
      </c>
      <c r="E30" s="119" t="s">
        <v>166</v>
      </c>
      <c r="F30" s="119" t="s">
        <v>169</v>
      </c>
      <c r="G30" s="120">
        <v>6.0000000000000001E-3</v>
      </c>
      <c r="H30" s="118" t="s">
        <v>305</v>
      </c>
      <c r="J30" s="118">
        <v>6.72</v>
      </c>
      <c r="K30" s="121">
        <v>7.9715468532999996</v>
      </c>
      <c r="L30" s="122">
        <v>1490764.8</v>
      </c>
      <c r="M30" s="122">
        <v>1768407.9539000001</v>
      </c>
      <c r="N30" s="121">
        <v>3574.7041333000002</v>
      </c>
      <c r="O30" s="122">
        <v>221840</v>
      </c>
      <c r="P30" s="122">
        <v>1</v>
      </c>
      <c r="Q30" s="123">
        <v>9.5099999999999994E-3</v>
      </c>
      <c r="S30" s="124">
        <v>0.8429982440883611</v>
      </c>
      <c r="T30" s="125">
        <v>0.68799999999999994</v>
      </c>
      <c r="U30" s="125">
        <v>0.06</v>
      </c>
      <c r="V30" s="123">
        <v>0.1133443163</v>
      </c>
      <c r="W30" s="123">
        <v>0.10714285714285714</v>
      </c>
      <c r="Y30" s="123">
        <v>-1.1764705881999999E-2</v>
      </c>
      <c r="Z30" s="123">
        <v>5.8264526061999999E-2</v>
      </c>
      <c r="AA30" s="123">
        <v>0.23323551674000001</v>
      </c>
    </row>
    <row r="31" spans="2:27" s="7" customFormat="1" ht="16.149999999999999" customHeight="1" x14ac:dyDescent="0.25">
      <c r="B31" s="127" t="s">
        <v>65</v>
      </c>
      <c r="C31" s="66" t="s">
        <v>130</v>
      </c>
      <c r="D31" s="66" t="s">
        <v>155</v>
      </c>
      <c r="E31" s="66" t="s">
        <v>186</v>
      </c>
      <c r="F31" s="66" t="s">
        <v>162</v>
      </c>
      <c r="G31" s="70">
        <v>0.01</v>
      </c>
      <c r="H31" s="7" t="s">
        <v>354</v>
      </c>
      <c r="I31" s="1"/>
      <c r="J31" s="7">
        <v>6.63</v>
      </c>
      <c r="K31" s="13">
        <v>8.0496638561000005</v>
      </c>
      <c r="L31" s="15">
        <v>287093.18819999998</v>
      </c>
      <c r="M31" s="15">
        <v>348567.67125000001</v>
      </c>
      <c r="N31" s="13">
        <v>418.32623047999999</v>
      </c>
      <c r="O31" s="15">
        <v>43302.14</v>
      </c>
      <c r="P31" s="15">
        <v>1</v>
      </c>
      <c r="Q31" s="8">
        <v>1.81E-3</v>
      </c>
      <c r="R31" s="1"/>
      <c r="S31" s="17">
        <v>0.82363687708224176</v>
      </c>
      <c r="T31" s="10">
        <v>0.8</v>
      </c>
      <c r="U31" s="10">
        <v>7.0000000000000007E-2</v>
      </c>
      <c r="V31" s="8">
        <v>0.12718600953</v>
      </c>
      <c r="W31" s="8">
        <v>0.12669683257918554</v>
      </c>
      <c r="X31" s="1"/>
      <c r="Y31" s="8">
        <v>-1.1922503726000001E-2</v>
      </c>
      <c r="Z31" s="8">
        <v>6.1459738239E-2</v>
      </c>
      <c r="AA31" s="8">
        <v>0.19427700522999999</v>
      </c>
    </row>
    <row r="32" spans="2:27" ht="16.149999999999999" customHeight="1" x14ac:dyDescent="0.25">
      <c r="B32" s="128" t="s">
        <v>641</v>
      </c>
      <c r="C32" s="119" t="s">
        <v>296</v>
      </c>
      <c r="D32" s="119" t="s">
        <v>155</v>
      </c>
      <c r="E32" s="119" t="s">
        <v>170</v>
      </c>
      <c r="F32" s="119" t="s">
        <v>177</v>
      </c>
      <c r="G32" s="120">
        <v>8.0000000000000002E-3</v>
      </c>
      <c r="H32" s="118" t="s">
        <v>354</v>
      </c>
      <c r="J32" s="118">
        <v>10.64</v>
      </c>
      <c r="K32" s="121">
        <v>13.100681764000001</v>
      </c>
      <c r="L32" s="122">
        <v>199458.23800000001</v>
      </c>
      <c r="M32" s="122">
        <v>245586.36291</v>
      </c>
      <c r="N32" s="121">
        <v>410.86206523999999</v>
      </c>
      <c r="O32" s="122">
        <v>18746.075000000001</v>
      </c>
      <c r="P32" s="122">
        <v>1</v>
      </c>
      <c r="Q32" s="123">
        <v>1.24E-3</v>
      </c>
      <c r="S32" s="124">
        <v>0.8121714725746696</v>
      </c>
      <c r="T32" s="125">
        <v>1.3480000000000001</v>
      </c>
      <c r="U32" s="125">
        <v>0.108</v>
      </c>
      <c r="V32" s="123">
        <v>0.12712184081</v>
      </c>
      <c r="W32" s="123">
        <v>0.12180451127819548</v>
      </c>
      <c r="Y32" s="123">
        <v>-2.0634027387000002E-3</v>
      </c>
      <c r="Z32" s="123">
        <v>4.1968057523000007E-2</v>
      </c>
      <c r="AA32" s="123">
        <v>0.14187418523000001</v>
      </c>
    </row>
    <row r="33" spans="2:27" s="7" customFormat="1" ht="16.149999999999999" customHeight="1" x14ac:dyDescent="0.25">
      <c r="B33" s="127" t="s">
        <v>639</v>
      </c>
      <c r="C33" s="66"/>
      <c r="D33" s="66" t="s">
        <v>155</v>
      </c>
      <c r="E33" s="66" t="s">
        <v>170</v>
      </c>
      <c r="F33" s="66" t="s">
        <v>179</v>
      </c>
      <c r="G33" s="70">
        <v>0.01</v>
      </c>
      <c r="H33" s="7" t="s">
        <v>354</v>
      </c>
      <c r="I33" s="1"/>
      <c r="J33" s="7">
        <v>59.26</v>
      </c>
      <c r="K33" s="13">
        <v>74.816641673000007</v>
      </c>
      <c r="L33" s="15">
        <v>1090347.1403000001</v>
      </c>
      <c r="M33" s="15">
        <v>1376579.6708</v>
      </c>
      <c r="N33" s="13">
        <v>3870.5246514</v>
      </c>
      <c r="O33" s="15">
        <v>18399.378000000001</v>
      </c>
      <c r="P33" s="15">
        <v>1</v>
      </c>
      <c r="Q33" s="8">
        <v>6.8400000000000006E-3</v>
      </c>
      <c r="R33" s="1"/>
      <c r="S33" s="17">
        <v>0.79206976783329575</v>
      </c>
      <c r="T33" s="10">
        <v>8</v>
      </c>
      <c r="U33" s="10">
        <v>0.55000000000000004</v>
      </c>
      <c r="V33" s="8">
        <v>0.12313375404</v>
      </c>
      <c r="W33" s="8">
        <v>0.11137360782990213</v>
      </c>
      <c r="X33" s="1"/>
      <c r="Y33" s="8">
        <v>-3.3468217292000002E-2</v>
      </c>
      <c r="Z33" s="8">
        <v>-3.4090982084999999E-2</v>
      </c>
      <c r="AA33" s="8">
        <v>3.6348240821000001E-2</v>
      </c>
    </row>
    <row r="34" spans="2:27" ht="16.149999999999999" customHeight="1" x14ac:dyDescent="0.25">
      <c r="B34" s="128" t="s">
        <v>394</v>
      </c>
      <c r="C34" s="119" t="s">
        <v>491</v>
      </c>
      <c r="D34" s="119" t="s">
        <v>155</v>
      </c>
      <c r="E34" s="119" t="s">
        <v>492</v>
      </c>
      <c r="F34" s="119" t="s">
        <v>490</v>
      </c>
      <c r="G34" s="120">
        <v>0.01</v>
      </c>
      <c r="H34" s="118" t="s">
        <v>493</v>
      </c>
      <c r="J34" s="118">
        <v>7.65</v>
      </c>
      <c r="K34" s="121">
        <v>9.3779487277999998</v>
      </c>
      <c r="L34" s="122">
        <v>593053.16850000003</v>
      </c>
      <c r="M34" s="122">
        <v>727009.43883</v>
      </c>
      <c r="N34" s="121">
        <v>2026.3227357000001</v>
      </c>
      <c r="O34" s="122">
        <v>77523.289999999994</v>
      </c>
      <c r="P34" s="122">
        <v>1</v>
      </c>
      <c r="Q34" s="123">
        <v>3.7399999999999998E-3</v>
      </c>
      <c r="S34" s="124">
        <v>0.81574342343356321</v>
      </c>
      <c r="T34" s="125">
        <v>1.008</v>
      </c>
      <c r="U34" s="125">
        <v>0.08</v>
      </c>
      <c r="V34" s="123">
        <v>0.12711223202999999</v>
      </c>
      <c r="W34" s="123">
        <v>0.12549019607843137</v>
      </c>
      <c r="Y34" s="123">
        <v>-2.1739130434999997E-2</v>
      </c>
      <c r="Z34" s="123">
        <v>3.5719554495E-2</v>
      </c>
      <c r="AA34" s="123">
        <v>9.9921770630000004E-2</v>
      </c>
    </row>
    <row r="35" spans="2:27" s="7" customFormat="1" ht="16.149999999999999" customHeight="1" x14ac:dyDescent="0.25">
      <c r="B35" s="127" t="s">
        <v>385</v>
      </c>
      <c r="C35" s="66" t="s">
        <v>519</v>
      </c>
      <c r="D35" s="66" t="s">
        <v>155</v>
      </c>
      <c r="E35" s="66" t="s">
        <v>163</v>
      </c>
      <c r="F35" s="66" t="s">
        <v>496</v>
      </c>
      <c r="G35" s="70">
        <v>7.7999999999999996E-3</v>
      </c>
      <c r="H35" s="7" t="s">
        <v>520</v>
      </c>
      <c r="I35" s="1"/>
      <c r="J35" s="7">
        <v>73.819999999999993</v>
      </c>
      <c r="K35" s="13">
        <v>87.860411131999996</v>
      </c>
      <c r="L35" s="15">
        <v>296803.2757</v>
      </c>
      <c r="M35" s="15">
        <v>353254.64410999999</v>
      </c>
      <c r="N35" s="13">
        <v>376.20582999999999</v>
      </c>
      <c r="O35" s="15">
        <v>4020.6350000000002</v>
      </c>
      <c r="P35" s="15">
        <v>1</v>
      </c>
      <c r="Q35" s="8">
        <v>1.8400000000000001E-3</v>
      </c>
      <c r="R35" s="1"/>
      <c r="S35" s="17">
        <v>0.84019638707465272</v>
      </c>
      <c r="T35" s="10">
        <v>9.86</v>
      </c>
      <c r="U35" s="10">
        <v>0.72</v>
      </c>
      <c r="V35" s="8">
        <v>0.13405846363000001</v>
      </c>
      <c r="W35" s="8">
        <v>0.11704145218098078</v>
      </c>
      <c r="X35" s="1"/>
      <c r="Y35" s="8">
        <v>-1.5513870319000001E-2</v>
      </c>
      <c r="Z35" s="8">
        <v>1.7701361357000001E-2</v>
      </c>
      <c r="AA35" s="8">
        <v>0.14770309445000002</v>
      </c>
    </row>
    <row r="36" spans="2:27" ht="16.149999999999999" customHeight="1" x14ac:dyDescent="0.25">
      <c r="B36" s="128" t="s">
        <v>337</v>
      </c>
      <c r="C36" s="119" t="s">
        <v>529</v>
      </c>
      <c r="D36" s="119" t="s">
        <v>155</v>
      </c>
      <c r="E36" s="119" t="s">
        <v>170</v>
      </c>
      <c r="F36" s="119" t="s">
        <v>530</v>
      </c>
      <c r="G36" s="120">
        <v>6.0000000000000001E-3</v>
      </c>
      <c r="H36" s="118" t="s">
        <v>209</v>
      </c>
      <c r="J36" s="118">
        <v>6.79</v>
      </c>
      <c r="K36" s="121">
        <v>8.0749854562000003</v>
      </c>
      <c r="L36" s="122">
        <v>300091.17950000003</v>
      </c>
      <c r="M36" s="122">
        <v>356882.46097000001</v>
      </c>
      <c r="N36" s="121">
        <v>1029.8230986000001</v>
      </c>
      <c r="O36" s="122">
        <v>44196.05</v>
      </c>
      <c r="P36" s="122">
        <v>1</v>
      </c>
      <c r="Q36" s="123">
        <v>1.9E-3</v>
      </c>
      <c r="S36" s="124">
        <v>0.84086838754447735</v>
      </c>
      <c r="T36" s="125">
        <v>0.84</v>
      </c>
      <c r="U36" s="125">
        <v>7.0000000000000007E-2</v>
      </c>
      <c r="V36" s="123">
        <v>0.11881188118000001</v>
      </c>
      <c r="W36" s="123">
        <v>0.12371134020618557</v>
      </c>
      <c r="Y36" s="123">
        <v>-4.366197183E-2</v>
      </c>
      <c r="Z36" s="123">
        <v>2.3384273409000001E-2</v>
      </c>
      <c r="AA36" s="123">
        <v>8.3952297852999999E-2</v>
      </c>
    </row>
    <row r="37" spans="2:27" s="7" customFormat="1" ht="16.149999999999999" customHeight="1" x14ac:dyDescent="0.25">
      <c r="B37" s="127" t="s">
        <v>14</v>
      </c>
      <c r="C37" s="66" t="s">
        <v>81</v>
      </c>
      <c r="D37" s="66" t="s">
        <v>157</v>
      </c>
      <c r="E37" s="66" t="s">
        <v>159</v>
      </c>
      <c r="F37" s="66" t="s">
        <v>160</v>
      </c>
      <c r="G37" s="70">
        <v>1.2500000000000001E-2</v>
      </c>
      <c r="H37" s="7" t="s">
        <v>209</v>
      </c>
      <c r="I37" s="1"/>
      <c r="J37" s="7">
        <v>162.53</v>
      </c>
      <c r="K37" s="13">
        <v>163.42950106000001</v>
      </c>
      <c r="L37" s="15">
        <v>4584003.7588999998</v>
      </c>
      <c r="M37" s="15">
        <v>4609373.3289999999</v>
      </c>
      <c r="N37" s="13">
        <v>9888.1112675999993</v>
      </c>
      <c r="O37" s="15">
        <v>28204.046999999999</v>
      </c>
      <c r="P37" s="15">
        <v>1</v>
      </c>
      <c r="Q37" s="8">
        <v>2.8809999999999999E-2</v>
      </c>
      <c r="R37" s="1"/>
      <c r="S37" s="17">
        <v>0.99449609125545957</v>
      </c>
      <c r="T37" s="10">
        <v>12.43</v>
      </c>
      <c r="U37" s="10">
        <v>1.1000000000000001</v>
      </c>
      <c r="V37" s="8">
        <v>8.4933378885999999E-2</v>
      </c>
      <c r="W37" s="8">
        <v>8.1215775549129399E-2</v>
      </c>
      <c r="X37" s="1"/>
      <c r="Y37" s="8">
        <v>-2.5482671782000001E-2</v>
      </c>
      <c r="Z37" s="8">
        <v>9.2413866203000003E-2</v>
      </c>
      <c r="AA37" s="8">
        <v>0.20471026326</v>
      </c>
    </row>
    <row r="38" spans="2:27" ht="16.149999999999999" customHeight="1" x14ac:dyDescent="0.25">
      <c r="B38" s="128" t="s">
        <v>25</v>
      </c>
      <c r="C38" s="119" t="s">
        <v>480</v>
      </c>
      <c r="D38" s="119" t="s">
        <v>157</v>
      </c>
      <c r="E38" s="119" t="s">
        <v>479</v>
      </c>
      <c r="F38" s="119" t="s">
        <v>479</v>
      </c>
      <c r="G38" s="120">
        <v>7.0000000000000001E-3</v>
      </c>
      <c r="H38" s="118" t="s">
        <v>303</v>
      </c>
      <c r="J38" s="118">
        <v>129.93</v>
      </c>
      <c r="K38" s="121">
        <v>128.87060854999999</v>
      </c>
      <c r="L38" s="122">
        <v>3019316.4583000001</v>
      </c>
      <c r="M38" s="122">
        <v>2994698.2944999998</v>
      </c>
      <c r="N38" s="121">
        <v>4378.8816176</v>
      </c>
      <c r="O38" s="122">
        <v>23238.024000000001</v>
      </c>
      <c r="P38" s="122">
        <v>1</v>
      </c>
      <c r="Q38" s="123">
        <v>2.8459999999999999E-2</v>
      </c>
      <c r="S38" s="124">
        <v>1.0082205823493802</v>
      </c>
      <c r="T38" s="125">
        <v>12.45</v>
      </c>
      <c r="U38" s="125">
        <v>0.95</v>
      </c>
      <c r="V38" s="123">
        <v>0.10159118726999999</v>
      </c>
      <c r="W38" s="123">
        <v>8.7739552066497334E-2</v>
      </c>
      <c r="Y38" s="123">
        <v>-1.1749180204000001E-2</v>
      </c>
      <c r="Z38" s="123">
        <v>7.4007332607000001E-2</v>
      </c>
      <c r="AA38" s="123">
        <v>0.17091720693999998</v>
      </c>
    </row>
    <row r="39" spans="2:27" s="7" customFormat="1" ht="16.149999999999999" customHeight="1" x14ac:dyDescent="0.25">
      <c r="B39" s="127" t="s">
        <v>43</v>
      </c>
      <c r="C39" s="66" t="s">
        <v>105</v>
      </c>
      <c r="D39" s="66" t="s">
        <v>157</v>
      </c>
      <c r="E39" s="66" t="s">
        <v>170</v>
      </c>
      <c r="F39" s="66" t="s">
        <v>181</v>
      </c>
      <c r="G39" s="70">
        <v>1.18E-2</v>
      </c>
      <c r="H39" s="7" t="s">
        <v>346</v>
      </c>
      <c r="I39" s="1"/>
      <c r="J39" s="7">
        <v>51.69</v>
      </c>
      <c r="K39" s="13">
        <v>80.728267971999998</v>
      </c>
      <c r="L39" s="15">
        <v>629542.17283000005</v>
      </c>
      <c r="M39" s="15">
        <v>983204.66682000004</v>
      </c>
      <c r="N39" s="13">
        <v>1252.5100614</v>
      </c>
      <c r="O39" s="15">
        <v>12179.186938000001</v>
      </c>
      <c r="P39" s="15">
        <v>1</v>
      </c>
      <c r="Q39" s="8">
        <v>3.9199999999999999E-3</v>
      </c>
      <c r="R39" s="1"/>
      <c r="S39" s="17">
        <v>0.64029616017438018</v>
      </c>
      <c r="T39" s="10">
        <v>4.8</v>
      </c>
      <c r="U39" s="10">
        <v>0.4</v>
      </c>
      <c r="V39" s="8">
        <v>9.6173111601000005E-2</v>
      </c>
      <c r="W39" s="8">
        <v>9.2861288450377263E-2</v>
      </c>
      <c r="X39" s="1"/>
      <c r="Y39" s="8">
        <v>-4.9159791642999998E-3</v>
      </c>
      <c r="Z39" s="8">
        <v>-3.9165814816000004E-2</v>
      </c>
      <c r="AA39" s="8">
        <v>0.13635910366999998</v>
      </c>
    </row>
    <row r="40" spans="2:27" ht="16.149999999999999" customHeight="1" x14ac:dyDescent="0.25">
      <c r="B40" s="128" t="s">
        <v>53</v>
      </c>
      <c r="C40" s="119" t="s">
        <v>116</v>
      </c>
      <c r="D40" s="119" t="s">
        <v>157</v>
      </c>
      <c r="E40" s="119" t="s">
        <v>163</v>
      </c>
      <c r="F40" s="119" t="s">
        <v>191</v>
      </c>
      <c r="G40" s="120">
        <v>9.4999999999999998E-3</v>
      </c>
      <c r="H40" s="118" t="s">
        <v>209</v>
      </c>
      <c r="J40" s="118">
        <v>10.31</v>
      </c>
      <c r="K40" s="121">
        <v>10.546485568</v>
      </c>
      <c r="L40" s="122">
        <v>1697327.6706000001</v>
      </c>
      <c r="M40" s="122">
        <v>1736260.1148000001</v>
      </c>
      <c r="N40" s="121">
        <v>3187.4670437999998</v>
      </c>
      <c r="O40" s="122">
        <v>164629.26</v>
      </c>
      <c r="P40" s="122">
        <v>1</v>
      </c>
      <c r="Q40" s="123">
        <v>1.125E-2</v>
      </c>
      <c r="S40" s="124">
        <v>0.97757683671255002</v>
      </c>
      <c r="T40" s="125">
        <v>1.0113000000000001</v>
      </c>
      <c r="U40" s="125">
        <v>8.3549999999999999E-2</v>
      </c>
      <c r="V40" s="123">
        <v>0.10102897102</v>
      </c>
      <c r="W40" s="123">
        <v>9.7245392822502413E-2</v>
      </c>
      <c r="Y40" s="123">
        <v>-1.6804179472000001E-2</v>
      </c>
      <c r="Z40" s="123">
        <v>-3.0391281397999996E-3</v>
      </c>
      <c r="AA40" s="123">
        <v>0.13552743804</v>
      </c>
    </row>
    <row r="41" spans="2:27" s="7" customFormat="1" ht="16.149999999999999" customHeight="1" x14ac:dyDescent="0.25">
      <c r="B41" s="127" t="s">
        <v>55</v>
      </c>
      <c r="C41" s="66" t="s">
        <v>118</v>
      </c>
      <c r="D41" s="66" t="s">
        <v>157</v>
      </c>
      <c r="E41" s="66" t="s">
        <v>170</v>
      </c>
      <c r="F41" s="66" t="s">
        <v>193</v>
      </c>
      <c r="G41" s="70">
        <v>0.01</v>
      </c>
      <c r="H41" s="7" t="s">
        <v>352</v>
      </c>
      <c r="I41" s="1"/>
      <c r="J41" s="7">
        <v>91.8</v>
      </c>
      <c r="K41" s="13">
        <v>98.790293137999996</v>
      </c>
      <c r="L41" s="15">
        <v>5731138.4435999999</v>
      </c>
      <c r="M41" s="15">
        <v>6167547.3514</v>
      </c>
      <c r="N41" s="13">
        <v>21017.107911999999</v>
      </c>
      <c r="O41" s="15">
        <v>62430.701999999997</v>
      </c>
      <c r="P41" s="15">
        <v>1</v>
      </c>
      <c r="Q41" s="8">
        <v>3.5979999999999998E-2</v>
      </c>
      <c r="R41" s="1"/>
      <c r="S41" s="17">
        <v>0.92924109326980875</v>
      </c>
      <c r="T41" s="10">
        <v>11.81</v>
      </c>
      <c r="U41" s="10">
        <v>0.93</v>
      </c>
      <c r="V41" s="8">
        <v>0.11578431372</v>
      </c>
      <c r="W41" s="8">
        <v>0.1215686274509804</v>
      </c>
      <c r="X41" s="1"/>
      <c r="Y41" s="8">
        <v>1.1458792419999999E-2</v>
      </c>
      <c r="Z41" s="8">
        <v>-1.4458145683000001E-2</v>
      </c>
      <c r="AA41" s="8">
        <v>1.6092896501999999E-2</v>
      </c>
    </row>
    <row r="42" spans="2:27" ht="16.149999999999999" customHeight="1" x14ac:dyDescent="0.25">
      <c r="B42" s="128" t="s">
        <v>69</v>
      </c>
      <c r="C42" s="119" t="s">
        <v>135</v>
      </c>
      <c r="D42" s="119" t="s">
        <v>157</v>
      </c>
      <c r="E42" s="119" t="s">
        <v>206</v>
      </c>
      <c r="F42" s="119" t="s">
        <v>206</v>
      </c>
      <c r="G42" s="120">
        <v>0.02</v>
      </c>
      <c r="H42" s="118" t="s">
        <v>209</v>
      </c>
      <c r="J42" s="118">
        <v>157.30000000000001</v>
      </c>
      <c r="K42" s="121">
        <v>250.48742572</v>
      </c>
      <c r="L42" s="122">
        <v>217179.391</v>
      </c>
      <c r="M42" s="122">
        <v>345840.47407</v>
      </c>
      <c r="N42" s="121">
        <v>46.989474762</v>
      </c>
      <c r="O42" s="122">
        <v>1380.67</v>
      </c>
      <c r="P42" s="122">
        <v>0</v>
      </c>
      <c r="Q42" s="123" t="s">
        <v>209</v>
      </c>
      <c r="S42" s="124">
        <v>0.62797563409763002</v>
      </c>
      <c r="T42" s="125">
        <v>13.66</v>
      </c>
      <c r="U42" s="125">
        <v>1.44</v>
      </c>
      <c r="V42" s="123">
        <v>0.10540123456</v>
      </c>
      <c r="W42" s="123">
        <v>0.10985378258105531</v>
      </c>
      <c r="Y42" s="123">
        <v>4.7149348629000002E-3</v>
      </c>
      <c r="Z42" s="123">
        <v>2.5877427594000003E-2</v>
      </c>
      <c r="AA42" s="123">
        <v>0.33242580308000003</v>
      </c>
    </row>
    <row r="43" spans="2:27" s="7" customFormat="1" ht="16.149999999999999" customHeight="1" x14ac:dyDescent="0.25">
      <c r="B43" s="127" t="s">
        <v>225</v>
      </c>
      <c r="C43" s="66" t="s">
        <v>245</v>
      </c>
      <c r="D43" s="66" t="s">
        <v>157</v>
      </c>
      <c r="E43" s="66" t="s">
        <v>186</v>
      </c>
      <c r="F43" s="66" t="s">
        <v>213</v>
      </c>
      <c r="G43" s="70">
        <v>0.01</v>
      </c>
      <c r="H43" s="7" t="s">
        <v>356</v>
      </c>
      <c r="I43" s="1"/>
      <c r="J43" s="7">
        <v>1.17</v>
      </c>
      <c r="K43" s="13">
        <v>36.389179552000002</v>
      </c>
      <c r="L43" s="15">
        <v>6835.0624289999996</v>
      </c>
      <c r="M43" s="15">
        <v>212583.17434</v>
      </c>
      <c r="N43" s="13">
        <v>23.413209047999999</v>
      </c>
      <c r="O43" s="15" t="e">
        <v>#N/A</v>
      </c>
      <c r="P43" s="15">
        <v>0</v>
      </c>
      <c r="Q43" s="8" t="s">
        <v>209</v>
      </c>
      <c r="R43" s="1"/>
      <c r="S43" s="17">
        <v>3.2152414932248588E-2</v>
      </c>
      <c r="T43" s="10">
        <v>0.16300000000000001</v>
      </c>
      <c r="U43" s="10">
        <v>7.4999999999999997E-3</v>
      </c>
      <c r="V43" s="8">
        <v>4.3817204298999997E-2</v>
      </c>
      <c r="W43" s="8">
        <v>7.6923076923076927E-2</v>
      </c>
      <c r="X43" s="1"/>
      <c r="Y43" s="8">
        <v>-0.17145330081000001</v>
      </c>
      <c r="Z43" s="8">
        <v>-0.40706966487000001</v>
      </c>
      <c r="AA43" s="8">
        <v>-0.66579514640000004</v>
      </c>
    </row>
    <row r="44" spans="2:27" ht="16.149999999999999" customHeight="1" x14ac:dyDescent="0.25">
      <c r="B44" s="128" t="s">
        <v>446</v>
      </c>
      <c r="C44" s="119" t="s">
        <v>468</v>
      </c>
      <c r="D44" s="119" t="s">
        <v>157</v>
      </c>
      <c r="E44" s="119" t="s">
        <v>159</v>
      </c>
      <c r="F44" s="119" t="s">
        <v>160</v>
      </c>
      <c r="G44" s="120">
        <v>1.2E-2</v>
      </c>
      <c r="H44" s="118" t="s">
        <v>209</v>
      </c>
      <c r="J44" s="118">
        <v>99.76</v>
      </c>
      <c r="K44" s="121">
        <v>101.10899070000001</v>
      </c>
      <c r="L44" s="122">
        <v>1961604.3236</v>
      </c>
      <c r="M44" s="122">
        <v>1988129.8448000001</v>
      </c>
      <c r="N44" s="121">
        <v>4240.1045594999996</v>
      </c>
      <c r="O44" s="122">
        <v>19663.235000000001</v>
      </c>
      <c r="P44" s="122">
        <v>1</v>
      </c>
      <c r="Q44" s="123">
        <v>1.2319999999999999E-2</v>
      </c>
      <c r="S44" s="124">
        <v>0.98665805394099337</v>
      </c>
      <c r="T44" s="125">
        <v>12</v>
      </c>
      <c r="U44" s="125">
        <v>1</v>
      </c>
      <c r="V44" s="123">
        <v>0.13086150490000001</v>
      </c>
      <c r="W44" s="123">
        <v>0.12028869286287089</v>
      </c>
      <c r="Y44" s="123">
        <v>8.2878512238999998E-3</v>
      </c>
      <c r="Z44" s="123">
        <v>9.2230667340000003E-2</v>
      </c>
      <c r="AA44" s="123">
        <v>0.23499641610000002</v>
      </c>
    </row>
    <row r="45" spans="2:27" s="7" customFormat="1" ht="16.149999999999999" customHeight="1" x14ac:dyDescent="0.25">
      <c r="B45" s="127" t="s">
        <v>455</v>
      </c>
      <c r="C45" s="66" t="s">
        <v>470</v>
      </c>
      <c r="D45" s="66" t="s">
        <v>157</v>
      </c>
      <c r="E45" s="66" t="s">
        <v>473</v>
      </c>
      <c r="F45" s="66" t="s">
        <v>471</v>
      </c>
      <c r="G45" s="70">
        <v>9.4000000000000004E-3</v>
      </c>
      <c r="H45" s="7" t="s">
        <v>302</v>
      </c>
      <c r="I45" s="1"/>
      <c r="J45" s="7">
        <v>8.35</v>
      </c>
      <c r="K45" s="13">
        <v>9.3936668232000002</v>
      </c>
      <c r="L45" s="15">
        <v>2414706.7573000002</v>
      </c>
      <c r="M45" s="15">
        <v>2716521.0484000002</v>
      </c>
      <c r="N45" s="13">
        <v>11908.543471999999</v>
      </c>
      <c r="O45" s="15">
        <v>289186.43800000002</v>
      </c>
      <c r="P45" s="15">
        <v>1</v>
      </c>
      <c r="Q45" s="8">
        <v>1.5140000000000001E-2</v>
      </c>
      <c r="R45" s="1"/>
      <c r="S45" s="17">
        <v>0.88889675961016568</v>
      </c>
      <c r="T45" s="10">
        <v>0.996</v>
      </c>
      <c r="U45" s="10">
        <v>8.3000000000000004E-2</v>
      </c>
      <c r="V45" s="8">
        <v>0.11422018348</v>
      </c>
      <c r="W45" s="8">
        <v>0.11928143712574851</v>
      </c>
      <c r="X45" s="1"/>
      <c r="Y45" s="8">
        <v>-8.3762115536999994E-4</v>
      </c>
      <c r="Z45" s="8">
        <v>-3.3012463523000003E-2</v>
      </c>
      <c r="AA45" s="8">
        <v>7.1822692852999998E-2</v>
      </c>
    </row>
    <row r="46" spans="2:27" ht="16.149999999999999" customHeight="1" x14ac:dyDescent="0.25">
      <c r="B46" s="128" t="s">
        <v>458</v>
      </c>
      <c r="C46" s="119" t="s">
        <v>501</v>
      </c>
      <c r="D46" s="119" t="s">
        <v>157</v>
      </c>
      <c r="E46" s="119" t="s">
        <v>159</v>
      </c>
      <c r="F46" s="119" t="s">
        <v>502</v>
      </c>
      <c r="G46" s="120">
        <v>1.2E-2</v>
      </c>
      <c r="H46" s="118" t="s">
        <v>209</v>
      </c>
      <c r="J46" s="118">
        <v>84.26</v>
      </c>
      <c r="K46" s="121">
        <v>95.305013181000007</v>
      </c>
      <c r="L46" s="122">
        <v>526625</v>
      </c>
      <c r="M46" s="122">
        <v>595656.33238000004</v>
      </c>
      <c r="N46" s="121">
        <v>1458.28163</v>
      </c>
      <c r="O46" s="122">
        <v>6250</v>
      </c>
      <c r="P46" s="122">
        <v>1</v>
      </c>
      <c r="Q46" s="123">
        <v>3.29E-3</v>
      </c>
      <c r="S46" s="124">
        <v>0.88410879121307406</v>
      </c>
      <c r="T46" s="125">
        <v>10.49</v>
      </c>
      <c r="U46" s="125">
        <v>0.85</v>
      </c>
      <c r="V46" s="123">
        <v>0.12725949290000002</v>
      </c>
      <c r="W46" s="123">
        <v>0.12105388084500354</v>
      </c>
      <c r="Y46" s="123">
        <v>-3.8018038588E-2</v>
      </c>
      <c r="Z46" s="123">
        <v>7.9422485367000001E-2</v>
      </c>
      <c r="AA46" s="123">
        <v>0.16171933876</v>
      </c>
    </row>
    <row r="47" spans="2:27" s="7" customFormat="1" ht="16.149999999999999" customHeight="1" x14ac:dyDescent="0.25">
      <c r="B47" s="127" t="s">
        <v>404</v>
      </c>
      <c r="C47" s="66" t="s">
        <v>515</v>
      </c>
      <c r="D47" s="66" t="s">
        <v>157</v>
      </c>
      <c r="E47" s="66" t="s">
        <v>163</v>
      </c>
      <c r="F47" s="66" t="s">
        <v>516</v>
      </c>
      <c r="G47" s="70">
        <v>1.5E-3</v>
      </c>
      <c r="H47" s="187" t="s">
        <v>517</v>
      </c>
      <c r="I47" s="1"/>
      <c r="J47" s="7">
        <v>8.8000000000000007</v>
      </c>
      <c r="K47" s="13">
        <v>10.636817362</v>
      </c>
      <c r="L47" s="15">
        <v>596614.06640000001</v>
      </c>
      <c r="M47" s="15">
        <v>721144.87048000004</v>
      </c>
      <c r="N47" s="13">
        <v>520.26624666999999</v>
      </c>
      <c r="O47" s="15">
        <v>67797.053</v>
      </c>
      <c r="P47" s="15">
        <v>0</v>
      </c>
      <c r="Q47" s="8" t="s">
        <v>209</v>
      </c>
      <c r="R47" s="1"/>
      <c r="S47" s="17">
        <v>0.82731513576964999</v>
      </c>
      <c r="T47" s="10">
        <v>1.0179999989999999</v>
      </c>
      <c r="U47" s="10">
        <v>8.5999999999999993E-2</v>
      </c>
      <c r="V47" s="8">
        <v>0.11348940903</v>
      </c>
      <c r="W47" s="8">
        <v>0.11727272727272726</v>
      </c>
      <c r="X47" s="1"/>
      <c r="Y47" s="8">
        <v>-1.277827693E-2</v>
      </c>
      <c r="Z47" s="8">
        <v>1.8412167308000001E-2</v>
      </c>
      <c r="AA47" s="8">
        <v>0.1001438147</v>
      </c>
    </row>
    <row r="48" spans="2:27" ht="16.149999999999999" customHeight="1" x14ac:dyDescent="0.25">
      <c r="B48" s="128" t="s">
        <v>42</v>
      </c>
      <c r="C48" s="119" t="s">
        <v>104</v>
      </c>
      <c r="D48" s="119" t="s">
        <v>157</v>
      </c>
      <c r="E48" s="119" t="s">
        <v>186</v>
      </c>
      <c r="F48" s="119" t="s">
        <v>187</v>
      </c>
      <c r="G48" s="120">
        <v>1.4999999999999999E-2</v>
      </c>
      <c r="H48" s="118" t="s">
        <v>325</v>
      </c>
      <c r="J48" s="118">
        <v>59.77</v>
      </c>
      <c r="K48" s="121">
        <v>109.70693394</v>
      </c>
      <c r="L48" s="122">
        <v>1408657.4691000001</v>
      </c>
      <c r="M48" s="122">
        <v>2585569.5485999999</v>
      </c>
      <c r="N48" s="121">
        <v>10331.476053</v>
      </c>
      <c r="O48" s="122">
        <v>23567.968364</v>
      </c>
      <c r="P48" s="122">
        <v>1</v>
      </c>
      <c r="Q48" s="123">
        <v>8.8699999999999994E-3</v>
      </c>
      <c r="S48" s="124">
        <v>0.54481515300289873</v>
      </c>
      <c r="T48" s="125">
        <v>10.87</v>
      </c>
      <c r="U48" s="125">
        <v>0.72</v>
      </c>
      <c r="V48" s="123">
        <v>0.12084491384</v>
      </c>
      <c r="W48" s="123">
        <v>0.14455412414254643</v>
      </c>
      <c r="Y48" s="123">
        <v>-0.11215092097</v>
      </c>
      <c r="Z48" s="123">
        <v>-0.32452511865</v>
      </c>
      <c r="AA48" s="123">
        <v>-0.24246803256999999</v>
      </c>
    </row>
    <row r="49" spans="2:27" s="7" customFormat="1" ht="16.149999999999999" customHeight="1" x14ac:dyDescent="0.25">
      <c r="B49" s="127" t="s">
        <v>63</v>
      </c>
      <c r="C49" s="66" t="s">
        <v>128</v>
      </c>
      <c r="D49" s="66" t="s">
        <v>331</v>
      </c>
      <c r="E49" s="66" t="s">
        <v>163</v>
      </c>
      <c r="F49" s="66" t="s">
        <v>164</v>
      </c>
      <c r="G49" s="70">
        <v>2.5000000000000001E-2</v>
      </c>
      <c r="H49" s="7" t="s">
        <v>383</v>
      </c>
      <c r="I49" s="1"/>
      <c r="J49" s="7">
        <v>180.36</v>
      </c>
      <c r="K49" s="13">
        <v>172.32589565999999</v>
      </c>
      <c r="L49" s="15">
        <v>233257.06296000001</v>
      </c>
      <c r="M49" s="15">
        <v>222866.66829</v>
      </c>
      <c r="N49" s="13">
        <v>145.30752143000001</v>
      </c>
      <c r="O49" s="15">
        <v>1293.2860000000001</v>
      </c>
      <c r="P49" s="15">
        <v>0</v>
      </c>
      <c r="Q49" s="8" t="s">
        <v>209</v>
      </c>
      <c r="R49" s="1"/>
      <c r="S49" s="17">
        <v>1.0466215730910888</v>
      </c>
      <c r="T49" s="10">
        <v>30.442043258999998</v>
      </c>
      <c r="U49" s="10">
        <v>2.0499999999999998</v>
      </c>
      <c r="V49" s="8">
        <v>0.19153166766999999</v>
      </c>
      <c r="W49" s="8">
        <v>0.13639387890884894</v>
      </c>
      <c r="X49" s="1"/>
      <c r="Y49" s="8">
        <v>-3.2714791376000002E-2</v>
      </c>
      <c r="Z49" s="8">
        <v>-4.2648313558000001E-2</v>
      </c>
      <c r="AA49" s="8">
        <v>0.43978737064000001</v>
      </c>
    </row>
    <row r="50" spans="2:27" ht="16.149999999999999" customHeight="1" x14ac:dyDescent="0.25">
      <c r="B50" s="128" t="s">
        <v>74</v>
      </c>
      <c r="C50" s="119" t="s">
        <v>140</v>
      </c>
      <c r="D50" s="119" t="s">
        <v>330</v>
      </c>
      <c r="E50" s="119" t="s">
        <v>163</v>
      </c>
      <c r="F50" s="119" t="s">
        <v>211</v>
      </c>
      <c r="G50" s="120">
        <v>0.01</v>
      </c>
      <c r="H50" s="118" t="s">
        <v>355</v>
      </c>
      <c r="J50" s="118">
        <v>134</v>
      </c>
      <c r="K50" s="121">
        <v>149.19616739</v>
      </c>
      <c r="L50" s="122">
        <v>387004.59600000002</v>
      </c>
      <c r="M50" s="122">
        <v>430892.55586999998</v>
      </c>
      <c r="N50" s="121">
        <v>442.77029666999999</v>
      </c>
      <c r="O50" s="122">
        <v>2888.0940000000001</v>
      </c>
      <c r="P50" s="122">
        <v>1</v>
      </c>
      <c r="Q50" s="123">
        <v>2.4299999999999999E-3</v>
      </c>
      <c r="S50" s="124">
        <v>0.89814639574301469</v>
      </c>
      <c r="T50" s="125">
        <v>16.079999999999998</v>
      </c>
      <c r="U50" s="125">
        <v>1.2</v>
      </c>
      <c r="V50" s="123">
        <v>0.11593366979000001</v>
      </c>
      <c r="W50" s="123">
        <v>0.10746268656716416</v>
      </c>
      <c r="Y50" s="123">
        <v>-2.0467836258E-2</v>
      </c>
      <c r="Z50" s="123">
        <v>-7.2513820354000003E-2</v>
      </c>
      <c r="AA50" s="123">
        <v>8.2672904800000002E-2</v>
      </c>
    </row>
    <row r="51" spans="2:27" s="7" customFormat="1" ht="16.149999999999999" customHeight="1" x14ac:dyDescent="0.25">
      <c r="B51" s="127" t="s">
        <v>21</v>
      </c>
      <c r="C51" s="66" t="s">
        <v>87</v>
      </c>
      <c r="D51" s="66" t="s">
        <v>152</v>
      </c>
      <c r="E51" s="66" t="s">
        <v>167</v>
      </c>
      <c r="F51" s="66" t="s">
        <v>168</v>
      </c>
      <c r="G51" s="70">
        <v>0.01</v>
      </c>
      <c r="H51" s="7" t="s">
        <v>304</v>
      </c>
      <c r="I51" s="1"/>
      <c r="J51" s="7">
        <v>61.55</v>
      </c>
      <c r="K51" s="13">
        <v>102.83109090000001</v>
      </c>
      <c r="L51" s="15">
        <v>1278229.0384</v>
      </c>
      <c r="M51" s="15">
        <v>2135526.9934</v>
      </c>
      <c r="N51" s="13">
        <v>4285.9970328999998</v>
      </c>
      <c r="O51" s="15">
        <v>20767.328000000001</v>
      </c>
      <c r="P51" s="15">
        <v>1</v>
      </c>
      <c r="Q51" s="8">
        <v>8.0300000000000007E-3</v>
      </c>
      <c r="R51" s="1"/>
      <c r="S51" s="17">
        <v>0.59855438137727657</v>
      </c>
      <c r="T51" s="10">
        <v>5.76</v>
      </c>
      <c r="U51" s="10">
        <v>0.48</v>
      </c>
      <c r="V51" s="8">
        <v>8.9164086687000002E-2</v>
      </c>
      <c r="W51" s="8">
        <v>9.3582453290008125E-2</v>
      </c>
      <c r="X51" s="1"/>
      <c r="Y51" s="8">
        <v>-4.3065920399E-2</v>
      </c>
      <c r="Z51" s="8">
        <v>-4.0262419347999998E-2</v>
      </c>
      <c r="AA51" s="8">
        <v>4.0949094948000003E-2</v>
      </c>
    </row>
    <row r="52" spans="2:27" ht="16.149999999999999" customHeight="1" x14ac:dyDescent="0.25">
      <c r="B52" s="128" t="s">
        <v>18</v>
      </c>
      <c r="C52" s="119" t="s">
        <v>84</v>
      </c>
      <c r="D52" s="119" t="s">
        <v>152</v>
      </c>
      <c r="E52" s="119" t="s">
        <v>163</v>
      </c>
      <c r="F52" s="119" t="s">
        <v>164</v>
      </c>
      <c r="G52" s="120">
        <v>1.0999999999999999E-2</v>
      </c>
      <c r="H52" s="118" t="s">
        <v>209</v>
      </c>
      <c r="J52" s="118">
        <v>44.82</v>
      </c>
      <c r="K52" s="121">
        <v>85.639147218000005</v>
      </c>
      <c r="L52" s="122">
        <v>1193924.2135999999</v>
      </c>
      <c r="M52" s="122">
        <v>2281272.9027</v>
      </c>
      <c r="N52" s="121">
        <v>2892.3567905</v>
      </c>
      <c r="O52" s="122">
        <v>26638.202000000001</v>
      </c>
      <c r="P52" s="122">
        <v>1</v>
      </c>
      <c r="Q52" s="123">
        <v>7.3899999999999999E-3</v>
      </c>
      <c r="S52" s="124">
        <v>0.52335878457439311</v>
      </c>
      <c r="T52" s="125">
        <v>4.92</v>
      </c>
      <c r="U52" s="125">
        <v>0.41</v>
      </c>
      <c r="V52" s="123">
        <v>0.11222627737</v>
      </c>
      <c r="W52" s="123">
        <v>0.10977242302543506</v>
      </c>
      <c r="Y52" s="123">
        <v>-4.3863457216999996E-2</v>
      </c>
      <c r="Z52" s="123">
        <v>1.8088156687E-2</v>
      </c>
      <c r="AA52" s="123">
        <v>0.14126540203999999</v>
      </c>
    </row>
    <row r="53" spans="2:27" s="7" customFormat="1" ht="16.149999999999999" customHeight="1" x14ac:dyDescent="0.25">
      <c r="B53" s="127" t="s">
        <v>24</v>
      </c>
      <c r="C53" s="66" t="s">
        <v>481</v>
      </c>
      <c r="D53" s="66" t="s">
        <v>152</v>
      </c>
      <c r="E53" s="66" t="s">
        <v>479</v>
      </c>
      <c r="F53" s="66" t="s">
        <v>479</v>
      </c>
      <c r="G53" s="70">
        <v>0.01</v>
      </c>
      <c r="H53" s="7" t="s">
        <v>209</v>
      </c>
      <c r="I53" s="1"/>
      <c r="J53" s="7">
        <v>130.02000000000001</v>
      </c>
      <c r="K53" s="13">
        <v>147.55665581</v>
      </c>
      <c r="L53" s="15">
        <v>1536546.0652999999</v>
      </c>
      <c r="M53" s="15">
        <v>1743790.1776999999</v>
      </c>
      <c r="N53" s="13">
        <v>2387.8474590000001</v>
      </c>
      <c r="O53" s="15">
        <v>11817.767</v>
      </c>
      <c r="P53" s="15">
        <v>1</v>
      </c>
      <c r="Q53" s="8">
        <v>9.689999999999999E-3</v>
      </c>
      <c r="R53" s="1"/>
      <c r="S53" s="17">
        <v>0.88115306819787986</v>
      </c>
      <c r="T53" s="10">
        <v>12.55</v>
      </c>
      <c r="U53" s="10">
        <v>0.85</v>
      </c>
      <c r="V53" s="8">
        <v>0.11076787290000001</v>
      </c>
      <c r="W53" s="8">
        <v>7.8449469312413464E-2</v>
      </c>
      <c r="X53" s="1"/>
      <c r="Y53" s="8">
        <v>2.6991594059000003E-3</v>
      </c>
      <c r="Z53" s="8">
        <v>9.0339048847999995E-2</v>
      </c>
      <c r="AA53" s="8">
        <v>0.27412926135999999</v>
      </c>
    </row>
    <row r="54" spans="2:27" ht="16.149999999999999" customHeight="1" x14ac:dyDescent="0.25">
      <c r="B54" s="128" t="s">
        <v>30</v>
      </c>
      <c r="C54" s="119" t="s">
        <v>94</v>
      </c>
      <c r="D54" s="119" t="s">
        <v>152</v>
      </c>
      <c r="E54" s="119" t="s">
        <v>165</v>
      </c>
      <c r="F54" s="119" t="s">
        <v>165</v>
      </c>
      <c r="G54" s="120">
        <v>5.0000000000000001E-3</v>
      </c>
      <c r="H54" s="118" t="s">
        <v>209</v>
      </c>
      <c r="J54" s="118">
        <v>82.71</v>
      </c>
      <c r="K54" s="121">
        <v>101.39944749</v>
      </c>
      <c r="L54" s="122">
        <v>992520</v>
      </c>
      <c r="M54" s="122">
        <v>1216793.3699</v>
      </c>
      <c r="N54" s="121">
        <v>1226.6470690000001</v>
      </c>
      <c r="O54" s="122">
        <v>12000</v>
      </c>
      <c r="P54" s="122">
        <v>1</v>
      </c>
      <c r="Q54" s="123">
        <v>6.2599999999999999E-3</v>
      </c>
      <c r="S54" s="124">
        <v>0.81568491789027586</v>
      </c>
      <c r="T54" s="125">
        <v>10.74</v>
      </c>
      <c r="U54" s="125">
        <v>0.9</v>
      </c>
      <c r="V54" s="123">
        <v>0.13995308835</v>
      </c>
      <c r="W54" s="123">
        <v>0.13057671381936889</v>
      </c>
      <c r="Y54" s="123">
        <v>-3.9818899466999999E-2</v>
      </c>
      <c r="Z54" s="123">
        <v>5.0886089624000007E-2</v>
      </c>
      <c r="AA54" s="123">
        <v>0.23265750036999999</v>
      </c>
    </row>
    <row r="55" spans="2:27" s="7" customFormat="1" ht="16.149999999999999" customHeight="1" x14ac:dyDescent="0.25">
      <c r="B55" s="127" t="s">
        <v>37</v>
      </c>
      <c r="C55" s="66" t="s">
        <v>100</v>
      </c>
      <c r="D55" s="66" t="s">
        <v>152</v>
      </c>
      <c r="E55" s="66" t="s">
        <v>163</v>
      </c>
      <c r="F55" s="66" t="s">
        <v>179</v>
      </c>
      <c r="G55" s="70">
        <v>0.01</v>
      </c>
      <c r="H55" s="7" t="s">
        <v>209</v>
      </c>
      <c r="I55" s="1"/>
      <c r="J55" s="7">
        <v>74.099999999999994</v>
      </c>
      <c r="K55" s="13">
        <v>107.79792586000001</v>
      </c>
      <c r="L55" s="15">
        <v>2010337.9646999999</v>
      </c>
      <c r="M55" s="15">
        <v>2924564.9511000002</v>
      </c>
      <c r="N55" s="13">
        <v>4273.9034424000001</v>
      </c>
      <c r="O55" s="15">
        <v>27130.066999999999</v>
      </c>
      <c r="P55" s="15">
        <v>1</v>
      </c>
      <c r="Q55" s="8">
        <v>1.2580000000000001E-2</v>
      </c>
      <c r="R55" s="1"/>
      <c r="S55" s="17">
        <v>0.68739727048399435</v>
      </c>
      <c r="T55" s="10">
        <v>5.45</v>
      </c>
      <c r="U55" s="10">
        <v>0.4</v>
      </c>
      <c r="V55" s="8">
        <v>6.9444444445000003E-2</v>
      </c>
      <c r="W55" s="8">
        <v>6.4777327935222687E-2</v>
      </c>
      <c r="X55" s="1"/>
      <c r="Y55" s="8">
        <v>-1.9841269841E-2</v>
      </c>
      <c r="Z55" s="8">
        <v>-7.1411577759999997E-2</v>
      </c>
      <c r="AA55" s="8">
        <v>1.2952301016000001E-2</v>
      </c>
    </row>
    <row r="56" spans="2:27" ht="16.149999999999999" customHeight="1" x14ac:dyDescent="0.25">
      <c r="B56" s="128" t="s">
        <v>49</v>
      </c>
      <c r="C56" s="119" t="s">
        <v>112</v>
      </c>
      <c r="D56" s="119" t="s">
        <v>152</v>
      </c>
      <c r="E56" s="119" t="s">
        <v>170</v>
      </c>
      <c r="F56" s="119" t="s">
        <v>180</v>
      </c>
      <c r="G56" s="120">
        <v>1.17E-2</v>
      </c>
      <c r="H56" s="118" t="s">
        <v>209</v>
      </c>
      <c r="J56" s="118">
        <v>36.1</v>
      </c>
      <c r="K56" s="121">
        <v>89.735223703000003</v>
      </c>
      <c r="L56" s="122">
        <v>308420.09730000002</v>
      </c>
      <c r="M56" s="122">
        <v>766652.25555999996</v>
      </c>
      <c r="N56" s="121">
        <v>553.71481143000005</v>
      </c>
      <c r="O56" s="122" t="e">
        <v>#N/A</v>
      </c>
      <c r="P56" s="122">
        <v>0</v>
      </c>
      <c r="Q56" s="123" t="s">
        <v>209</v>
      </c>
      <c r="S56" s="124">
        <v>0.40229464540570503</v>
      </c>
      <c r="T56" s="125">
        <v>5</v>
      </c>
      <c r="U56" s="125">
        <v>0.45</v>
      </c>
      <c r="V56" s="123">
        <v>0.15313935681000002</v>
      </c>
      <c r="W56" s="123">
        <v>0.14958448753462605</v>
      </c>
      <c r="Y56" s="123">
        <v>-6.3197466495999999E-2</v>
      </c>
      <c r="Z56" s="123">
        <v>-4.0723118008999994E-3</v>
      </c>
      <c r="AA56" s="123">
        <v>0.27214398219000002</v>
      </c>
    </row>
    <row r="57" spans="2:27" s="7" customFormat="1" ht="16.149999999999999" customHeight="1" x14ac:dyDescent="0.25">
      <c r="B57" s="127" t="s">
        <v>50</v>
      </c>
      <c r="C57" s="66" t="s">
        <v>113</v>
      </c>
      <c r="D57" s="66" t="s">
        <v>152</v>
      </c>
      <c r="E57" s="66" t="s">
        <v>177</v>
      </c>
      <c r="F57" s="66" t="s">
        <v>177</v>
      </c>
      <c r="G57" s="70">
        <v>6.9999999999999993E-3</v>
      </c>
      <c r="H57" s="7" t="s">
        <v>209</v>
      </c>
      <c r="I57" s="1"/>
      <c r="J57" s="7">
        <v>141.49</v>
      </c>
      <c r="K57" s="13">
        <v>199.28835208000001</v>
      </c>
      <c r="L57" s="15">
        <v>522196.43554999999</v>
      </c>
      <c r="M57" s="15">
        <v>735512.52459000004</v>
      </c>
      <c r="N57" s="13">
        <v>1555.593179</v>
      </c>
      <c r="O57" s="15">
        <v>3690.6950000000002</v>
      </c>
      <c r="P57" s="15">
        <v>1</v>
      </c>
      <c r="Q57" s="8">
        <v>3.2700000000000003E-3</v>
      </c>
      <c r="R57" s="1"/>
      <c r="S57" s="17">
        <v>0.7099762656635441</v>
      </c>
      <c r="T57" s="10">
        <v>10.78</v>
      </c>
      <c r="U57" s="10">
        <v>1.07</v>
      </c>
      <c r="V57" s="8">
        <v>8.3982549081000002E-2</v>
      </c>
      <c r="W57" s="8">
        <v>9.0748462788889664E-2</v>
      </c>
      <c r="X57" s="1"/>
      <c r="Y57" s="8">
        <v>6.1868866451000003E-3</v>
      </c>
      <c r="Z57" s="8">
        <v>4.2044954645E-2</v>
      </c>
      <c r="AA57" s="8">
        <v>0.19429209062999997</v>
      </c>
    </row>
    <row r="58" spans="2:27" ht="16.149999999999999" customHeight="1" x14ac:dyDescent="0.25">
      <c r="B58" s="128" t="s">
        <v>61</v>
      </c>
      <c r="C58" s="119" t="s">
        <v>482</v>
      </c>
      <c r="D58" s="119" t="s">
        <v>152</v>
      </c>
      <c r="E58" s="119" t="s">
        <v>479</v>
      </c>
      <c r="F58" s="119" t="s">
        <v>479</v>
      </c>
      <c r="G58" s="120">
        <v>6.3E-3</v>
      </c>
      <c r="H58" s="118" t="s">
        <v>209</v>
      </c>
      <c r="J58" s="118" t="e">
        <v>#N/A</v>
      </c>
      <c r="K58" s="121" t="e">
        <v>#N/A</v>
      </c>
      <c r="L58" s="122" t="e">
        <v>#N/A</v>
      </c>
      <c r="M58" s="122" t="e">
        <v>#N/A</v>
      </c>
      <c r="N58" s="121" t="e">
        <v>#N/A</v>
      </c>
      <c r="O58" s="122" t="e">
        <v>#N/A</v>
      </c>
      <c r="P58" s="122">
        <v>0</v>
      </c>
      <c r="Q58" s="123" t="s">
        <v>209</v>
      </c>
      <c r="S58" s="124" t="e">
        <v>#N/A</v>
      </c>
      <c r="T58" s="125" t="s">
        <v>209</v>
      </c>
      <c r="U58" s="125" t="e">
        <v>#N/A</v>
      </c>
      <c r="V58" s="123" t="s">
        <v>209</v>
      </c>
      <c r="W58" s="123" t="s">
        <v>209</v>
      </c>
      <c r="Y58" s="123" t="s">
        <v>209</v>
      </c>
      <c r="Z58" s="123" t="s">
        <v>209</v>
      </c>
      <c r="AA58" s="123" t="s">
        <v>209</v>
      </c>
    </row>
    <row r="59" spans="2:27" ht="16.149999999999999" customHeight="1" x14ac:dyDescent="0.25">
      <c r="B59" s="128" t="s">
        <v>64</v>
      </c>
      <c r="C59" s="119" t="s">
        <v>129</v>
      </c>
      <c r="D59" s="119" t="s">
        <v>152</v>
      </c>
      <c r="E59" s="119" t="s">
        <v>170</v>
      </c>
      <c r="F59" s="119" t="s">
        <v>202</v>
      </c>
      <c r="G59" s="120">
        <v>0.01</v>
      </c>
      <c r="H59" s="118" t="s">
        <v>209</v>
      </c>
      <c r="J59" s="118">
        <v>8.68</v>
      </c>
      <c r="K59" s="121">
        <v>9.6414338900000001</v>
      </c>
      <c r="L59" s="122">
        <v>430674.89163999999</v>
      </c>
      <c r="M59" s="122">
        <v>478378.28292999999</v>
      </c>
      <c r="N59" s="121">
        <v>2025.9754442999999</v>
      </c>
      <c r="O59" s="122">
        <v>49616.923000000003</v>
      </c>
      <c r="P59" s="122">
        <v>1</v>
      </c>
      <c r="Q59" s="123">
        <v>2.2899999999999999E-3</v>
      </c>
      <c r="S59" s="124">
        <v>0.90028102656004416</v>
      </c>
      <c r="T59" s="125">
        <v>1.0841547337999999</v>
      </c>
      <c r="U59" s="125">
        <v>0.13100000000000001</v>
      </c>
      <c r="V59" s="123">
        <v>0.13093656205000001</v>
      </c>
      <c r="W59" s="123">
        <v>0.18110599078341016</v>
      </c>
      <c r="Y59" s="123">
        <v>-2.5704343922000002E-2</v>
      </c>
      <c r="Z59" s="123">
        <v>5.6578433851999996E-2</v>
      </c>
      <c r="AA59" s="123">
        <v>0.19010229008999999</v>
      </c>
    </row>
    <row r="60" spans="2:27" s="7" customFormat="1" ht="16.149999999999999" customHeight="1" x14ac:dyDescent="0.25">
      <c r="B60" s="127" t="s">
        <v>66</v>
      </c>
      <c r="C60" s="66" t="s">
        <v>132</v>
      </c>
      <c r="D60" s="66" t="s">
        <v>152</v>
      </c>
      <c r="E60" s="66" t="s">
        <v>203</v>
      </c>
      <c r="F60" s="66" t="s">
        <v>192</v>
      </c>
      <c r="G60" s="70">
        <v>1.175E-2</v>
      </c>
      <c r="H60" s="7" t="s">
        <v>209</v>
      </c>
      <c r="I60" s="1"/>
      <c r="J60" s="7">
        <v>39</v>
      </c>
      <c r="K60" s="13">
        <v>34.308205237000003</v>
      </c>
      <c r="L60" s="15">
        <v>135619.92600000001</v>
      </c>
      <c r="M60" s="15">
        <v>119304.51936999999</v>
      </c>
      <c r="N60" s="13">
        <v>317.32422429000002</v>
      </c>
      <c r="O60" s="15" t="e">
        <v>#N/A</v>
      </c>
      <c r="P60" s="15">
        <v>0</v>
      </c>
      <c r="Q60" s="8" t="s">
        <v>209</v>
      </c>
      <c r="R60" s="1"/>
      <c r="S60" s="17">
        <v>1.1367543050004869</v>
      </c>
      <c r="T60" s="10">
        <v>0.72</v>
      </c>
      <c r="U60" s="10">
        <v>0.05</v>
      </c>
      <c r="V60" s="8">
        <v>1.8947368420999998E-2</v>
      </c>
      <c r="W60" s="8">
        <v>1.5384615384615387E-2</v>
      </c>
      <c r="X60" s="1"/>
      <c r="Y60" s="8">
        <v>-6.6225165564999999E-3</v>
      </c>
      <c r="Z60" s="8">
        <v>-6.4037930202000007E-2</v>
      </c>
      <c r="AA60" s="8">
        <v>4.5231384694000003E-2</v>
      </c>
    </row>
    <row r="61" spans="2:27" s="7" customFormat="1" ht="16.149999999999999" customHeight="1" x14ac:dyDescent="0.25">
      <c r="B61" s="127" t="s">
        <v>71</v>
      </c>
      <c r="C61" s="66" t="s">
        <v>137</v>
      </c>
      <c r="D61" s="66" t="s">
        <v>152</v>
      </c>
      <c r="E61" s="66" t="s">
        <v>177</v>
      </c>
      <c r="F61" s="66" t="s">
        <v>177</v>
      </c>
      <c r="G61" s="70">
        <v>2E-3</v>
      </c>
      <c r="H61" s="7" t="s">
        <v>209</v>
      </c>
      <c r="I61" s="1"/>
      <c r="J61" s="7">
        <v>51.34</v>
      </c>
      <c r="K61" s="13">
        <v>83.508847848000002</v>
      </c>
      <c r="L61" s="15">
        <v>137385.84</v>
      </c>
      <c r="M61" s="15">
        <v>223469.67684</v>
      </c>
      <c r="N61" s="13">
        <v>63.580251904999997</v>
      </c>
      <c r="O61" s="15" t="e">
        <v>#N/A</v>
      </c>
      <c r="P61" s="15">
        <v>0</v>
      </c>
      <c r="Q61" s="8" t="s">
        <v>209</v>
      </c>
      <c r="R61" s="1"/>
      <c r="S61" s="17">
        <v>0.61478515538194645</v>
      </c>
      <c r="T61" s="10">
        <v>4.43</v>
      </c>
      <c r="U61" s="10">
        <v>0.48</v>
      </c>
      <c r="V61" s="8">
        <v>9.7127822845999995E-2</v>
      </c>
      <c r="W61" s="8">
        <v>0.11219322165952472</v>
      </c>
      <c r="X61" s="1"/>
      <c r="Y61" s="8">
        <v>-2.2467631377999998E-2</v>
      </c>
      <c r="Z61" s="8">
        <v>4.5559611535000002E-2</v>
      </c>
      <c r="AA61" s="8">
        <v>0.22854437577999998</v>
      </c>
    </row>
    <row r="62" spans="2:27" ht="16.149999999999999" customHeight="1" x14ac:dyDescent="0.25">
      <c r="B62" s="128" t="s">
        <v>461</v>
      </c>
      <c r="C62" s="119" t="s">
        <v>141</v>
      </c>
      <c r="D62" s="119" t="s">
        <v>152</v>
      </c>
      <c r="E62" s="119" t="s">
        <v>163</v>
      </c>
      <c r="F62" s="119" t="s">
        <v>164</v>
      </c>
      <c r="G62" s="120">
        <v>2.5999999999999999E-3</v>
      </c>
      <c r="H62" s="118" t="s">
        <v>209</v>
      </c>
      <c r="J62" s="118">
        <v>933</v>
      </c>
      <c r="K62" s="121">
        <v>986.15774087</v>
      </c>
      <c r="L62" s="122">
        <v>114327.954</v>
      </c>
      <c r="M62" s="122">
        <v>120841.79725</v>
      </c>
      <c r="N62" s="121">
        <v>73.455313333000007</v>
      </c>
      <c r="O62" s="122">
        <v>122.538</v>
      </c>
      <c r="P62" s="122">
        <v>0</v>
      </c>
      <c r="Q62" s="123" t="s">
        <v>209</v>
      </c>
      <c r="S62" s="124">
        <v>0.9460961074816453</v>
      </c>
      <c r="T62" s="125">
        <v>0</v>
      </c>
      <c r="U62" s="125">
        <v>0</v>
      </c>
      <c r="V62" s="123">
        <v>0</v>
      </c>
      <c r="W62" s="123">
        <v>0</v>
      </c>
      <c r="Y62" s="123">
        <v>-6.7000000000000004E-2</v>
      </c>
      <c r="Z62" s="123">
        <v>-0.12803738317000002</v>
      </c>
      <c r="AA62" s="123">
        <v>0.17840227343999998</v>
      </c>
    </row>
    <row r="63" spans="2:27" s="7" customFormat="1" ht="16.149999999999999" customHeight="1" x14ac:dyDescent="0.25">
      <c r="B63" s="127" t="s">
        <v>73</v>
      </c>
      <c r="C63" s="66" t="s">
        <v>139</v>
      </c>
      <c r="D63" s="66" t="s">
        <v>152</v>
      </c>
      <c r="E63" s="66" t="s">
        <v>199</v>
      </c>
      <c r="F63" s="66" t="s">
        <v>189</v>
      </c>
      <c r="G63" s="70">
        <v>2.5000000000000001E-3</v>
      </c>
      <c r="H63" s="7" t="s">
        <v>209</v>
      </c>
      <c r="I63" s="1"/>
      <c r="J63" s="7">
        <v>39.5</v>
      </c>
      <c r="K63" s="13">
        <v>54.162324710999997</v>
      </c>
      <c r="L63" s="15">
        <v>71021</v>
      </c>
      <c r="M63" s="15">
        <v>97383.859830000001</v>
      </c>
      <c r="N63" s="13">
        <v>91.855438094999997</v>
      </c>
      <c r="O63" s="15" t="e">
        <v>#N/A</v>
      </c>
      <c r="P63" s="15">
        <v>0</v>
      </c>
      <c r="Q63" s="8" t="s">
        <v>209</v>
      </c>
      <c r="R63" s="1"/>
      <c r="S63" s="17">
        <v>0.72928922845842736</v>
      </c>
      <c r="T63" s="10">
        <v>5.4</v>
      </c>
      <c r="U63" s="10">
        <v>0.45</v>
      </c>
      <c r="V63" s="8">
        <v>0.15428571427999999</v>
      </c>
      <c r="W63" s="8">
        <v>0.13670886075949368</v>
      </c>
      <c r="X63" s="1"/>
      <c r="Y63" s="8">
        <v>-5.0377833759E-3</v>
      </c>
      <c r="Z63" s="8">
        <v>0.13385979313999999</v>
      </c>
      <c r="AA63" s="8">
        <v>0.30485239714000001</v>
      </c>
    </row>
    <row r="64" spans="2:27" ht="16.149999999999999" customHeight="1" x14ac:dyDescent="0.25">
      <c r="B64" s="128" t="s">
        <v>76</v>
      </c>
      <c r="C64" s="119" t="s">
        <v>143</v>
      </c>
      <c r="D64" s="119" t="s">
        <v>152</v>
      </c>
      <c r="E64" s="119" t="s">
        <v>212</v>
      </c>
      <c r="F64" s="119" t="s">
        <v>164</v>
      </c>
      <c r="G64" s="120">
        <v>1.3999999999999999E-2</v>
      </c>
      <c r="H64" s="118" t="s">
        <v>209</v>
      </c>
      <c r="J64" s="118">
        <v>644</v>
      </c>
      <c r="K64" s="121">
        <v>2048.4482973999998</v>
      </c>
      <c r="L64" s="122">
        <v>71597.987999999998</v>
      </c>
      <c r="M64" s="122">
        <v>227740.33635999999</v>
      </c>
      <c r="N64" s="121">
        <v>15.642653809</v>
      </c>
      <c r="O64" s="122">
        <v>111.17700000000001</v>
      </c>
      <c r="P64" s="122">
        <v>0</v>
      </c>
      <c r="Q64" s="123" t="s">
        <v>209</v>
      </c>
      <c r="S64" s="124">
        <v>0.31438430777940518</v>
      </c>
      <c r="T64" s="125">
        <v>43.531807114000003</v>
      </c>
      <c r="U64" s="125">
        <v>2.5185065249999998</v>
      </c>
      <c r="V64" s="123">
        <v>7.7874431330999999E-2</v>
      </c>
      <c r="W64" s="123">
        <v>4.6928693012422362E-2</v>
      </c>
      <c r="Y64" s="123">
        <v>2.0907207085000001E-2</v>
      </c>
      <c r="Z64" s="123">
        <v>0.11777829555000001</v>
      </c>
      <c r="AA64" s="123">
        <v>0.23724628573000001</v>
      </c>
    </row>
    <row r="65" spans="2:27" s="7" customFormat="1" ht="16.149999999999999" customHeight="1" x14ac:dyDescent="0.25">
      <c r="B65" s="127" t="s">
        <v>77</v>
      </c>
      <c r="C65" s="66" t="s">
        <v>144</v>
      </c>
      <c r="D65" s="66" t="s">
        <v>152</v>
      </c>
      <c r="E65" s="66" t="s">
        <v>163</v>
      </c>
      <c r="F65" s="66" t="s">
        <v>208</v>
      </c>
      <c r="G65" s="70">
        <v>1.2E-2</v>
      </c>
      <c r="H65" s="7" t="s">
        <v>209</v>
      </c>
      <c r="I65" s="1"/>
      <c r="J65" s="7">
        <v>42.14</v>
      </c>
      <c r="K65" s="13">
        <v>68.178670251</v>
      </c>
      <c r="L65" s="15">
        <v>76513.429440000007</v>
      </c>
      <c r="M65" s="15">
        <v>123791.73886</v>
      </c>
      <c r="N65" s="13">
        <v>21.310370952</v>
      </c>
      <c r="O65" s="15">
        <v>1815.6959999999999</v>
      </c>
      <c r="P65" s="15">
        <v>0</v>
      </c>
      <c r="Q65" s="8" t="s">
        <v>209</v>
      </c>
      <c r="R65" s="1"/>
      <c r="S65" s="17">
        <v>0.61808186995817682</v>
      </c>
      <c r="T65" s="10">
        <v>5.596602206</v>
      </c>
      <c r="U65" s="10">
        <v>0.42958733100000002</v>
      </c>
      <c r="V65" s="8">
        <v>0.13119086277</v>
      </c>
      <c r="W65" s="8">
        <v>0.12233146587565259</v>
      </c>
      <c r="X65" s="1"/>
      <c r="Y65" s="8">
        <v>-9.1445438146999999E-3</v>
      </c>
      <c r="Z65" s="8">
        <v>-3.7640135782000005E-2</v>
      </c>
      <c r="AA65" s="8">
        <v>0.12295157131999999</v>
      </c>
    </row>
    <row r="66" spans="2:27" s="7" customFormat="1" ht="16.149999999999999" customHeight="1" x14ac:dyDescent="0.25">
      <c r="B66" s="127" t="s">
        <v>78</v>
      </c>
      <c r="C66" s="66" t="s">
        <v>145</v>
      </c>
      <c r="D66" s="66" t="s">
        <v>152</v>
      </c>
      <c r="E66" s="66" t="s">
        <v>479</v>
      </c>
      <c r="F66" s="66" t="s">
        <v>479</v>
      </c>
      <c r="G66" s="70">
        <v>3.0000000000000001E-3</v>
      </c>
      <c r="H66" s="7" t="s">
        <v>209</v>
      </c>
      <c r="I66" s="1"/>
      <c r="J66" s="7">
        <v>35.299999999999997</v>
      </c>
      <c r="K66" s="13">
        <v>72.254992904999995</v>
      </c>
      <c r="L66" s="15">
        <v>49949.5</v>
      </c>
      <c r="M66" s="15">
        <v>102240.81496</v>
      </c>
      <c r="N66" s="13">
        <v>6.2499328571000001</v>
      </c>
      <c r="O66" s="15">
        <v>1415</v>
      </c>
      <c r="P66" s="15">
        <v>0</v>
      </c>
      <c r="Q66" s="8" t="s">
        <v>209</v>
      </c>
      <c r="R66" s="1"/>
      <c r="S66" s="17">
        <v>0.48854755333533861</v>
      </c>
      <c r="T66" s="10">
        <v>1.84</v>
      </c>
      <c r="U66" s="10">
        <v>0.16</v>
      </c>
      <c r="V66" s="8">
        <v>6.7896678966999996E-2</v>
      </c>
      <c r="W66" s="8">
        <v>5.4390934844192634E-2</v>
      </c>
      <c r="X66" s="1"/>
      <c r="Y66" s="8">
        <v>-8.9971642175999997E-2</v>
      </c>
      <c r="Z66" s="8">
        <v>9.8273859989000012E-2</v>
      </c>
      <c r="AA66" s="8">
        <v>0.37971370909999996</v>
      </c>
    </row>
    <row r="67" spans="2:27" ht="16.149999999999999" customHeight="1" x14ac:dyDescent="0.25">
      <c r="B67" s="128" t="s">
        <v>401</v>
      </c>
      <c r="C67" s="119" t="s">
        <v>146</v>
      </c>
      <c r="D67" s="119" t="s">
        <v>152</v>
      </c>
      <c r="E67" s="119" t="s">
        <v>177</v>
      </c>
      <c r="F67" s="119" t="s">
        <v>177</v>
      </c>
      <c r="G67" s="120">
        <v>3.0000000000000001E-3</v>
      </c>
      <c r="H67" s="118" t="s">
        <v>209</v>
      </c>
      <c r="J67" s="118">
        <v>224.29</v>
      </c>
      <c r="K67" s="121">
        <v>738.07457280999995</v>
      </c>
      <c r="L67" s="122">
        <v>22802.218560000001</v>
      </c>
      <c r="M67" s="122">
        <v>75035.613370000006</v>
      </c>
      <c r="N67" s="121">
        <v>14.35544238</v>
      </c>
      <c r="O67" s="122" t="e">
        <v>#N/A</v>
      </c>
      <c r="P67" s="122">
        <v>0</v>
      </c>
      <c r="Q67" s="123" t="s">
        <v>209</v>
      </c>
      <c r="S67" s="124">
        <v>0.30388528241270035</v>
      </c>
      <c r="T67" s="125">
        <v>17.350000000000001</v>
      </c>
      <c r="U67" s="125">
        <v>0.45</v>
      </c>
      <c r="V67" s="123">
        <v>8.5552268245000007E-2</v>
      </c>
      <c r="W67" s="123">
        <v>2.4075973070578273E-2</v>
      </c>
      <c r="Y67" s="123">
        <v>-1.5335310725999999E-2</v>
      </c>
      <c r="Z67" s="123">
        <v>0.12003661374000001</v>
      </c>
      <c r="AA67" s="123">
        <v>0.20061518473000001</v>
      </c>
    </row>
    <row r="68" spans="2:27" s="7" customFormat="1" ht="16.149999999999999" customHeight="1" x14ac:dyDescent="0.25">
      <c r="B68" s="127" t="s">
        <v>45</v>
      </c>
      <c r="C68" s="66" t="s">
        <v>107</v>
      </c>
      <c r="D68" s="66" t="s">
        <v>152</v>
      </c>
      <c r="E68" s="66" t="s">
        <v>170</v>
      </c>
      <c r="F68" s="66" t="s">
        <v>171</v>
      </c>
      <c r="G68" s="70">
        <v>1.0999999999999999E-2</v>
      </c>
      <c r="H68" s="7" t="s">
        <v>311</v>
      </c>
      <c r="I68" s="1"/>
      <c r="J68" s="7">
        <v>4.8499999999999996</v>
      </c>
      <c r="K68" s="13">
        <v>9.8354445282</v>
      </c>
      <c r="L68" s="15">
        <v>401707.53074999998</v>
      </c>
      <c r="M68" s="15">
        <v>814633.42995000002</v>
      </c>
      <c r="N68" s="13">
        <v>631.29333142999997</v>
      </c>
      <c r="O68" s="15">
        <v>82826.294999999998</v>
      </c>
      <c r="P68" s="15">
        <v>1</v>
      </c>
      <c r="Q68" s="8">
        <v>2.5300000000000001E-3</v>
      </c>
      <c r="R68" s="1"/>
      <c r="S68" s="17">
        <v>0.49311446839989503</v>
      </c>
      <c r="T68" s="10">
        <v>0.6</v>
      </c>
      <c r="U68" s="10">
        <v>0.04</v>
      </c>
      <c r="V68" s="8">
        <v>0.11472275334000001</v>
      </c>
      <c r="W68" s="8">
        <v>9.8969072164948463E-2</v>
      </c>
      <c r="X68" s="1"/>
      <c r="Y68" s="8">
        <v>-4.3392504930999998E-2</v>
      </c>
      <c r="Z68" s="8">
        <v>-1.6942545478000001E-2</v>
      </c>
      <c r="AA68" s="8">
        <v>4.2130494423000001E-2</v>
      </c>
    </row>
    <row r="69" spans="2:27" ht="16.149999999999999" customHeight="1" x14ac:dyDescent="0.25">
      <c r="B69" s="128" t="s">
        <v>464</v>
      </c>
      <c r="C69" s="119" t="s">
        <v>124</v>
      </c>
      <c r="D69" s="119" t="s">
        <v>152</v>
      </c>
      <c r="E69" s="119" t="s">
        <v>186</v>
      </c>
      <c r="F69" s="119" t="s">
        <v>162</v>
      </c>
      <c r="G69" s="120">
        <v>9.4999999999999998E-3</v>
      </c>
      <c r="H69" s="118" t="s">
        <v>318</v>
      </c>
      <c r="J69" s="118">
        <v>21.12</v>
      </c>
      <c r="K69" s="121">
        <v>43.205234887000003</v>
      </c>
      <c r="L69" s="122">
        <v>154517.53151999999</v>
      </c>
      <c r="M69" s="122">
        <v>316096.88653000002</v>
      </c>
      <c r="N69" s="121">
        <v>252.61438000000001</v>
      </c>
      <c r="O69" s="122" t="e">
        <v>#N/A</v>
      </c>
      <c r="P69" s="122">
        <v>0</v>
      </c>
      <c r="Q69" s="123" t="s">
        <v>209</v>
      </c>
      <c r="S69" s="124">
        <v>0.48882965351855512</v>
      </c>
      <c r="T69" s="125">
        <v>0</v>
      </c>
      <c r="U69" s="125">
        <v>0</v>
      </c>
      <c r="V69" s="123">
        <v>0</v>
      </c>
      <c r="W69" s="123">
        <v>0</v>
      </c>
      <c r="Y69" s="123">
        <v>-3.4293552812E-2</v>
      </c>
      <c r="Z69" s="123">
        <v>0.30773993808</v>
      </c>
      <c r="AA69" s="123">
        <v>0.61221374045999999</v>
      </c>
    </row>
    <row r="70" spans="2:27" s="7" customFormat="1" ht="16.149999999999999" customHeight="1" x14ac:dyDescent="0.25">
      <c r="B70" s="127" t="s">
        <v>228</v>
      </c>
      <c r="C70" s="66" t="s">
        <v>291</v>
      </c>
      <c r="D70" s="66" t="s">
        <v>152</v>
      </c>
      <c r="E70" s="66" t="s">
        <v>203</v>
      </c>
      <c r="F70" s="66" t="s">
        <v>316</v>
      </c>
      <c r="G70" s="70">
        <v>7.4999999999999997E-3</v>
      </c>
      <c r="H70" s="7" t="s">
        <v>317</v>
      </c>
      <c r="I70" s="1"/>
      <c r="J70" s="7">
        <v>61.12</v>
      </c>
      <c r="K70" s="13">
        <v>76.008772859000004</v>
      </c>
      <c r="L70" s="15">
        <v>294903.20543999999</v>
      </c>
      <c r="M70" s="15">
        <v>366741.34093000001</v>
      </c>
      <c r="N70" s="13">
        <v>687.25190142999998</v>
      </c>
      <c r="O70" s="15">
        <v>4824.9870000000001</v>
      </c>
      <c r="P70" s="15">
        <v>0</v>
      </c>
      <c r="Q70" s="8" t="s">
        <v>209</v>
      </c>
      <c r="R70" s="1"/>
      <c r="S70" s="17">
        <v>0.8041177051151791</v>
      </c>
      <c r="T70" s="10">
        <v>4.04</v>
      </c>
      <c r="U70" s="10">
        <v>0.34</v>
      </c>
      <c r="V70" s="8">
        <v>8.8209606987000005E-2</v>
      </c>
      <c r="W70" s="8">
        <v>6.6753926701570682E-2</v>
      </c>
      <c r="X70" s="1"/>
      <c r="Y70" s="8">
        <v>-2.1453730387999997E-2</v>
      </c>
      <c r="Z70" s="8">
        <v>0.18789645278999997</v>
      </c>
      <c r="AA70" s="8">
        <v>0.44155604171999996</v>
      </c>
    </row>
    <row r="71" spans="2:27" ht="16.149999999999999" customHeight="1" x14ac:dyDescent="0.25">
      <c r="B71" s="128" t="s">
        <v>447</v>
      </c>
      <c r="C71" s="119" t="s">
        <v>485</v>
      </c>
      <c r="D71" s="119" t="s">
        <v>152</v>
      </c>
      <c r="E71" s="119" t="s">
        <v>159</v>
      </c>
      <c r="F71" s="119" t="s">
        <v>160</v>
      </c>
      <c r="G71" s="120">
        <v>1.06E-2</v>
      </c>
      <c r="H71" s="118" t="s">
        <v>209</v>
      </c>
      <c r="J71" s="118">
        <v>67.45</v>
      </c>
      <c r="K71" s="121">
        <v>106.14831845</v>
      </c>
      <c r="L71" s="122">
        <v>649206.25</v>
      </c>
      <c r="M71" s="122">
        <v>1021677.5651</v>
      </c>
      <c r="N71" s="121">
        <v>2610.2617648</v>
      </c>
      <c r="O71" s="122">
        <v>9625</v>
      </c>
      <c r="P71" s="122">
        <v>1</v>
      </c>
      <c r="Q71" s="123">
        <v>4.0999999999999995E-3</v>
      </c>
      <c r="S71" s="124">
        <v>0.63543163928472013</v>
      </c>
      <c r="T71" s="125">
        <v>12.4</v>
      </c>
      <c r="U71" s="125">
        <v>0.6</v>
      </c>
      <c r="V71" s="123">
        <v>0.13793103447999999</v>
      </c>
      <c r="W71" s="123">
        <v>0.10674573758339509</v>
      </c>
      <c r="Y71" s="123">
        <v>-6.9398454747000002E-2</v>
      </c>
      <c r="Z71" s="123">
        <v>-4.8494566620999997E-2</v>
      </c>
      <c r="AA71" s="123">
        <v>-0.11366828591000001</v>
      </c>
    </row>
    <row r="72" spans="2:27" s="7" customFormat="1" ht="16.149999999999999" customHeight="1" x14ac:dyDescent="0.25">
      <c r="B72" s="127" t="s">
        <v>396</v>
      </c>
      <c r="C72" s="66" t="s">
        <v>499</v>
      </c>
      <c r="D72" s="66" t="s">
        <v>152</v>
      </c>
      <c r="E72" s="66" t="s">
        <v>163</v>
      </c>
      <c r="F72" s="66" t="s">
        <v>500</v>
      </c>
      <c r="G72" s="70">
        <v>1.0500000000000001E-2</v>
      </c>
      <c r="H72" s="7" t="s">
        <v>209</v>
      </c>
      <c r="I72" s="1"/>
      <c r="J72" s="7">
        <v>54.64</v>
      </c>
      <c r="K72" s="13">
        <v>109.85778592</v>
      </c>
      <c r="L72" s="15">
        <v>634414.76768000005</v>
      </c>
      <c r="M72" s="15">
        <v>1275538.0992000001</v>
      </c>
      <c r="N72" s="13">
        <v>1646.5860776</v>
      </c>
      <c r="O72" s="15">
        <v>11610.812</v>
      </c>
      <c r="P72" s="15">
        <v>1</v>
      </c>
      <c r="Q72" s="8">
        <v>3.9700000000000004E-3</v>
      </c>
      <c r="R72" s="1"/>
      <c r="S72" s="17">
        <v>0.49737030054282749</v>
      </c>
      <c r="T72" s="10">
        <v>6.44</v>
      </c>
      <c r="U72" s="10">
        <v>0.56000000000000005</v>
      </c>
      <c r="V72" s="8">
        <v>0.12384615384</v>
      </c>
      <c r="W72" s="8">
        <v>0.12298682284040997</v>
      </c>
      <c r="X72" s="1"/>
      <c r="Y72" s="8">
        <v>-0.11478419963</v>
      </c>
      <c r="Z72" s="8">
        <v>1.6190078460999999E-2</v>
      </c>
      <c r="AA72" s="8">
        <v>0.17983730097999998</v>
      </c>
    </row>
    <row r="73" spans="2:27" ht="16.149999999999999" customHeight="1" x14ac:dyDescent="0.25">
      <c r="B73" s="128" t="s">
        <v>460</v>
      </c>
      <c r="C73" s="119" t="s">
        <v>537</v>
      </c>
      <c r="D73" s="119" t="s">
        <v>152</v>
      </c>
      <c r="E73" s="119" t="s">
        <v>473</v>
      </c>
      <c r="F73" s="119" t="s">
        <v>196</v>
      </c>
      <c r="G73" s="120">
        <v>1.2999999999999999E-2</v>
      </c>
      <c r="H73" s="118" t="s">
        <v>209</v>
      </c>
      <c r="J73" s="118">
        <v>6.33</v>
      </c>
      <c r="K73" s="121">
        <v>8.7376100197</v>
      </c>
      <c r="L73" s="122">
        <v>221687.58888</v>
      </c>
      <c r="M73" s="122">
        <v>306006.27137999999</v>
      </c>
      <c r="N73" s="121">
        <v>401.37079333000003</v>
      </c>
      <c r="O73" s="122">
        <v>35021.735999999997</v>
      </c>
      <c r="P73" s="122">
        <v>1</v>
      </c>
      <c r="Q73" s="123">
        <v>1.3900000000000002E-3</v>
      </c>
      <c r="S73" s="124">
        <v>0.7244543972239833</v>
      </c>
      <c r="T73" s="125">
        <v>1.35</v>
      </c>
      <c r="U73" s="125">
        <v>7.4999999999999997E-2</v>
      </c>
      <c r="V73" s="123">
        <v>0.16625615763999999</v>
      </c>
      <c r="W73" s="123">
        <v>0.14218009478672985</v>
      </c>
      <c r="Y73" s="123">
        <v>-5.3103964098999999E-2</v>
      </c>
      <c r="Z73" s="123">
        <v>-0.19288179382999998</v>
      </c>
      <c r="AA73" s="123">
        <v>-8.2107869469000005E-2</v>
      </c>
    </row>
    <row r="74" spans="2:27" s="7" customFormat="1" ht="16.149999999999999" customHeight="1" x14ac:dyDescent="0.25">
      <c r="B74" s="127" t="s">
        <v>239</v>
      </c>
      <c r="C74" s="66" t="s">
        <v>244</v>
      </c>
      <c r="D74" s="66" t="s">
        <v>150</v>
      </c>
      <c r="E74" s="66" t="s">
        <v>350</v>
      </c>
      <c r="F74" s="66" t="s">
        <v>349</v>
      </c>
      <c r="G74" s="70">
        <v>1.2500000000000001E-2</v>
      </c>
      <c r="H74" s="7" t="s">
        <v>351</v>
      </c>
      <c r="I74" s="1"/>
      <c r="J74" s="7">
        <v>91.15</v>
      </c>
      <c r="K74" s="13">
        <v>91.742372704999994</v>
      </c>
      <c r="L74" s="15">
        <v>1718334.2779999999</v>
      </c>
      <c r="M74" s="15">
        <v>1729501.5223999999</v>
      </c>
      <c r="N74" s="13">
        <v>5418.1626847999996</v>
      </c>
      <c r="O74" s="15">
        <v>18851.72</v>
      </c>
      <c r="P74" s="15">
        <v>1</v>
      </c>
      <c r="Q74" s="8">
        <v>1.0620000000000001E-2</v>
      </c>
      <c r="R74" s="1"/>
      <c r="S74" s="17">
        <v>0.99354308497225396</v>
      </c>
      <c r="T74" s="10">
        <v>12.1</v>
      </c>
      <c r="U74" s="10">
        <v>1</v>
      </c>
      <c r="V74" s="8">
        <v>0.13079667063</v>
      </c>
      <c r="W74" s="8">
        <v>0.13165112452002192</v>
      </c>
      <c r="X74" s="1"/>
      <c r="Y74" s="8">
        <v>2.3237539291999999E-2</v>
      </c>
      <c r="Z74" s="8">
        <v>-1.9721140325000001E-2</v>
      </c>
      <c r="AA74" s="8">
        <v>0.12077415811</v>
      </c>
    </row>
    <row r="75" spans="2:27" ht="16.149999999999999" customHeight="1" x14ac:dyDescent="0.25">
      <c r="B75" s="128" t="s">
        <v>465</v>
      </c>
      <c r="C75" s="119" t="s">
        <v>120</v>
      </c>
      <c r="D75" s="119" t="s">
        <v>150</v>
      </c>
      <c r="E75" s="119" t="s">
        <v>163</v>
      </c>
      <c r="F75" s="119" t="s">
        <v>195</v>
      </c>
      <c r="G75" s="120">
        <v>7.4999999999999997E-3</v>
      </c>
      <c r="H75" s="118" t="s">
        <v>209</v>
      </c>
      <c r="J75" s="118" t="e">
        <v>#N/A</v>
      </c>
      <c r="K75" s="121" t="e">
        <v>#N/A</v>
      </c>
      <c r="L75" s="122" t="e">
        <v>#N/A</v>
      </c>
      <c r="M75" s="122" t="e">
        <v>#N/A</v>
      </c>
      <c r="N75" s="121" t="e">
        <v>#N/A</v>
      </c>
      <c r="O75" s="122" t="e">
        <v>#N/A</v>
      </c>
      <c r="P75" s="122">
        <v>0</v>
      </c>
      <c r="Q75" s="123" t="s">
        <v>209</v>
      </c>
      <c r="S75" s="124" t="e">
        <v>#N/A</v>
      </c>
      <c r="T75" s="125" t="s">
        <v>209</v>
      </c>
      <c r="U75" s="125" t="e">
        <v>#N/A</v>
      </c>
      <c r="V75" s="123" t="s">
        <v>209</v>
      </c>
      <c r="W75" s="123" t="s">
        <v>209</v>
      </c>
      <c r="Y75" s="123" t="s">
        <v>209</v>
      </c>
      <c r="Z75" s="123" t="s">
        <v>209</v>
      </c>
      <c r="AA75" s="123" t="s">
        <v>209</v>
      </c>
    </row>
    <row r="76" spans="2:27" s="7" customFormat="1" ht="16.149999999999999" customHeight="1" x14ac:dyDescent="0.25">
      <c r="B76" s="127" t="s">
        <v>62</v>
      </c>
      <c r="C76" s="66" t="s">
        <v>127</v>
      </c>
      <c r="D76" s="66" t="s">
        <v>150</v>
      </c>
      <c r="E76" s="66" t="s">
        <v>200</v>
      </c>
      <c r="F76" s="66" t="s">
        <v>201</v>
      </c>
      <c r="G76" s="70">
        <v>0.02</v>
      </c>
      <c r="H76" s="7" t="s">
        <v>353</v>
      </c>
      <c r="I76" s="1"/>
      <c r="J76" s="7">
        <v>53.9</v>
      </c>
      <c r="K76" s="13">
        <v>98.144526854999995</v>
      </c>
      <c r="L76" s="15">
        <v>366520</v>
      </c>
      <c r="M76" s="15">
        <v>667382.78260999999</v>
      </c>
      <c r="N76" s="13">
        <v>2429.7862571000001</v>
      </c>
      <c r="O76" s="15">
        <v>6800</v>
      </c>
      <c r="P76" s="15">
        <v>1</v>
      </c>
      <c r="Q76" s="8">
        <v>2.31E-3</v>
      </c>
      <c r="R76" s="1"/>
      <c r="S76" s="17">
        <v>0.54919007434446709</v>
      </c>
      <c r="T76" s="10">
        <v>12.68</v>
      </c>
      <c r="U76" s="10">
        <v>0.91</v>
      </c>
      <c r="V76" s="8">
        <v>0.1506117116</v>
      </c>
      <c r="W76" s="8">
        <v>0.20259740259740261</v>
      </c>
      <c r="X76" s="1"/>
      <c r="Y76" s="8">
        <v>-0.16472958314</v>
      </c>
      <c r="Z76" s="8">
        <v>-0.24815340518999998</v>
      </c>
      <c r="AA76" s="8">
        <v>-0.24574318097</v>
      </c>
    </row>
    <row r="77" spans="2:27" ht="16.149999999999999" customHeight="1" x14ac:dyDescent="0.25">
      <c r="B77" s="128" t="s">
        <v>75</v>
      </c>
      <c r="C77" s="119" t="s">
        <v>142</v>
      </c>
      <c r="D77" s="119" t="s">
        <v>150</v>
      </c>
      <c r="E77" s="119" t="s">
        <v>165</v>
      </c>
      <c r="F77" s="119" t="s">
        <v>210</v>
      </c>
      <c r="G77" s="120">
        <v>1.7000000000000001E-3</v>
      </c>
      <c r="H77" s="118" t="s">
        <v>209</v>
      </c>
      <c r="J77" s="118">
        <v>36.700000000000003</v>
      </c>
      <c r="K77" s="121">
        <v>71.658401376</v>
      </c>
      <c r="L77" s="122">
        <v>67960.546199999997</v>
      </c>
      <c r="M77" s="122">
        <v>132696.02445</v>
      </c>
      <c r="N77" s="121">
        <v>209.03928952000001</v>
      </c>
      <c r="O77" s="122" t="e">
        <v>#N/A</v>
      </c>
      <c r="P77" s="122">
        <v>0</v>
      </c>
      <c r="Q77" s="123" t="s">
        <v>209</v>
      </c>
      <c r="S77" s="124">
        <v>0.51215208957050018</v>
      </c>
      <c r="T77" s="125">
        <v>6.54</v>
      </c>
      <c r="U77" s="125">
        <v>0.55000000000000004</v>
      </c>
      <c r="V77" s="123">
        <v>0.15931790499000001</v>
      </c>
      <c r="W77" s="123">
        <v>0.17983651226158037</v>
      </c>
      <c r="Y77" s="123">
        <v>-9.3155423771000001E-2</v>
      </c>
      <c r="Z77" s="123">
        <v>-5.7360219175999996E-2</v>
      </c>
      <c r="AA77" s="123">
        <v>4.9971800373999994E-2</v>
      </c>
    </row>
    <row r="78" spans="2:27" s="7" customFormat="1" ht="16.149999999999999" customHeight="1" x14ac:dyDescent="0.25">
      <c r="B78" s="127" t="s">
        <v>449</v>
      </c>
      <c r="C78" s="66" t="s">
        <v>495</v>
      </c>
      <c r="D78" s="66" t="s">
        <v>150</v>
      </c>
      <c r="E78" s="66" t="s">
        <v>497</v>
      </c>
      <c r="F78" s="66" t="s">
        <v>496</v>
      </c>
      <c r="G78" s="70">
        <v>1.2E-2</v>
      </c>
      <c r="H78" s="7" t="s">
        <v>498</v>
      </c>
      <c r="I78" s="1"/>
      <c r="J78" s="7">
        <v>8.5</v>
      </c>
      <c r="K78" s="13">
        <v>8.1269971595000001</v>
      </c>
      <c r="L78" s="15">
        <v>940610.59499999997</v>
      </c>
      <c r="M78" s="15">
        <v>899334.07455999998</v>
      </c>
      <c r="N78" s="13">
        <v>4525.9137242999996</v>
      </c>
      <c r="O78" s="15">
        <v>110660.07</v>
      </c>
      <c r="P78" s="15">
        <v>1</v>
      </c>
      <c r="Q78" s="8">
        <v>5.9299999999999995E-3</v>
      </c>
      <c r="R78" s="1"/>
      <c r="S78" s="17">
        <v>1.0458967602891285</v>
      </c>
      <c r="T78" s="10">
        <v>1.2</v>
      </c>
      <c r="U78" s="10">
        <v>0.1</v>
      </c>
      <c r="V78" s="8">
        <v>0.13888888888000001</v>
      </c>
      <c r="W78" s="8">
        <v>0.14117647058823532</v>
      </c>
      <c r="X78" s="1"/>
      <c r="Y78" s="8">
        <v>4.7559463182999997E-3</v>
      </c>
      <c r="Z78" s="8">
        <v>5.3899740389E-2</v>
      </c>
      <c r="AA78" s="8">
        <v>0.13229123607000001</v>
      </c>
    </row>
    <row r="79" spans="2:27" ht="16.149999999999999" customHeight="1" x14ac:dyDescent="0.25">
      <c r="B79" s="128" t="s">
        <v>240</v>
      </c>
      <c r="C79" s="119" t="s">
        <v>538</v>
      </c>
      <c r="D79" s="119" t="s">
        <v>149</v>
      </c>
      <c r="E79" s="119" t="s">
        <v>186</v>
      </c>
      <c r="F79" s="119" t="s">
        <v>358</v>
      </c>
      <c r="G79" s="120">
        <v>1.2E-2</v>
      </c>
      <c r="H79" s="118" t="s">
        <v>357</v>
      </c>
      <c r="J79" s="118">
        <v>25.14</v>
      </c>
      <c r="K79" s="121">
        <v>85.856748319999994</v>
      </c>
      <c r="L79" s="122">
        <v>294990.12030000001</v>
      </c>
      <c r="M79" s="122">
        <v>1007434.0698000001</v>
      </c>
      <c r="N79" s="121">
        <v>874.99999572000002</v>
      </c>
      <c r="O79" s="122">
        <v>11733.895</v>
      </c>
      <c r="P79" s="122">
        <v>1</v>
      </c>
      <c r="Q79" s="123">
        <v>1.9E-3</v>
      </c>
      <c r="S79" s="124">
        <v>0.29281332559089868</v>
      </c>
      <c r="T79" s="125">
        <v>4.5</v>
      </c>
      <c r="U79" s="125">
        <v>0.3</v>
      </c>
      <c r="V79" s="123">
        <v>9.0780714142000007E-2</v>
      </c>
      <c r="W79" s="123">
        <v>0.14319809069212408</v>
      </c>
      <c r="Y79" s="123">
        <v>-0.17465528561999999</v>
      </c>
      <c r="Z79" s="123">
        <v>-0.30875673930000003</v>
      </c>
      <c r="AA79" s="123">
        <v>-0.42719072914</v>
      </c>
    </row>
    <row r="80" spans="2:27" s="7" customFormat="1" ht="16.149999999999999" customHeight="1" x14ac:dyDescent="0.25">
      <c r="B80" s="127" t="s">
        <v>13</v>
      </c>
      <c r="C80" s="66" t="s">
        <v>80</v>
      </c>
      <c r="D80" s="66" t="s">
        <v>149</v>
      </c>
      <c r="E80" s="66" t="s">
        <v>159</v>
      </c>
      <c r="F80" s="66" t="s">
        <v>160</v>
      </c>
      <c r="G80" s="70">
        <v>0.01</v>
      </c>
      <c r="H80" s="7" t="s">
        <v>209</v>
      </c>
      <c r="I80" s="1"/>
      <c r="J80" s="7">
        <v>93.02</v>
      </c>
      <c r="K80" s="13">
        <v>93.925949521000007</v>
      </c>
      <c r="L80" s="15">
        <v>7448872.8617000002</v>
      </c>
      <c r="M80" s="15">
        <v>7521419.6560000004</v>
      </c>
      <c r="N80" s="13">
        <v>9194.3818523999998</v>
      </c>
      <c r="O80" s="15">
        <v>80078.186000000002</v>
      </c>
      <c r="P80" s="15">
        <v>1</v>
      </c>
      <c r="Q80" s="8">
        <v>4.6920000000000003E-2</v>
      </c>
      <c r="R80" s="1"/>
      <c r="S80" s="17">
        <v>0.99035464080352509</v>
      </c>
      <c r="T80" s="10">
        <v>9.48</v>
      </c>
      <c r="U80" s="10">
        <v>1.1000000000000001</v>
      </c>
      <c r="V80" s="8">
        <v>0.10377668308</v>
      </c>
      <c r="W80" s="8">
        <v>0.14190496667383359</v>
      </c>
      <c r="X80" s="1"/>
      <c r="Y80" s="8">
        <v>-7.2572038424999997E-3</v>
      </c>
      <c r="Z80" s="8">
        <v>7.5366535701000006E-2</v>
      </c>
      <c r="AA80" s="8">
        <v>0.13122097803000002</v>
      </c>
    </row>
    <row r="81" spans="2:27" ht="16.149999999999999" customHeight="1" x14ac:dyDescent="0.25">
      <c r="B81" s="128" t="s">
        <v>15</v>
      </c>
      <c r="C81" s="119" t="s">
        <v>82</v>
      </c>
      <c r="D81" s="119" t="s">
        <v>149</v>
      </c>
      <c r="E81" s="119" t="s">
        <v>159</v>
      </c>
      <c r="F81" s="119" t="s">
        <v>160</v>
      </c>
      <c r="G81" s="120">
        <v>1.0800000000000001E-2</v>
      </c>
      <c r="H81" s="118" t="s">
        <v>209</v>
      </c>
      <c r="J81" s="118">
        <v>107</v>
      </c>
      <c r="K81" s="121">
        <v>102.38480053000001</v>
      </c>
      <c r="L81" s="122">
        <v>11458589.554</v>
      </c>
      <c r="M81" s="122">
        <v>10964349.588</v>
      </c>
      <c r="N81" s="121">
        <v>24538.047666999999</v>
      </c>
      <c r="O81" s="122">
        <v>107089.622</v>
      </c>
      <c r="P81" s="122">
        <v>1</v>
      </c>
      <c r="Q81" s="123">
        <v>7.2000000000000008E-2</v>
      </c>
      <c r="S81" s="124">
        <v>1.0450769982078314</v>
      </c>
      <c r="T81" s="125">
        <v>14.64</v>
      </c>
      <c r="U81" s="125">
        <v>1.1000000000000001</v>
      </c>
      <c r="V81" s="123">
        <v>0.14029707714</v>
      </c>
      <c r="W81" s="123">
        <v>0.12336448598130842</v>
      </c>
      <c r="Y81" s="123">
        <v>1.4314153001E-2</v>
      </c>
      <c r="Z81" s="123">
        <v>5.0567511416000001E-2</v>
      </c>
      <c r="AA81" s="123">
        <v>0.18172304347000001</v>
      </c>
    </row>
    <row r="82" spans="2:27" s="7" customFormat="1" ht="16.149999999999999" customHeight="1" x14ac:dyDescent="0.25">
      <c r="B82" s="127" t="s">
        <v>23</v>
      </c>
      <c r="C82" s="66" t="s">
        <v>89</v>
      </c>
      <c r="D82" s="66" t="s">
        <v>149</v>
      </c>
      <c r="E82" s="66" t="s">
        <v>163</v>
      </c>
      <c r="F82" s="66" t="s">
        <v>162</v>
      </c>
      <c r="G82" s="70">
        <v>9.0000000000000011E-3</v>
      </c>
      <c r="H82" s="7" t="s">
        <v>209</v>
      </c>
      <c r="I82" s="1"/>
      <c r="J82" s="7">
        <v>9.98</v>
      </c>
      <c r="K82" s="13">
        <v>9.3787396787000006</v>
      </c>
      <c r="L82" s="15">
        <v>4593489.9194</v>
      </c>
      <c r="M82" s="15">
        <v>4316748.1133000003</v>
      </c>
      <c r="N82" s="13">
        <v>14266.009516</v>
      </c>
      <c r="O82" s="15">
        <v>460269.53100000002</v>
      </c>
      <c r="P82" s="15">
        <v>1</v>
      </c>
      <c r="Q82" s="8">
        <v>2.8820000000000002E-2</v>
      </c>
      <c r="R82" s="1"/>
      <c r="S82" s="17">
        <v>1.0641088613074012</v>
      </c>
      <c r="T82" s="10">
        <v>1.1950000000000001</v>
      </c>
      <c r="U82" s="10">
        <v>0.1</v>
      </c>
      <c r="V82" s="8">
        <v>0.12539349422000001</v>
      </c>
      <c r="W82" s="8">
        <v>0.12024048096192386</v>
      </c>
      <c r="X82" s="1"/>
      <c r="Y82" s="8">
        <v>1.6293279021000001E-2</v>
      </c>
      <c r="Z82" s="8">
        <v>0.10063967722999999</v>
      </c>
      <c r="AA82" s="8">
        <v>0.18539914473999999</v>
      </c>
    </row>
    <row r="83" spans="2:27" s="7" customFormat="1" ht="16.149999999999999" customHeight="1" x14ac:dyDescent="0.25">
      <c r="B83" s="127" t="s">
        <v>35</v>
      </c>
      <c r="C83" s="66" t="s">
        <v>98</v>
      </c>
      <c r="D83" s="66" t="s">
        <v>149</v>
      </c>
      <c r="E83" s="66" t="s">
        <v>159</v>
      </c>
      <c r="F83" s="66" t="s">
        <v>160</v>
      </c>
      <c r="G83" s="70">
        <v>1.6E-2</v>
      </c>
      <c r="H83" s="7" t="s">
        <v>209</v>
      </c>
      <c r="I83" s="1"/>
      <c r="J83" s="7">
        <v>100.55</v>
      </c>
      <c r="K83" s="13">
        <v>98.965683550999998</v>
      </c>
      <c r="L83" s="15">
        <v>3134453.4956999999</v>
      </c>
      <c r="M83" s="15">
        <v>3085065.4674999998</v>
      </c>
      <c r="N83" s="13">
        <v>3347.3679286000001</v>
      </c>
      <c r="O83" s="15">
        <v>31173.082999999999</v>
      </c>
      <c r="P83" s="15">
        <v>1</v>
      </c>
      <c r="Q83" s="8">
        <v>1.9599999999999999E-2</v>
      </c>
      <c r="R83" s="1"/>
      <c r="S83" s="17">
        <v>1.0160087455788001</v>
      </c>
      <c r="T83" s="10">
        <v>13.33</v>
      </c>
      <c r="U83" s="10">
        <v>1.1499999999999999</v>
      </c>
      <c r="V83" s="8">
        <v>0.12934213078999998</v>
      </c>
      <c r="W83" s="8">
        <v>0.13724515166583789</v>
      </c>
      <c r="X83" s="1"/>
      <c r="Y83" s="8">
        <v>6.0030015011E-3</v>
      </c>
      <c r="Z83" s="8">
        <v>5.2476812039000002E-2</v>
      </c>
      <c r="AA83" s="8">
        <v>0.11388472962</v>
      </c>
    </row>
    <row r="84" spans="2:27" ht="16.149999999999999" customHeight="1" x14ac:dyDescent="0.25">
      <c r="B84" s="128" t="s">
        <v>39</v>
      </c>
      <c r="C84" s="119" t="s">
        <v>101</v>
      </c>
      <c r="D84" s="119" t="s">
        <v>149</v>
      </c>
      <c r="E84" s="119" t="s">
        <v>170</v>
      </c>
      <c r="F84" s="119" t="s">
        <v>180</v>
      </c>
      <c r="G84" s="120">
        <v>1.2E-2</v>
      </c>
      <c r="H84" s="118" t="s">
        <v>209</v>
      </c>
      <c r="J84" s="118">
        <v>82.54</v>
      </c>
      <c r="K84" s="121">
        <v>88.903784209999998</v>
      </c>
      <c r="L84" s="122">
        <v>2182493.7910000002</v>
      </c>
      <c r="M84" s="122">
        <v>2350762.7458000001</v>
      </c>
      <c r="N84" s="121">
        <v>3560.2312204999998</v>
      </c>
      <c r="O84" s="122">
        <v>26441.65</v>
      </c>
      <c r="P84" s="122">
        <v>1</v>
      </c>
      <c r="Q84" s="123">
        <v>1.3469999999999999E-2</v>
      </c>
      <c r="S84" s="124">
        <v>0.92841942256397014</v>
      </c>
      <c r="T84" s="125">
        <v>10.6151</v>
      </c>
      <c r="U84" s="125">
        <v>1.0525</v>
      </c>
      <c r="V84" s="123">
        <v>0.12498645943</v>
      </c>
      <c r="W84" s="123">
        <v>0.15301671916646473</v>
      </c>
      <c r="Y84" s="123">
        <v>2.2313228637E-3</v>
      </c>
      <c r="Z84" s="123">
        <v>6.2713206777E-2</v>
      </c>
      <c r="AA84" s="123">
        <v>0.10635681694</v>
      </c>
    </row>
    <row r="85" spans="2:27" s="7" customFormat="1" ht="16.149999999999999" customHeight="1" x14ac:dyDescent="0.25">
      <c r="B85" s="127" t="s">
        <v>41</v>
      </c>
      <c r="C85" s="66" t="s">
        <v>103</v>
      </c>
      <c r="D85" s="66" t="s">
        <v>149</v>
      </c>
      <c r="E85" s="66" t="s">
        <v>184</v>
      </c>
      <c r="F85" s="66" t="s">
        <v>185</v>
      </c>
      <c r="G85" s="70">
        <v>1.0500000000000001E-2</v>
      </c>
      <c r="H85" s="7" t="s">
        <v>209</v>
      </c>
      <c r="I85" s="1"/>
      <c r="J85" s="7">
        <v>7.64</v>
      </c>
      <c r="K85" s="13">
        <v>8.8528211701000004</v>
      </c>
      <c r="L85" s="15">
        <v>2777164.0430999999</v>
      </c>
      <c r="M85" s="15">
        <v>3218028.3552000001</v>
      </c>
      <c r="N85" s="13">
        <v>12687.005003</v>
      </c>
      <c r="O85" s="15">
        <v>363503.147</v>
      </c>
      <c r="P85" s="15">
        <v>1</v>
      </c>
      <c r="Q85" s="8">
        <v>1.7410000000000002E-2</v>
      </c>
      <c r="R85" s="1"/>
      <c r="S85" s="17">
        <v>0.86300173167438998</v>
      </c>
      <c r="T85" s="10">
        <v>1.0660000000000001</v>
      </c>
      <c r="U85" s="10">
        <v>0.09</v>
      </c>
      <c r="V85" s="8">
        <v>0.14483695652</v>
      </c>
      <c r="W85" s="8">
        <v>0.14136125654450263</v>
      </c>
      <c r="X85" s="1"/>
      <c r="Y85" s="8">
        <v>-2.5085391213000002E-2</v>
      </c>
      <c r="Z85" s="8">
        <v>4.3416025821000001E-2</v>
      </c>
      <c r="AA85" s="8">
        <v>0.19416248181000001</v>
      </c>
    </row>
    <row r="86" spans="2:27" ht="16.149999999999999" customHeight="1" x14ac:dyDescent="0.25">
      <c r="B86" s="128" t="s">
        <v>46</v>
      </c>
      <c r="C86" s="119" t="s">
        <v>108</v>
      </c>
      <c r="D86" s="119" t="s">
        <v>149</v>
      </c>
      <c r="E86" s="119" t="s">
        <v>163</v>
      </c>
      <c r="F86" s="119" t="s">
        <v>181</v>
      </c>
      <c r="G86" s="120">
        <v>1.06E-2</v>
      </c>
      <c r="H86" s="118" t="s">
        <v>380</v>
      </c>
      <c r="J86" s="118">
        <v>84.42</v>
      </c>
      <c r="K86" s="121">
        <v>93.627085324000006</v>
      </c>
      <c r="L86" s="122">
        <v>1376069.2154999999</v>
      </c>
      <c r="M86" s="122">
        <v>1526147.2382</v>
      </c>
      <c r="N86" s="121">
        <v>4421.8567386000004</v>
      </c>
      <c r="O86" s="122">
        <v>16300.275</v>
      </c>
      <c r="P86" s="122">
        <v>1</v>
      </c>
      <c r="Q86" s="123">
        <v>8.5699999999999995E-3</v>
      </c>
      <c r="S86" s="124">
        <v>0.90166216013092215</v>
      </c>
      <c r="T86" s="125">
        <v>9.9</v>
      </c>
      <c r="U86" s="125">
        <v>0.9</v>
      </c>
      <c r="V86" s="123">
        <v>0.11372774267000001</v>
      </c>
      <c r="W86" s="123">
        <v>0.1279317697228145</v>
      </c>
      <c r="Y86" s="123">
        <v>2.0381634928999998E-2</v>
      </c>
      <c r="Z86" s="123">
        <v>9.2477035195999997E-3</v>
      </c>
      <c r="AA86" s="123">
        <v>8.8080617845E-2</v>
      </c>
    </row>
    <row r="87" spans="2:27" ht="16.149999999999999" customHeight="1" x14ac:dyDescent="0.25">
      <c r="B87" s="128" t="s">
        <v>79</v>
      </c>
      <c r="C87" s="119" t="s">
        <v>147</v>
      </c>
      <c r="D87" s="119" t="s">
        <v>149</v>
      </c>
      <c r="E87" s="119" t="s">
        <v>186</v>
      </c>
      <c r="F87" s="119" t="s">
        <v>213</v>
      </c>
      <c r="G87" s="120">
        <v>1.1999999999999999E-2</v>
      </c>
      <c r="H87" s="118" t="s">
        <v>209</v>
      </c>
      <c r="J87" s="118">
        <v>16.8</v>
      </c>
      <c r="K87" s="121">
        <v>105.79728933</v>
      </c>
      <c r="L87" s="122">
        <v>371014.60879000003</v>
      </c>
      <c r="M87" s="122">
        <v>2336448.8043999998</v>
      </c>
      <c r="N87" s="121">
        <v>949.88629762000005</v>
      </c>
      <c r="O87" s="122">
        <v>22084.202904000002</v>
      </c>
      <c r="P87" s="122">
        <v>1</v>
      </c>
      <c r="Q87" s="123">
        <v>2.32E-3</v>
      </c>
      <c r="S87" s="124">
        <v>0.15879423855178276</v>
      </c>
      <c r="T87" s="125">
        <v>3.5459000000000001</v>
      </c>
      <c r="U87" s="125">
        <v>0.26</v>
      </c>
      <c r="V87" s="123">
        <v>0.14737738985000001</v>
      </c>
      <c r="W87" s="123">
        <v>0.18571428571428572</v>
      </c>
      <c r="Y87" s="123">
        <v>-8.6341534869000008E-2</v>
      </c>
      <c r="Z87" s="123">
        <v>-0.14199499661000001</v>
      </c>
      <c r="AA87" s="123">
        <v>-0.17771286768</v>
      </c>
    </row>
    <row r="88" spans="2:27" s="7" customFormat="1" ht="16.149999999999999" customHeight="1" x14ac:dyDescent="0.25">
      <c r="B88" s="127" t="s">
        <v>222</v>
      </c>
      <c r="C88" s="66" t="s">
        <v>289</v>
      </c>
      <c r="D88" s="66" t="s">
        <v>149</v>
      </c>
      <c r="E88" s="66" t="s">
        <v>320</v>
      </c>
      <c r="F88" s="66" t="s">
        <v>328</v>
      </c>
      <c r="G88" s="70">
        <v>1.6E-2</v>
      </c>
      <c r="H88" s="7" t="s">
        <v>209</v>
      </c>
      <c r="I88" s="1"/>
      <c r="J88" s="7">
        <v>78.48</v>
      </c>
      <c r="K88" s="13">
        <v>94.421853055</v>
      </c>
      <c r="L88" s="15">
        <v>1155537.1655999999</v>
      </c>
      <c r="M88" s="15">
        <v>1390264.5316999999</v>
      </c>
      <c r="N88" s="13">
        <v>2665.6245761999999</v>
      </c>
      <c r="O88" s="15">
        <v>14723.97</v>
      </c>
      <c r="P88" s="15">
        <v>1</v>
      </c>
      <c r="Q88" s="8">
        <v>7.2899999999999996E-3</v>
      </c>
      <c r="R88" s="1"/>
      <c r="S88" s="17">
        <v>0.83116352264645776</v>
      </c>
      <c r="T88" s="10">
        <v>10.67</v>
      </c>
      <c r="U88" s="10">
        <v>1</v>
      </c>
      <c r="V88" s="8">
        <v>0.12381062891</v>
      </c>
      <c r="W88" s="8">
        <v>0.1529051987767584</v>
      </c>
      <c r="X88" s="1"/>
      <c r="Y88" s="8">
        <v>-1.6418097507000001E-2</v>
      </c>
      <c r="Z88" s="8">
        <v>1.7755691497000001E-2</v>
      </c>
      <c r="AA88" s="8">
        <v>4.0774611832999998E-2</v>
      </c>
    </row>
    <row r="89" spans="2:27" ht="16.149999999999999" customHeight="1" x14ac:dyDescent="0.25">
      <c r="B89" s="128" t="s">
        <v>52</v>
      </c>
      <c r="C89" s="119" t="s">
        <v>115</v>
      </c>
      <c r="D89" s="119" t="s">
        <v>149</v>
      </c>
      <c r="E89" s="119" t="s">
        <v>186</v>
      </c>
      <c r="F89" s="119" t="s">
        <v>162</v>
      </c>
      <c r="G89" s="120">
        <v>0.01</v>
      </c>
      <c r="H89" s="118" t="s">
        <v>209</v>
      </c>
      <c r="J89" s="118">
        <v>85.53</v>
      </c>
      <c r="K89" s="121">
        <v>89.007380398999999</v>
      </c>
      <c r="L89" s="122">
        <v>744243.74254999997</v>
      </c>
      <c r="M89" s="122">
        <v>774502.34892000002</v>
      </c>
      <c r="N89" s="121">
        <v>2090.4757248000001</v>
      </c>
      <c r="O89" s="122">
        <v>8701.5519999000007</v>
      </c>
      <c r="P89" s="122">
        <v>1</v>
      </c>
      <c r="Q89" s="123">
        <v>4.6300000000000004E-3</v>
      </c>
      <c r="S89" s="124">
        <v>0.96093154990730334</v>
      </c>
      <c r="T89" s="125">
        <v>10.94</v>
      </c>
      <c r="U89" s="125">
        <v>0.9</v>
      </c>
      <c r="V89" s="123">
        <v>0.1368355222</v>
      </c>
      <c r="W89" s="123">
        <v>0.12627148368993335</v>
      </c>
      <c r="Y89" s="123">
        <v>2.0400858984E-2</v>
      </c>
      <c r="Z89" s="123">
        <v>8.5560166871999993E-2</v>
      </c>
      <c r="AA89" s="123">
        <v>0.22147511462</v>
      </c>
    </row>
    <row r="90" spans="2:27" s="7" customFormat="1" ht="16.149999999999999" customHeight="1" x14ac:dyDescent="0.25">
      <c r="B90" s="127" t="s">
        <v>59</v>
      </c>
      <c r="C90" s="66" t="s">
        <v>123</v>
      </c>
      <c r="D90" s="66" t="s">
        <v>149</v>
      </c>
      <c r="E90" s="66" t="s">
        <v>170</v>
      </c>
      <c r="F90" s="66" t="s">
        <v>197</v>
      </c>
      <c r="G90" s="70">
        <v>0.01</v>
      </c>
      <c r="H90" s="7" t="s">
        <v>209</v>
      </c>
      <c r="I90" s="1"/>
      <c r="J90" s="7">
        <v>62.29</v>
      </c>
      <c r="K90" s="13">
        <v>85.045142350999996</v>
      </c>
      <c r="L90" s="15">
        <v>389802.90917</v>
      </c>
      <c r="M90" s="15">
        <v>532201.70010000002</v>
      </c>
      <c r="N90" s="13">
        <v>444.96602429000001</v>
      </c>
      <c r="O90" s="15">
        <v>6257.8729999999996</v>
      </c>
      <c r="P90" s="15">
        <v>1</v>
      </c>
      <c r="Q90" s="8">
        <v>2.4199999999999998E-3</v>
      </c>
      <c r="R90" s="1"/>
      <c r="S90" s="17">
        <v>0.73243454332659563</v>
      </c>
      <c r="T90" s="10">
        <v>9.8800000000000008</v>
      </c>
      <c r="U90" s="10">
        <v>0.7</v>
      </c>
      <c r="V90" s="8">
        <v>0.14550810013999999</v>
      </c>
      <c r="W90" s="8">
        <v>0.1348531064376304</v>
      </c>
      <c r="X90" s="1"/>
      <c r="Y90" s="8">
        <v>-9.8553489115000004E-3</v>
      </c>
      <c r="Z90" s="8">
        <v>-4.4483792546999995E-2</v>
      </c>
      <c r="AA90" s="8">
        <v>6.6863627992000005E-2</v>
      </c>
    </row>
    <row r="91" spans="2:27" ht="16.149999999999999" customHeight="1" x14ac:dyDescent="0.25">
      <c r="B91" s="128" t="s">
        <v>638</v>
      </c>
      <c r="C91" s="119" t="s">
        <v>126</v>
      </c>
      <c r="D91" s="119" t="s">
        <v>149</v>
      </c>
      <c r="E91" s="119" t="s">
        <v>170</v>
      </c>
      <c r="F91" s="119" t="s">
        <v>179</v>
      </c>
      <c r="G91" s="120">
        <v>8.9999999999999993E-3</v>
      </c>
      <c r="H91" s="118" t="s">
        <v>209</v>
      </c>
      <c r="J91" s="118">
        <v>83.61</v>
      </c>
      <c r="K91" s="121">
        <v>93.527199694000004</v>
      </c>
      <c r="L91" s="122">
        <v>1422348.8223000001</v>
      </c>
      <c r="M91" s="122">
        <v>1591057.3177</v>
      </c>
      <c r="N91" s="121">
        <v>3020.4877566999999</v>
      </c>
      <c r="O91" s="122">
        <v>17011.706999999999</v>
      </c>
      <c r="P91" s="122">
        <v>1</v>
      </c>
      <c r="Q91" s="123">
        <v>8.8800000000000007E-3</v>
      </c>
      <c r="S91" s="124">
        <v>0.89396453944470855</v>
      </c>
      <c r="T91" s="125">
        <v>11.03</v>
      </c>
      <c r="U91" s="125">
        <v>0.89</v>
      </c>
      <c r="V91" s="123">
        <v>0.12757344436000001</v>
      </c>
      <c r="W91" s="123">
        <v>0.12773591675636886</v>
      </c>
      <c r="Y91" s="123">
        <v>-1.4051129855E-2</v>
      </c>
      <c r="Z91" s="123">
        <v>3.8731888650999996E-2</v>
      </c>
      <c r="AA91" s="123">
        <v>0.10221161045</v>
      </c>
    </row>
    <row r="92" spans="2:27" s="7" customFormat="1" ht="16.149999999999999" customHeight="1" x14ac:dyDescent="0.25">
      <c r="B92" s="127" t="s">
        <v>234</v>
      </c>
      <c r="C92" s="66" t="s">
        <v>293</v>
      </c>
      <c r="D92" s="66" t="s">
        <v>149</v>
      </c>
      <c r="E92" s="66" t="s">
        <v>320</v>
      </c>
      <c r="F92" s="66" t="s">
        <v>332</v>
      </c>
      <c r="G92" s="70">
        <v>1.2E-2</v>
      </c>
      <c r="H92" s="7" t="s">
        <v>209</v>
      </c>
      <c r="I92" s="1"/>
      <c r="J92" s="7">
        <v>9.2100000000000009</v>
      </c>
      <c r="K92" s="13">
        <v>8.7922832947000007</v>
      </c>
      <c r="L92" s="15">
        <v>1862283.9659</v>
      </c>
      <c r="M92" s="15">
        <v>1777820.6518000001</v>
      </c>
      <c r="N92" s="13">
        <v>5493.6873323999998</v>
      </c>
      <c r="O92" s="15">
        <v>202202.38500000001</v>
      </c>
      <c r="P92" s="15">
        <v>1</v>
      </c>
      <c r="Q92" s="8">
        <v>1.1650000000000001E-2</v>
      </c>
      <c r="R92" s="1"/>
      <c r="S92" s="17">
        <v>1.0475094683939268</v>
      </c>
      <c r="T92" s="10">
        <v>1.1299999999999999</v>
      </c>
      <c r="U92" s="10">
        <v>0.1</v>
      </c>
      <c r="V92" s="8">
        <v>0.12625698324000001</v>
      </c>
      <c r="W92" s="8">
        <v>0.13029315960912052</v>
      </c>
      <c r="X92" s="1"/>
      <c r="Y92" s="8">
        <v>7.6586433261E-3</v>
      </c>
      <c r="Z92" s="8">
        <v>0.10120078902</v>
      </c>
      <c r="AA92" s="8">
        <v>0.16850539226</v>
      </c>
    </row>
    <row r="93" spans="2:27" ht="16.149999999999999" customHeight="1" x14ac:dyDescent="0.25">
      <c r="B93" s="128" t="s">
        <v>230</v>
      </c>
      <c r="C93" s="119" t="s">
        <v>246</v>
      </c>
      <c r="D93" s="119" t="s">
        <v>149</v>
      </c>
      <c r="E93" s="119" t="s">
        <v>186</v>
      </c>
      <c r="F93" s="119" t="s">
        <v>340</v>
      </c>
      <c r="G93" s="120"/>
      <c r="H93" s="118" t="s">
        <v>339</v>
      </c>
      <c r="J93" s="118">
        <v>18.47</v>
      </c>
      <c r="K93" s="121">
        <v>98.079201267000002</v>
      </c>
      <c r="L93" s="122">
        <v>259409.45076000001</v>
      </c>
      <c r="M93" s="122">
        <v>1377513.3585000001</v>
      </c>
      <c r="N93" s="121">
        <v>739.83392952999998</v>
      </c>
      <c r="O93" s="122">
        <v>14044.907999999999</v>
      </c>
      <c r="P93" s="122">
        <v>1</v>
      </c>
      <c r="Q93" s="123">
        <v>1.6200000000000001E-3</v>
      </c>
      <c r="S93" s="124">
        <v>0.18831719428178567</v>
      </c>
      <c r="T93" s="125">
        <v>4.29</v>
      </c>
      <c r="U93" s="125">
        <v>0.3</v>
      </c>
      <c r="V93" s="123">
        <v>0.13418830153</v>
      </c>
      <c r="W93" s="123">
        <v>0.1949106659447753</v>
      </c>
      <c r="Y93" s="123">
        <v>-0.18623387133000002</v>
      </c>
      <c r="Z93" s="123">
        <v>-0.24135007521999999</v>
      </c>
      <c r="AA93" s="123">
        <v>-0.32269791211999999</v>
      </c>
    </row>
    <row r="94" spans="2:27" s="7" customFormat="1" ht="16.149999999999999" customHeight="1" x14ac:dyDescent="0.25">
      <c r="B94" s="127" t="s">
        <v>70</v>
      </c>
      <c r="C94" s="66" t="s">
        <v>136</v>
      </c>
      <c r="D94" s="66" t="s">
        <v>149</v>
      </c>
      <c r="E94" s="66" t="s">
        <v>172</v>
      </c>
      <c r="F94" s="66" t="s">
        <v>207</v>
      </c>
      <c r="G94" s="70">
        <v>8.0000000000000002E-3</v>
      </c>
      <c r="H94" s="7" t="s">
        <v>336</v>
      </c>
      <c r="I94" s="1"/>
      <c r="J94" s="7">
        <v>8.35</v>
      </c>
      <c r="K94" s="13">
        <v>9.5438890588999996</v>
      </c>
      <c r="L94" s="15">
        <v>311319.3125</v>
      </c>
      <c r="M94" s="15">
        <v>355831.97369999997</v>
      </c>
      <c r="N94" s="13">
        <v>557.24106286000006</v>
      </c>
      <c r="O94" s="15">
        <v>37283.75</v>
      </c>
      <c r="P94" s="15">
        <v>1</v>
      </c>
      <c r="Q94" s="8">
        <v>1.9400000000000001E-3</v>
      </c>
      <c r="R94" s="1"/>
      <c r="S94" s="17">
        <v>0.87490539218007168</v>
      </c>
      <c r="T94" s="10">
        <v>1.175</v>
      </c>
      <c r="U94" s="10">
        <v>9.8000000000000004E-2</v>
      </c>
      <c r="V94" s="8">
        <v>0.14004767579999999</v>
      </c>
      <c r="W94" s="8">
        <v>0.14083832335329344</v>
      </c>
      <c r="X94" s="1"/>
      <c r="Y94" s="8">
        <v>-6.1890026182000006E-3</v>
      </c>
      <c r="Z94" s="8">
        <v>8.7941656780000002E-2</v>
      </c>
      <c r="AA94" s="8">
        <v>0.14820865123000002</v>
      </c>
    </row>
    <row r="95" spans="2:27" s="7" customFormat="1" ht="16.149999999999999" customHeight="1" x14ac:dyDescent="0.25">
      <c r="B95" s="127" t="s">
        <v>67</v>
      </c>
      <c r="C95" s="66" t="s">
        <v>133</v>
      </c>
      <c r="D95" s="66" t="s">
        <v>149</v>
      </c>
      <c r="E95" s="66" t="s">
        <v>204</v>
      </c>
      <c r="F95" s="66" t="s">
        <v>205</v>
      </c>
      <c r="G95" s="70">
        <v>1.15E-2</v>
      </c>
      <c r="H95" s="7" t="s">
        <v>334</v>
      </c>
      <c r="I95" s="1"/>
      <c r="J95" s="7">
        <v>88.22</v>
      </c>
      <c r="K95" s="13">
        <v>100.50604490000001</v>
      </c>
      <c r="L95" s="15">
        <v>286925.31647999998</v>
      </c>
      <c r="M95" s="15">
        <v>326884.25235999998</v>
      </c>
      <c r="N95" s="13">
        <v>471.02625047999999</v>
      </c>
      <c r="O95" s="15">
        <v>3252.384</v>
      </c>
      <c r="P95" s="15">
        <v>1</v>
      </c>
      <c r="Q95" s="8">
        <v>1.7899999999999999E-3</v>
      </c>
      <c r="R95" s="1"/>
      <c r="S95" s="17">
        <v>0.87775814964936494</v>
      </c>
      <c r="T95" s="10">
        <v>13.19</v>
      </c>
      <c r="U95" s="10">
        <v>1.2</v>
      </c>
      <c r="V95" s="8">
        <v>0.16350564026</v>
      </c>
      <c r="W95" s="8">
        <v>0.16322829290410337</v>
      </c>
      <c r="X95" s="1"/>
      <c r="Y95" s="8">
        <v>1.7766497462E-2</v>
      </c>
      <c r="Z95" s="8">
        <v>0.18146510331000001</v>
      </c>
      <c r="AA95" s="8">
        <v>0.28724613405999999</v>
      </c>
    </row>
    <row r="96" spans="2:27" ht="16.149999999999999" customHeight="1" x14ac:dyDescent="0.25">
      <c r="B96" s="128" t="s">
        <v>237</v>
      </c>
      <c r="C96" s="119" t="s">
        <v>294</v>
      </c>
      <c r="D96" s="119" t="s">
        <v>149</v>
      </c>
      <c r="E96" s="119" t="s">
        <v>333</v>
      </c>
      <c r="F96" s="119" t="s">
        <v>181</v>
      </c>
      <c r="G96" s="120">
        <v>1.0999999999999999E-2</v>
      </c>
      <c r="H96" s="118" t="s">
        <v>335</v>
      </c>
      <c r="J96" s="118">
        <v>94</v>
      </c>
      <c r="K96" s="121">
        <v>100.66665172</v>
      </c>
      <c r="L96" s="122">
        <v>1200334.128</v>
      </c>
      <c r="M96" s="122">
        <v>1285464.0172999999</v>
      </c>
      <c r="N96" s="121">
        <v>6475.8175676000001</v>
      </c>
      <c r="O96" s="122">
        <v>12769.512000000001</v>
      </c>
      <c r="P96" s="122">
        <v>1</v>
      </c>
      <c r="Q96" s="123">
        <v>7.5399999999999998E-3</v>
      </c>
      <c r="S96" s="124">
        <v>0.93377497308102575</v>
      </c>
      <c r="T96" s="125">
        <v>13.975</v>
      </c>
      <c r="U96" s="125">
        <v>1</v>
      </c>
      <c r="V96" s="123">
        <v>0.15065761103</v>
      </c>
      <c r="W96" s="123">
        <v>0.1276595744680851</v>
      </c>
      <c r="Y96" s="123">
        <v>2.7274064051999999E-2</v>
      </c>
      <c r="Z96" s="123">
        <v>1.8254300845000002E-2</v>
      </c>
      <c r="AA96" s="123">
        <v>0.17397563777</v>
      </c>
    </row>
    <row r="97" spans="2:27" s="7" customFormat="1" ht="16.149999999999999" customHeight="1" x14ac:dyDescent="0.25">
      <c r="B97" s="127" t="s">
        <v>224</v>
      </c>
      <c r="C97" s="66" t="s">
        <v>243</v>
      </c>
      <c r="D97" s="66" t="s">
        <v>149</v>
      </c>
      <c r="E97" s="66" t="s">
        <v>163</v>
      </c>
      <c r="F97" s="66" t="s">
        <v>196</v>
      </c>
      <c r="G97" s="70">
        <v>0.01</v>
      </c>
      <c r="H97" s="7" t="s">
        <v>338</v>
      </c>
      <c r="I97" s="1"/>
      <c r="J97" s="7">
        <v>80.7</v>
      </c>
      <c r="K97" s="13">
        <v>91.635280049000002</v>
      </c>
      <c r="L97" s="15">
        <v>951230.83290000004</v>
      </c>
      <c r="M97" s="15">
        <v>1080127.6798</v>
      </c>
      <c r="N97" s="13">
        <v>2404.3292467000001</v>
      </c>
      <c r="O97" s="15">
        <v>11787.246999999999</v>
      </c>
      <c r="P97" s="15">
        <v>1</v>
      </c>
      <c r="Q97" s="8">
        <v>5.9699999999999996E-3</v>
      </c>
      <c r="R97" s="1"/>
      <c r="S97" s="17">
        <v>0.88066517564902302</v>
      </c>
      <c r="T97" s="10">
        <v>11.02</v>
      </c>
      <c r="U97" s="10">
        <v>1.08</v>
      </c>
      <c r="V97" s="8">
        <v>0.13475177305</v>
      </c>
      <c r="W97" s="8">
        <v>0.16059479553903347</v>
      </c>
      <c r="X97" s="1"/>
      <c r="Y97" s="8">
        <v>-6.4706906987000001E-3</v>
      </c>
      <c r="Z97" s="8">
        <v>5.5883418981000001E-2</v>
      </c>
      <c r="AA97" s="8">
        <v>0.13153341964000001</v>
      </c>
    </row>
    <row r="98" spans="2:27" ht="16.149999999999999" customHeight="1" x14ac:dyDescent="0.25">
      <c r="B98" s="128" t="s">
        <v>51</v>
      </c>
      <c r="C98" s="119" t="s">
        <v>114</v>
      </c>
      <c r="D98" s="119" t="s">
        <v>149</v>
      </c>
      <c r="E98" s="119" t="s">
        <v>161</v>
      </c>
      <c r="F98" s="119" t="s">
        <v>190</v>
      </c>
      <c r="G98" s="120">
        <v>1.4999999999999999E-2</v>
      </c>
      <c r="H98" s="118" t="s">
        <v>326</v>
      </c>
      <c r="J98" s="118">
        <v>73.17</v>
      </c>
      <c r="K98" s="121">
        <v>95.401232742000005</v>
      </c>
      <c r="L98" s="122">
        <v>594636.71210999996</v>
      </c>
      <c r="M98" s="122">
        <v>775305.11643000005</v>
      </c>
      <c r="N98" s="121">
        <v>1488.0443238</v>
      </c>
      <c r="O98" s="122">
        <v>8126.7830000000004</v>
      </c>
      <c r="P98" s="122">
        <v>1</v>
      </c>
      <c r="Q98" s="123">
        <v>3.7399999999999998E-3</v>
      </c>
      <c r="S98" s="124">
        <v>0.76697122140841278</v>
      </c>
      <c r="T98" s="125">
        <v>12</v>
      </c>
      <c r="U98" s="125">
        <v>0.95</v>
      </c>
      <c r="V98" s="123">
        <v>0.14369536582</v>
      </c>
      <c r="W98" s="123">
        <v>0.15580155801558013</v>
      </c>
      <c r="Y98" s="123">
        <v>-5.4773285105999998E-2</v>
      </c>
      <c r="Z98" s="123">
        <v>1.8504030820999998E-2</v>
      </c>
      <c r="AA98" s="123">
        <v>2.2207714991999999E-2</v>
      </c>
    </row>
    <row r="99" spans="2:27" s="7" customFormat="1" ht="16.149999999999999" customHeight="1" x14ac:dyDescent="0.25">
      <c r="B99" s="127" t="s">
        <v>47</v>
      </c>
      <c r="C99" s="66" t="s">
        <v>109</v>
      </c>
      <c r="D99" s="66" t="s">
        <v>149</v>
      </c>
      <c r="E99" s="66" t="s">
        <v>163</v>
      </c>
      <c r="F99" s="66" t="s">
        <v>188</v>
      </c>
      <c r="G99" s="70">
        <v>0.01</v>
      </c>
      <c r="H99" s="7" t="s">
        <v>324</v>
      </c>
      <c r="I99" s="1"/>
      <c r="J99" s="7">
        <v>95.92</v>
      </c>
      <c r="K99" s="13">
        <v>95.451214581000002</v>
      </c>
      <c r="L99" s="15">
        <v>1626805.5020999999</v>
      </c>
      <c r="M99" s="15">
        <v>1618854.8901</v>
      </c>
      <c r="N99" s="13">
        <v>5913.7291352000002</v>
      </c>
      <c r="O99" s="15">
        <v>16960.024000000001</v>
      </c>
      <c r="P99" s="15">
        <v>1</v>
      </c>
      <c r="Q99" s="8">
        <v>1.0160000000000001E-2</v>
      </c>
      <c r="R99" s="1"/>
      <c r="S99" s="17">
        <v>1.0049112567195484</v>
      </c>
      <c r="T99" s="10">
        <v>11.8</v>
      </c>
      <c r="U99" s="10">
        <v>1</v>
      </c>
      <c r="V99" s="8">
        <v>0.13801169590000001</v>
      </c>
      <c r="W99" s="8">
        <v>0.12510425354462051</v>
      </c>
      <c r="X99" s="1"/>
      <c r="Y99" s="8">
        <v>2.5152938305999998E-3</v>
      </c>
      <c r="Z99" s="8">
        <v>0.10498066821</v>
      </c>
      <c r="AA99" s="8">
        <v>0.27853920703000001</v>
      </c>
    </row>
    <row r="100" spans="2:27" ht="16.149999999999999" customHeight="1" x14ac:dyDescent="0.25">
      <c r="B100" s="128" t="s">
        <v>34</v>
      </c>
      <c r="C100" s="119" t="s">
        <v>483</v>
      </c>
      <c r="D100" s="119" t="s">
        <v>149</v>
      </c>
      <c r="E100" s="119" t="s">
        <v>479</v>
      </c>
      <c r="F100" s="119" t="s">
        <v>479</v>
      </c>
      <c r="G100" s="120">
        <v>8.0000000000000002E-3</v>
      </c>
      <c r="H100" s="118" t="s">
        <v>323</v>
      </c>
      <c r="J100" s="118">
        <v>97.49</v>
      </c>
      <c r="K100" s="121">
        <v>98.670840521000002</v>
      </c>
      <c r="L100" s="122">
        <v>1503111.1539</v>
      </c>
      <c r="M100" s="122">
        <v>1521317.4783000001</v>
      </c>
      <c r="N100" s="121">
        <v>3179.8098338</v>
      </c>
      <c r="O100" s="122">
        <v>15418.106</v>
      </c>
      <c r="P100" s="122">
        <v>1</v>
      </c>
      <c r="Q100" s="123">
        <v>9.3400000000000011E-3</v>
      </c>
      <c r="S100" s="124">
        <v>0.98803252800153563</v>
      </c>
      <c r="T100" s="125">
        <v>12.05</v>
      </c>
      <c r="U100" s="125">
        <v>0.95</v>
      </c>
      <c r="V100" s="123">
        <v>0.1241500103</v>
      </c>
      <c r="W100" s="123">
        <v>0.11693507026361677</v>
      </c>
      <c r="Y100" s="123">
        <v>-1.2559505722999999E-2</v>
      </c>
      <c r="Z100" s="123">
        <v>4.4626386484999996E-2</v>
      </c>
      <c r="AA100" s="123">
        <v>0.13928549707000001</v>
      </c>
    </row>
    <row r="101" spans="2:27" s="7" customFormat="1" ht="16.149999999999999" customHeight="1" x14ac:dyDescent="0.25">
      <c r="B101" s="127" t="s">
        <v>58</v>
      </c>
      <c r="C101" s="66" t="s">
        <v>122</v>
      </c>
      <c r="D101" s="66" t="s">
        <v>149</v>
      </c>
      <c r="E101" s="66" t="s">
        <v>163</v>
      </c>
      <c r="F101" s="66" t="s">
        <v>196</v>
      </c>
      <c r="G101" s="70">
        <v>0.01</v>
      </c>
      <c r="H101" s="7" t="s">
        <v>327</v>
      </c>
      <c r="I101" s="1"/>
      <c r="J101" s="7">
        <v>9.65</v>
      </c>
      <c r="K101" s="13">
        <v>9.7956337190999996</v>
      </c>
      <c r="L101" s="15">
        <v>1409877.4195000001</v>
      </c>
      <c r="M101" s="15">
        <v>1431154.6932999999</v>
      </c>
      <c r="N101" s="13">
        <v>5590.2711166999998</v>
      </c>
      <c r="O101" s="15">
        <v>146101.28700000001</v>
      </c>
      <c r="P101" s="15">
        <v>1</v>
      </c>
      <c r="Q101" s="8">
        <v>8.9200000000000008E-3</v>
      </c>
      <c r="R101" s="1"/>
      <c r="S101" s="17">
        <v>0.98513279249957708</v>
      </c>
      <c r="T101" s="10">
        <v>1.53</v>
      </c>
      <c r="U101" s="10">
        <v>0.12</v>
      </c>
      <c r="V101" s="8">
        <v>0.16071428570999999</v>
      </c>
      <c r="W101" s="8">
        <v>0.14922279792746113</v>
      </c>
      <c r="X101" s="1"/>
      <c r="Y101" s="8">
        <v>2.0896636288000002E-3</v>
      </c>
      <c r="Z101" s="8">
        <v>4.7216090594000004E-2</v>
      </c>
      <c r="AA101" s="8">
        <v>0.18899797252</v>
      </c>
    </row>
    <row r="102" spans="2:27" ht="16.149999999999999" customHeight="1" x14ac:dyDescent="0.25">
      <c r="B102" s="128" t="s">
        <v>36</v>
      </c>
      <c r="C102" s="119" t="s">
        <v>99</v>
      </c>
      <c r="D102" s="119" t="s">
        <v>149</v>
      </c>
      <c r="E102" s="119" t="s">
        <v>178</v>
      </c>
      <c r="F102" s="119" t="s">
        <v>178</v>
      </c>
      <c r="G102" s="120">
        <v>0.01</v>
      </c>
      <c r="H102" s="118" t="s">
        <v>329</v>
      </c>
      <c r="J102" s="118">
        <v>76.849999999999994</v>
      </c>
      <c r="K102" s="121">
        <v>84.301525487999996</v>
      </c>
      <c r="L102" s="122">
        <v>1198277.7844</v>
      </c>
      <c r="M102" s="122">
        <v>1314465.1292999999</v>
      </c>
      <c r="N102" s="121">
        <v>1899.8771128999999</v>
      </c>
      <c r="O102" s="122">
        <v>15592.424000000001</v>
      </c>
      <c r="P102" s="122">
        <v>1</v>
      </c>
      <c r="Q102" s="123">
        <v>7.5500000000000003E-3</v>
      </c>
      <c r="S102" s="124">
        <v>0.91160865186169493</v>
      </c>
      <c r="T102" s="125">
        <v>10.199999999999999</v>
      </c>
      <c r="U102" s="125">
        <v>0.85</v>
      </c>
      <c r="V102" s="123">
        <v>0.12530712530000002</v>
      </c>
      <c r="W102" s="123">
        <v>0.13272608978529604</v>
      </c>
      <c r="Y102" s="123">
        <v>-1.0430079835999998E-2</v>
      </c>
      <c r="Z102" s="123">
        <v>-1.8336448813999998E-2</v>
      </c>
      <c r="AA102" s="123">
        <v>7.4928352385999999E-2</v>
      </c>
    </row>
    <row r="103" spans="2:27" s="7" customFormat="1" ht="16.149999999999999" customHeight="1" x14ac:dyDescent="0.25">
      <c r="B103" s="127" t="s">
        <v>387</v>
      </c>
      <c r="C103" s="66" t="s">
        <v>131</v>
      </c>
      <c r="D103" s="66" t="s">
        <v>149</v>
      </c>
      <c r="E103" s="66" t="s">
        <v>163</v>
      </c>
      <c r="F103" s="66" t="s">
        <v>164</v>
      </c>
      <c r="G103" s="70">
        <v>9.4999999999999998E-3</v>
      </c>
      <c r="H103" s="7" t="s">
        <v>209</v>
      </c>
      <c r="I103" s="1"/>
      <c r="J103" s="7">
        <v>9.26</v>
      </c>
      <c r="K103" s="13">
        <v>10.15985053</v>
      </c>
      <c r="L103" s="15">
        <v>921566.05272000004</v>
      </c>
      <c r="M103" s="15">
        <v>1011120.2321</v>
      </c>
      <c r="N103" s="13">
        <v>3245.7078237999999</v>
      </c>
      <c r="O103" s="15">
        <v>99521.172000000006</v>
      </c>
      <c r="P103" s="15">
        <v>1</v>
      </c>
      <c r="Q103" s="8">
        <v>5.79E-3</v>
      </c>
      <c r="R103" s="1"/>
      <c r="S103" s="17">
        <v>0.91143073145191245</v>
      </c>
      <c r="T103" s="10">
        <v>1.1599999999999999</v>
      </c>
      <c r="U103" s="10">
        <v>9.5000000000000001E-2</v>
      </c>
      <c r="V103" s="8">
        <v>0.12554112553999999</v>
      </c>
      <c r="W103" s="8">
        <v>0.12311015118790498</v>
      </c>
      <c r="X103" s="1"/>
      <c r="Y103" s="8">
        <v>-9.1382751060999998E-3</v>
      </c>
      <c r="Z103" s="8">
        <v>4.2844447264000003E-2</v>
      </c>
      <c r="AA103" s="8">
        <v>0.13585330448999999</v>
      </c>
    </row>
    <row r="104" spans="2:27" ht="16.149999999999999" customHeight="1" x14ac:dyDescent="0.25">
      <c r="B104" s="128" t="s">
        <v>448</v>
      </c>
      <c r="C104" s="119" t="s">
        <v>469</v>
      </c>
      <c r="D104" s="119" t="s">
        <v>149</v>
      </c>
      <c r="E104" s="119" t="s">
        <v>159</v>
      </c>
      <c r="F104" s="119" t="s">
        <v>160</v>
      </c>
      <c r="G104" s="120">
        <v>1.4E-2</v>
      </c>
      <c r="H104" s="118" t="s">
        <v>209</v>
      </c>
      <c r="J104" s="118">
        <v>105.34</v>
      </c>
      <c r="K104" s="121">
        <v>101.32266001000001</v>
      </c>
      <c r="L104" s="122">
        <v>2263201.4582000002</v>
      </c>
      <c r="M104" s="122">
        <v>2176889.9934</v>
      </c>
      <c r="N104" s="121">
        <v>5085.8941719000004</v>
      </c>
      <c r="O104" s="122">
        <v>21484.73</v>
      </c>
      <c r="P104" s="122">
        <v>1</v>
      </c>
      <c r="Q104" s="123">
        <v>1.418E-2</v>
      </c>
      <c r="S104" s="124">
        <v>1.0396489787141743</v>
      </c>
      <c r="T104" s="125">
        <v>15.4</v>
      </c>
      <c r="U104" s="125">
        <v>1.1499999999999999</v>
      </c>
      <c r="V104" s="123">
        <v>0.14775016789000001</v>
      </c>
      <c r="W104" s="123">
        <v>0.13100436681222705</v>
      </c>
      <c r="Y104" s="123">
        <v>6.5934065914999996E-3</v>
      </c>
      <c r="Z104" s="123">
        <v>6.0730603979999999E-2</v>
      </c>
      <c r="AA104" s="123">
        <v>0.17537227021999999</v>
      </c>
    </row>
    <row r="105" spans="2:27" s="7" customFormat="1" ht="16.149999999999999" customHeight="1" x14ac:dyDescent="0.25">
      <c r="B105" s="127" t="s">
        <v>381</v>
      </c>
      <c r="C105" s="66" t="s">
        <v>472</v>
      </c>
      <c r="D105" s="66" t="s">
        <v>149</v>
      </c>
      <c r="E105" s="66" t="s">
        <v>473</v>
      </c>
      <c r="F105" s="66" t="s">
        <v>196</v>
      </c>
      <c r="G105" s="70">
        <v>8.9999999999999993E-3</v>
      </c>
      <c r="H105" s="187" t="s">
        <v>474</v>
      </c>
      <c r="I105" s="1"/>
      <c r="J105" s="7">
        <v>6.23</v>
      </c>
      <c r="K105" s="13">
        <v>8.5280595561000005</v>
      </c>
      <c r="L105" s="15">
        <v>1026216.085</v>
      </c>
      <c r="M105" s="15">
        <v>1404756.3228</v>
      </c>
      <c r="N105" s="13">
        <v>5730.5996089999999</v>
      </c>
      <c r="O105" s="15">
        <v>164721.68299999999</v>
      </c>
      <c r="P105" s="15">
        <v>1</v>
      </c>
      <c r="Q105" s="8">
        <v>6.4800000000000005E-3</v>
      </c>
      <c r="R105" s="1"/>
      <c r="S105" s="17">
        <v>0.73052960747017404</v>
      </c>
      <c r="T105" s="10">
        <v>0.94</v>
      </c>
      <c r="U105" s="10">
        <v>7.0000000000000007E-2</v>
      </c>
      <c r="V105" s="8">
        <v>0.12129032258</v>
      </c>
      <c r="W105" s="8">
        <v>0.1348314606741573</v>
      </c>
      <c r="X105" s="1"/>
      <c r="Y105" s="8">
        <v>-7.4294205052000004E-2</v>
      </c>
      <c r="Z105" s="8">
        <v>-9.4537509366E-2</v>
      </c>
      <c r="AA105" s="8">
        <v>-8.7086429822000003E-2</v>
      </c>
    </row>
    <row r="106" spans="2:27" ht="16.149999999999999" customHeight="1" x14ac:dyDescent="0.25">
      <c r="B106" s="128" t="s">
        <v>457</v>
      </c>
      <c r="C106" s="119" t="s">
        <v>484</v>
      </c>
      <c r="D106" s="119" t="s">
        <v>149</v>
      </c>
      <c r="E106" s="119" t="s">
        <v>163</v>
      </c>
      <c r="F106" s="119" t="s">
        <v>188</v>
      </c>
      <c r="G106" s="120">
        <v>1.2999999999999999E-2</v>
      </c>
      <c r="H106" s="118" t="s">
        <v>302</v>
      </c>
      <c r="J106" s="118">
        <v>9.23</v>
      </c>
      <c r="K106" s="121">
        <v>10.169863061999999</v>
      </c>
      <c r="L106" s="122">
        <v>1030058.0408</v>
      </c>
      <c r="M106" s="122">
        <v>1134945.7445</v>
      </c>
      <c r="N106" s="121">
        <v>3221.6746348000001</v>
      </c>
      <c r="O106" s="122">
        <v>111598.921</v>
      </c>
      <c r="P106" s="122">
        <v>1</v>
      </c>
      <c r="Q106" s="123">
        <v>6.4600000000000005E-3</v>
      </c>
      <c r="S106" s="124">
        <v>0.90758350862050197</v>
      </c>
      <c r="T106" s="125">
        <v>1.32</v>
      </c>
      <c r="U106" s="125">
        <v>0.11</v>
      </c>
      <c r="V106" s="123">
        <v>0.14831460673999999</v>
      </c>
      <c r="W106" s="123">
        <v>0.14301191765980498</v>
      </c>
      <c r="Y106" s="123">
        <v>-3.8333541057000001E-2</v>
      </c>
      <c r="Z106" s="123">
        <v>6.2454529219E-2</v>
      </c>
      <c r="AA106" s="123">
        <v>0.19981627235000002</v>
      </c>
    </row>
    <row r="107" spans="2:27" s="7" customFormat="1" ht="16.149999999999999" customHeight="1" x14ac:dyDescent="0.25">
      <c r="B107" s="127" t="s">
        <v>238</v>
      </c>
      <c r="C107" s="66" t="s">
        <v>486</v>
      </c>
      <c r="D107" s="66" t="s">
        <v>149</v>
      </c>
      <c r="E107" s="66" t="s">
        <v>163</v>
      </c>
      <c r="F107" s="66" t="s">
        <v>349</v>
      </c>
      <c r="G107" s="70">
        <v>1.2500000000000001E-2</v>
      </c>
      <c r="H107" s="7" t="s">
        <v>487</v>
      </c>
      <c r="I107" s="1"/>
      <c r="J107" s="7">
        <v>83.69</v>
      </c>
      <c r="K107" s="13">
        <v>88.613593038999994</v>
      </c>
      <c r="L107" s="15">
        <v>737131.89564999996</v>
      </c>
      <c r="M107" s="15">
        <v>780498.33692000003</v>
      </c>
      <c r="N107" s="13">
        <v>1693.9851062</v>
      </c>
      <c r="O107" s="15">
        <v>8807.8850000000002</v>
      </c>
      <c r="P107" s="15">
        <v>1</v>
      </c>
      <c r="Q107" s="8">
        <v>4.6100000000000004E-3</v>
      </c>
      <c r="R107" s="1"/>
      <c r="S107" s="17">
        <v>0.94443749688794287</v>
      </c>
      <c r="T107" s="10">
        <v>13.35</v>
      </c>
      <c r="U107" s="10">
        <v>1.1000000000000001</v>
      </c>
      <c r="V107" s="8">
        <v>0.16645885286999998</v>
      </c>
      <c r="W107" s="8">
        <v>0.15772493726849088</v>
      </c>
      <c r="X107" s="1"/>
      <c r="Y107" s="8">
        <v>-1.3226291272999999E-2</v>
      </c>
      <c r="Z107" s="8">
        <v>8.1968728929000007E-2</v>
      </c>
      <c r="AA107" s="8">
        <v>0.22525262221999998</v>
      </c>
    </row>
    <row r="108" spans="2:27" ht="16.149999999999999" customHeight="1" x14ac:dyDescent="0.25">
      <c r="B108" s="128" t="s">
        <v>389</v>
      </c>
      <c r="C108" s="119" t="s">
        <v>503</v>
      </c>
      <c r="D108" s="119" t="s">
        <v>149</v>
      </c>
      <c r="E108" s="119" t="s">
        <v>473</v>
      </c>
      <c r="F108" s="119" t="s">
        <v>504</v>
      </c>
      <c r="G108" s="120">
        <v>0.01</v>
      </c>
      <c r="H108" s="118" t="s">
        <v>505</v>
      </c>
      <c r="J108" s="118">
        <v>23.97</v>
      </c>
      <c r="K108" s="121">
        <v>96.030786055999997</v>
      </c>
      <c r="L108" s="122">
        <v>115926.68627999999</v>
      </c>
      <c r="M108" s="122">
        <v>464435.99534000002</v>
      </c>
      <c r="N108" s="121">
        <v>4831.1660880999998</v>
      </c>
      <c r="O108" s="122">
        <v>4836.3239999999996</v>
      </c>
      <c r="P108" s="122">
        <v>1</v>
      </c>
      <c r="Q108" s="123">
        <v>7.7999999999999999E-4</v>
      </c>
      <c r="S108" s="124">
        <v>0.24960745386403463</v>
      </c>
      <c r="T108" s="125">
        <v>14.48</v>
      </c>
      <c r="U108" s="125">
        <v>0</v>
      </c>
      <c r="V108" s="123">
        <v>0.1491246138</v>
      </c>
      <c r="W108" s="123">
        <v>0</v>
      </c>
      <c r="Y108" s="123">
        <v>-0.70527480633999995</v>
      </c>
      <c r="Z108" s="123">
        <v>-0.68133735629000003</v>
      </c>
      <c r="AA108" s="123">
        <v>-0.70650493356999999</v>
      </c>
    </row>
    <row r="109" spans="2:27" s="7" customFormat="1" ht="16.149999999999999" customHeight="1" x14ac:dyDescent="0.25">
      <c r="B109" s="127" t="s">
        <v>382</v>
      </c>
      <c r="C109" s="66" t="s">
        <v>508</v>
      </c>
      <c r="D109" s="66" t="s">
        <v>149</v>
      </c>
      <c r="E109" s="66" t="s">
        <v>163</v>
      </c>
      <c r="F109" s="66" t="s">
        <v>509</v>
      </c>
      <c r="G109" s="70">
        <v>0.01</v>
      </c>
      <c r="H109" s="7" t="s">
        <v>209</v>
      </c>
      <c r="I109" s="1"/>
      <c r="J109" s="7">
        <v>96.27</v>
      </c>
      <c r="K109" s="13">
        <v>95.479982324999995</v>
      </c>
      <c r="L109" s="15">
        <v>461055.32130000001</v>
      </c>
      <c r="M109" s="15">
        <v>457271.77655000001</v>
      </c>
      <c r="N109" s="13">
        <v>618.30057190000002</v>
      </c>
      <c r="O109" s="15">
        <v>4789.1899999999996</v>
      </c>
      <c r="P109" s="15">
        <v>1</v>
      </c>
      <c r="Q109" s="8">
        <v>3.4100000000000003E-3</v>
      </c>
      <c r="R109" s="1"/>
      <c r="S109" s="17">
        <v>1.0082741707294298</v>
      </c>
      <c r="T109" s="10">
        <v>12.11</v>
      </c>
      <c r="U109" s="10">
        <v>1.03</v>
      </c>
      <c r="V109" s="8">
        <v>0.13080578958</v>
      </c>
      <c r="W109" s="8">
        <v>0.12838890620130883</v>
      </c>
      <c r="X109" s="1"/>
      <c r="Y109" s="8">
        <v>-3.8433624377E-4</v>
      </c>
      <c r="Z109" s="8">
        <v>5.8856269978000003E-2</v>
      </c>
      <c r="AA109" s="8">
        <v>0.18528914547</v>
      </c>
    </row>
    <row r="110" spans="2:27" ht="16.149999999999999" customHeight="1" x14ac:dyDescent="0.25">
      <c r="B110" s="128" t="s">
        <v>388</v>
      </c>
      <c r="C110" s="119" t="s">
        <v>510</v>
      </c>
      <c r="D110" s="119" t="s">
        <v>149</v>
      </c>
      <c r="E110" s="119" t="s">
        <v>163</v>
      </c>
      <c r="F110" s="119" t="s">
        <v>496</v>
      </c>
      <c r="G110" s="120">
        <v>8.5000000000000006E-3</v>
      </c>
      <c r="H110" s="118" t="s">
        <v>209</v>
      </c>
      <c r="J110" s="118">
        <v>88.92</v>
      </c>
      <c r="K110" s="121">
        <v>96.825648098000002</v>
      </c>
      <c r="L110" s="122">
        <v>373464</v>
      </c>
      <c r="M110" s="122">
        <v>406667.72201000003</v>
      </c>
      <c r="N110" s="121">
        <v>621.43516523999995</v>
      </c>
      <c r="O110" s="122">
        <v>4200</v>
      </c>
      <c r="P110" s="122">
        <v>1</v>
      </c>
      <c r="Q110" s="123">
        <v>2.32E-3</v>
      </c>
      <c r="S110" s="124">
        <v>0.91835171513648461</v>
      </c>
      <c r="T110" s="125">
        <v>12</v>
      </c>
      <c r="U110" s="125">
        <v>1</v>
      </c>
      <c r="V110" s="123">
        <v>0.13264065436</v>
      </c>
      <c r="W110" s="123">
        <v>0.1349527665317139</v>
      </c>
      <c r="Y110" s="123">
        <v>-1.6353794772E-2</v>
      </c>
      <c r="Z110" s="123">
        <v>0.10633882878999999</v>
      </c>
      <c r="AA110" s="123">
        <v>0.127787282</v>
      </c>
    </row>
    <row r="111" spans="2:27" s="7" customFormat="1" ht="16.149999999999999" customHeight="1" x14ac:dyDescent="0.25">
      <c r="B111" s="127" t="s">
        <v>445</v>
      </c>
      <c r="C111" s="66" t="s">
        <v>513</v>
      </c>
      <c r="D111" s="66" t="s">
        <v>149</v>
      </c>
      <c r="E111" s="66" t="s">
        <v>163</v>
      </c>
      <c r="F111" s="66" t="s">
        <v>513</v>
      </c>
      <c r="G111" s="70">
        <v>1.0500000000000001E-2</v>
      </c>
      <c r="H111" s="7" t="s">
        <v>514</v>
      </c>
      <c r="I111" s="1"/>
      <c r="J111" s="7">
        <v>91.8</v>
      </c>
      <c r="K111" s="13">
        <v>98.692226654999999</v>
      </c>
      <c r="L111" s="15">
        <v>399032.84340000001</v>
      </c>
      <c r="M111" s="15">
        <v>428991.71921000001</v>
      </c>
      <c r="N111" s="13">
        <v>5357.6724148000003</v>
      </c>
      <c r="O111" s="15">
        <v>4346.7629999999999</v>
      </c>
      <c r="P111" s="15">
        <v>1</v>
      </c>
      <c r="Q111" s="8">
        <v>2.5000000000000001E-3</v>
      </c>
      <c r="R111" s="1"/>
      <c r="S111" s="17">
        <v>0.93016444264558673</v>
      </c>
      <c r="T111" s="10">
        <v>11.84</v>
      </c>
      <c r="U111" s="10">
        <v>0.95</v>
      </c>
      <c r="V111" s="8">
        <v>0.12856987729</v>
      </c>
      <c r="W111" s="8">
        <v>0.1241830065359477</v>
      </c>
      <c r="X111" s="1"/>
      <c r="Y111" s="8">
        <v>-1.2329057947999999E-2</v>
      </c>
      <c r="Z111" s="8">
        <v>9.7591261498000001E-2</v>
      </c>
      <c r="AA111" s="8">
        <v>0.13710027995000001</v>
      </c>
    </row>
    <row r="112" spans="2:27" ht="16.149999999999999" customHeight="1" x14ac:dyDescent="0.25">
      <c r="B112" s="128" t="s">
        <v>459</v>
      </c>
      <c r="C112" s="119" t="s">
        <v>518</v>
      </c>
      <c r="D112" s="119" t="s">
        <v>149</v>
      </c>
      <c r="E112" s="119" t="s">
        <v>159</v>
      </c>
      <c r="F112" s="119" t="s">
        <v>502</v>
      </c>
      <c r="G112" s="120">
        <v>0.01</v>
      </c>
      <c r="H112" s="118" t="s">
        <v>209</v>
      </c>
      <c r="J112" s="118">
        <v>95.98</v>
      </c>
      <c r="K112" s="121">
        <v>102.36276229000001</v>
      </c>
      <c r="L112" s="122">
        <v>370229.31682000001</v>
      </c>
      <c r="M112" s="122">
        <v>394849.92239000002</v>
      </c>
      <c r="N112" s="121">
        <v>738.05407000000002</v>
      </c>
      <c r="O112" s="122">
        <v>3857.3589999999999</v>
      </c>
      <c r="P112" s="122">
        <v>1</v>
      </c>
      <c r="Q112" s="123">
        <v>2.32E-3</v>
      </c>
      <c r="S112" s="124">
        <v>0.9376456618871104</v>
      </c>
      <c r="T112" s="125">
        <v>11.9</v>
      </c>
      <c r="U112" s="125">
        <v>1.1000000000000001</v>
      </c>
      <c r="V112" s="123">
        <v>0.11974240289</v>
      </c>
      <c r="W112" s="123">
        <v>0.13752865180245885</v>
      </c>
      <c r="Y112" s="123">
        <v>-3.0015159171999997E-2</v>
      </c>
      <c r="Z112" s="123">
        <v>0.11255353692</v>
      </c>
      <c r="AA112" s="123">
        <v>9.637509575799999E-2</v>
      </c>
    </row>
    <row r="113" spans="2:27" s="7" customFormat="1" ht="16.149999999999999" customHeight="1" x14ac:dyDescent="0.25">
      <c r="B113" s="127" t="s">
        <v>390</v>
      </c>
      <c r="C113" s="66" t="s">
        <v>521</v>
      </c>
      <c r="D113" s="66" t="s">
        <v>149</v>
      </c>
      <c r="E113" s="66" t="s">
        <v>159</v>
      </c>
      <c r="F113" s="66" t="s">
        <v>160</v>
      </c>
      <c r="G113" s="70">
        <v>1.2E-2</v>
      </c>
      <c r="H113" s="7" t="s">
        <v>209</v>
      </c>
      <c r="I113" s="1"/>
      <c r="J113" s="7">
        <v>9.3800000000000008</v>
      </c>
      <c r="K113" s="13">
        <v>9.4826564835999996</v>
      </c>
      <c r="L113" s="15">
        <v>337680</v>
      </c>
      <c r="M113" s="15">
        <v>341375.63341000001</v>
      </c>
      <c r="N113" s="13">
        <v>362.90910761999999</v>
      </c>
      <c r="O113" s="15">
        <v>36000</v>
      </c>
      <c r="P113" s="15">
        <v>1</v>
      </c>
      <c r="Q113" s="8">
        <v>2.1099999999999999E-3</v>
      </c>
      <c r="R113" s="1"/>
      <c r="S113" s="17">
        <v>0.98917429058222872</v>
      </c>
      <c r="T113" s="10">
        <v>1.1599999999999999</v>
      </c>
      <c r="U113" s="10">
        <v>0.11</v>
      </c>
      <c r="V113" s="8">
        <v>0.12831858406999999</v>
      </c>
      <c r="W113" s="8">
        <v>0.14072494669509594</v>
      </c>
      <c r="X113" s="1"/>
      <c r="Y113" s="8">
        <v>0</v>
      </c>
      <c r="Z113" s="8">
        <v>0.12294413982000001</v>
      </c>
      <c r="AA113" s="8">
        <v>0.18311784233</v>
      </c>
    </row>
    <row r="114" spans="2:27" ht="16.149999999999999" customHeight="1" x14ac:dyDescent="0.25">
      <c r="B114" s="128" t="s">
        <v>393</v>
      </c>
      <c r="C114" s="119" t="s">
        <v>522</v>
      </c>
      <c r="D114" s="119" t="s">
        <v>149</v>
      </c>
      <c r="E114" s="119" t="s">
        <v>524</v>
      </c>
      <c r="F114" s="119" t="s">
        <v>523</v>
      </c>
      <c r="G114" s="120">
        <v>0.01</v>
      </c>
      <c r="H114" s="186" t="s">
        <v>525</v>
      </c>
      <c r="J114" s="118">
        <v>8.9600000000000009</v>
      </c>
      <c r="K114" s="121">
        <v>9.4371139361999994</v>
      </c>
      <c r="L114" s="122">
        <v>327483.02720000001</v>
      </c>
      <c r="M114" s="122">
        <v>344921.27677</v>
      </c>
      <c r="N114" s="121">
        <v>781.60222999999996</v>
      </c>
      <c r="O114" s="122">
        <v>36549.445</v>
      </c>
      <c r="P114" s="122">
        <v>1</v>
      </c>
      <c r="Q114" s="123">
        <v>2.0399999999999997E-3</v>
      </c>
      <c r="S114" s="124">
        <v>0.94944281276823117</v>
      </c>
      <c r="T114" s="125">
        <v>1.2909999999999999</v>
      </c>
      <c r="U114" s="125">
        <v>0.106</v>
      </c>
      <c r="V114" s="123">
        <v>0.14376391982</v>
      </c>
      <c r="W114" s="123">
        <v>0.14196428571428571</v>
      </c>
      <c r="Y114" s="123">
        <v>-4.4622936183999999E-4</v>
      </c>
      <c r="Z114" s="123">
        <v>7.3611954965999996E-2</v>
      </c>
      <c r="AA114" s="123">
        <v>0.15503859050999999</v>
      </c>
    </row>
    <row r="115" spans="2:27" s="7" customFormat="1" ht="16.149999999999999" customHeight="1" x14ac:dyDescent="0.25">
      <c r="B115" s="127" t="s">
        <v>414</v>
      </c>
      <c r="C115" s="66" t="s">
        <v>526</v>
      </c>
      <c r="D115" s="66" t="s">
        <v>149</v>
      </c>
      <c r="E115" s="66" t="s">
        <v>473</v>
      </c>
      <c r="F115" s="66" t="s">
        <v>527</v>
      </c>
      <c r="G115" s="70">
        <v>0.01</v>
      </c>
      <c r="H115" s="70" t="s">
        <v>528</v>
      </c>
      <c r="I115" s="1"/>
      <c r="J115" s="7">
        <v>9.26</v>
      </c>
      <c r="K115" s="13">
        <v>9.4156702378000006</v>
      </c>
      <c r="L115" s="15">
        <v>347584.65639999998</v>
      </c>
      <c r="M115" s="15">
        <v>353427.91623999999</v>
      </c>
      <c r="N115" s="13">
        <v>1903.0909486</v>
      </c>
      <c r="O115" s="15">
        <v>37536.14</v>
      </c>
      <c r="P115" s="15">
        <v>1</v>
      </c>
      <c r="Q115" s="8">
        <v>2.1900000000000001E-3</v>
      </c>
      <c r="R115" s="1"/>
      <c r="S115" s="17">
        <v>0.98346689785555053</v>
      </c>
      <c r="T115" s="10">
        <v>1.32</v>
      </c>
      <c r="U115" s="10">
        <v>0.11</v>
      </c>
      <c r="V115" s="8">
        <v>0.14932126696</v>
      </c>
      <c r="W115" s="8">
        <v>0.14254859611231102</v>
      </c>
      <c r="X115" s="1"/>
      <c r="Y115" s="8">
        <v>-1.4893617021E-2</v>
      </c>
      <c r="Z115" s="8">
        <v>6.0870755387E-2</v>
      </c>
      <c r="AA115" s="8">
        <v>0.21305033853000002</v>
      </c>
    </row>
    <row r="116" spans="2:27" ht="16.149999999999999" customHeight="1" x14ac:dyDescent="0.25">
      <c r="B116" s="128" t="s">
        <v>413</v>
      </c>
      <c r="C116" s="119" t="s">
        <v>531</v>
      </c>
      <c r="D116" s="119" t="s">
        <v>149</v>
      </c>
      <c r="E116" s="119" t="s">
        <v>186</v>
      </c>
      <c r="F116" s="119" t="s">
        <v>532</v>
      </c>
      <c r="G116" s="120">
        <v>1.38E-2</v>
      </c>
      <c r="H116" s="118" t="s">
        <v>326</v>
      </c>
      <c r="J116" s="118">
        <v>8.1999999999999993</v>
      </c>
      <c r="K116" s="121">
        <v>9.0045520079999992</v>
      </c>
      <c r="L116" s="122">
        <v>326044.98879999999</v>
      </c>
      <c r="M116" s="122">
        <v>358035.25105000002</v>
      </c>
      <c r="N116" s="121">
        <v>1293.9606699999999</v>
      </c>
      <c r="O116" s="122">
        <v>39761.584000000003</v>
      </c>
      <c r="P116" s="122">
        <v>1</v>
      </c>
      <c r="Q116" s="123">
        <v>2.0599999999999998E-3</v>
      </c>
      <c r="S116" s="124">
        <v>0.91065052350353415</v>
      </c>
      <c r="T116" s="125">
        <v>1.44</v>
      </c>
      <c r="U116" s="125">
        <v>0.12</v>
      </c>
      <c r="V116" s="123">
        <v>0.16419612314999998</v>
      </c>
      <c r="W116" s="123">
        <v>0.17560975609756099</v>
      </c>
      <c r="Y116" s="123">
        <v>-4.2056074765999998E-2</v>
      </c>
      <c r="Z116" s="123">
        <v>2.9590346662999999E-2</v>
      </c>
      <c r="AA116" s="123">
        <v>0.10538068954</v>
      </c>
    </row>
    <row r="117" spans="2:27" s="7" customFormat="1" ht="16.149999999999999" customHeight="1" x14ac:dyDescent="0.25">
      <c r="B117" s="127" t="s">
        <v>392</v>
      </c>
      <c r="C117" s="66" t="s">
        <v>533</v>
      </c>
      <c r="D117" s="66" t="s">
        <v>149</v>
      </c>
      <c r="E117" s="66" t="s">
        <v>535</v>
      </c>
      <c r="F117" s="66" t="s">
        <v>534</v>
      </c>
      <c r="G117" s="70">
        <v>0.01</v>
      </c>
      <c r="H117" s="187" t="s">
        <v>536</v>
      </c>
      <c r="I117" s="1"/>
      <c r="J117" s="7">
        <v>9.4</v>
      </c>
      <c r="K117" s="13">
        <v>9.9003890734999995</v>
      </c>
      <c r="L117" s="15">
        <v>290576.36258000002</v>
      </c>
      <c r="M117" s="15">
        <v>306044.57926999999</v>
      </c>
      <c r="N117" s="13">
        <v>283.63711475999997</v>
      </c>
      <c r="O117" s="15">
        <v>30912.378998</v>
      </c>
      <c r="P117" s="15">
        <v>1</v>
      </c>
      <c r="Q117" s="8">
        <v>1.83E-3</v>
      </c>
      <c r="R117" s="1"/>
      <c r="S117" s="17">
        <v>0.94945763547420858</v>
      </c>
      <c r="T117" s="10">
        <v>1.2350000000000001</v>
      </c>
      <c r="U117" s="10">
        <v>0.1</v>
      </c>
      <c r="V117" s="8">
        <v>0.13737486094999998</v>
      </c>
      <c r="W117" s="8">
        <v>0.12765957446808512</v>
      </c>
      <c r="X117" s="1"/>
      <c r="Y117" s="8">
        <v>-1.1566771819E-2</v>
      </c>
      <c r="Z117" s="8">
        <v>5.9960921230000006E-2</v>
      </c>
      <c r="AA117" s="8">
        <v>0.19831108285999999</v>
      </c>
    </row>
    <row r="118" spans="2:27" ht="16.149999999999999" customHeight="1" x14ac:dyDescent="0.25">
      <c r="B118" s="128" t="s">
        <v>19</v>
      </c>
      <c r="C118" s="119" t="s">
        <v>85</v>
      </c>
      <c r="D118" s="119" t="s">
        <v>154</v>
      </c>
      <c r="E118" s="119" t="s">
        <v>166</v>
      </c>
      <c r="F118" s="119" t="s">
        <v>166</v>
      </c>
      <c r="G118" s="120">
        <v>6.0000000000000001E-3</v>
      </c>
      <c r="H118" s="118" t="s">
        <v>209</v>
      </c>
      <c r="J118" s="118">
        <v>20.05</v>
      </c>
      <c r="K118" s="121">
        <v>20.650171094000001</v>
      </c>
      <c r="L118" s="122">
        <v>2589116.8505000002</v>
      </c>
      <c r="M118" s="122">
        <v>2666618.7503</v>
      </c>
      <c r="N118" s="121">
        <v>6793.8972875999998</v>
      </c>
      <c r="O118" s="122">
        <v>129133.01</v>
      </c>
      <c r="P118" s="122">
        <v>1</v>
      </c>
      <c r="Q118" s="123">
        <v>1.6289999999999999E-2</v>
      </c>
      <c r="S118" s="124">
        <v>0.97093626530898902</v>
      </c>
      <c r="T118" s="125">
        <v>1.89</v>
      </c>
      <c r="U118" s="125">
        <v>0.17</v>
      </c>
      <c r="V118" s="123">
        <v>9.4641962944000013E-2</v>
      </c>
      <c r="W118" s="123">
        <v>0.10174563591022444</v>
      </c>
      <c r="Y118" s="123">
        <v>-2.7171276080000001E-2</v>
      </c>
      <c r="Z118" s="123">
        <v>4.3852783495999997E-2</v>
      </c>
      <c r="AA118" s="123">
        <v>0.10399853228</v>
      </c>
    </row>
    <row r="119" spans="2:27" s="7" customFormat="1" ht="16.149999999999999" customHeight="1" x14ac:dyDescent="0.25">
      <c r="B119" s="127" t="s">
        <v>26</v>
      </c>
      <c r="C119" s="66" t="s">
        <v>90</v>
      </c>
      <c r="D119" s="66" t="s">
        <v>154</v>
      </c>
      <c r="E119" s="66" t="s">
        <v>170</v>
      </c>
      <c r="F119" s="66" t="s">
        <v>171</v>
      </c>
      <c r="G119" s="70">
        <v>1.2E-2</v>
      </c>
      <c r="H119" s="7" t="s">
        <v>209</v>
      </c>
      <c r="I119" s="1"/>
      <c r="J119" s="7">
        <v>107.09</v>
      </c>
      <c r="K119" s="13">
        <v>116.15682863000001</v>
      </c>
      <c r="L119" s="15">
        <v>3087259.0575999999</v>
      </c>
      <c r="M119" s="15">
        <v>3348643.3964</v>
      </c>
      <c r="N119" s="13">
        <v>11011.558274000001</v>
      </c>
      <c r="O119" s="15">
        <v>28828.639999999999</v>
      </c>
      <c r="P119" s="15">
        <v>1</v>
      </c>
      <c r="Q119" s="8">
        <v>1.9310000000000001E-2</v>
      </c>
      <c r="R119" s="1"/>
      <c r="S119" s="17">
        <v>0.92194321473013852</v>
      </c>
      <c r="T119" s="10">
        <v>9.83</v>
      </c>
      <c r="U119" s="10">
        <v>0.84</v>
      </c>
      <c r="V119" s="8">
        <v>9.5455428238000004E-2</v>
      </c>
      <c r="W119" s="8">
        <v>9.4126435708282746E-2</v>
      </c>
      <c r="X119" s="1"/>
      <c r="Y119" s="8">
        <v>-2.0846667277000002E-2</v>
      </c>
      <c r="Z119" s="8">
        <v>2.0132998236E-2</v>
      </c>
      <c r="AA119" s="8">
        <v>0.13962983529</v>
      </c>
    </row>
    <row r="120" spans="2:27" ht="16.149999999999999" customHeight="1" x14ac:dyDescent="0.25">
      <c r="B120" s="128" t="s">
        <v>20</v>
      </c>
      <c r="C120" s="119" t="s">
        <v>86</v>
      </c>
      <c r="D120" s="119" t="s">
        <v>154</v>
      </c>
      <c r="E120" s="119" t="s">
        <v>163</v>
      </c>
      <c r="F120" s="119" t="s">
        <v>162</v>
      </c>
      <c r="G120" s="120">
        <v>7.4999999999999997E-3</v>
      </c>
      <c r="H120" s="118" t="s">
        <v>302</v>
      </c>
      <c r="J120" s="118">
        <v>107</v>
      </c>
      <c r="K120" s="121">
        <v>110.45958082</v>
      </c>
      <c r="L120" s="122">
        <v>6265904.4850000003</v>
      </c>
      <c r="M120" s="122">
        <v>6468497.0363999996</v>
      </c>
      <c r="N120" s="121">
        <v>19192.080802</v>
      </c>
      <c r="O120" s="122">
        <v>58559.855000000003</v>
      </c>
      <c r="P120" s="122">
        <v>1</v>
      </c>
      <c r="Q120" s="123">
        <v>4.3220000000000001E-2</v>
      </c>
      <c r="S120" s="124">
        <v>0.96868011996498904</v>
      </c>
      <c r="T120" s="125">
        <v>11.04</v>
      </c>
      <c r="U120" s="125">
        <v>0.92</v>
      </c>
      <c r="V120" s="123">
        <v>0.10574712643</v>
      </c>
      <c r="W120" s="123">
        <v>0.10317757009345795</v>
      </c>
      <c r="Y120" s="123">
        <v>-3.0102401493999998E-2</v>
      </c>
      <c r="Z120" s="123">
        <v>3.2895050949999997E-2</v>
      </c>
      <c r="AA120" s="123">
        <v>0.13720857195</v>
      </c>
    </row>
    <row r="121" spans="2:27" s="7" customFormat="1" ht="16.149999999999999" customHeight="1" x14ac:dyDescent="0.25">
      <c r="B121" s="127" t="s">
        <v>28</v>
      </c>
      <c r="C121" s="66" t="s">
        <v>92</v>
      </c>
      <c r="D121" s="66" t="s">
        <v>154</v>
      </c>
      <c r="E121" s="66" t="s">
        <v>174</v>
      </c>
      <c r="F121" s="66" t="s">
        <v>175</v>
      </c>
      <c r="G121" s="70">
        <v>1.0999999999999999E-2</v>
      </c>
      <c r="H121" s="7" t="s">
        <v>344</v>
      </c>
      <c r="I121" s="1"/>
      <c r="J121" s="7">
        <v>92.72</v>
      </c>
      <c r="K121" s="13">
        <v>103.65296281000001</v>
      </c>
      <c r="L121" s="15">
        <v>1977715.3747</v>
      </c>
      <c r="M121" s="15">
        <v>2210915.2091999999</v>
      </c>
      <c r="N121" s="13">
        <v>8552.6831781000001</v>
      </c>
      <c r="O121" s="15">
        <v>21329.975999999999</v>
      </c>
      <c r="P121" s="15">
        <v>1</v>
      </c>
      <c r="Q121" s="8">
        <v>1.213E-2</v>
      </c>
      <c r="R121" s="1"/>
      <c r="S121" s="17">
        <v>0.89452339312248541</v>
      </c>
      <c r="T121" s="10">
        <v>8.2200000000000006</v>
      </c>
      <c r="U121" s="10">
        <v>0.71</v>
      </c>
      <c r="V121" s="8">
        <v>9.7048406138999996E-2</v>
      </c>
      <c r="W121" s="8">
        <v>9.1889559965487491E-2</v>
      </c>
      <c r="X121" s="1"/>
      <c r="Y121" s="8">
        <v>-2.4616031980000001E-2</v>
      </c>
      <c r="Z121" s="8">
        <v>4.0160593923999996E-2</v>
      </c>
      <c r="AA121" s="8">
        <v>0.20155141014000003</v>
      </c>
    </row>
    <row r="122" spans="2:27" ht="16.149999999999999" customHeight="1" x14ac:dyDescent="0.25">
      <c r="B122" s="128" t="s">
        <v>38</v>
      </c>
      <c r="C122" s="119" t="s">
        <v>288</v>
      </c>
      <c r="D122" s="119" t="s">
        <v>154</v>
      </c>
      <c r="E122" s="119" t="s">
        <v>177</v>
      </c>
      <c r="F122" s="119" t="s">
        <v>345</v>
      </c>
      <c r="G122" s="120">
        <v>1E-3</v>
      </c>
      <c r="H122" s="118" t="s">
        <v>209</v>
      </c>
      <c r="J122" s="118">
        <v>77.67</v>
      </c>
      <c r="K122" s="121">
        <v>110.72967255</v>
      </c>
      <c r="L122" s="122">
        <v>365754.39893999998</v>
      </c>
      <c r="M122" s="122">
        <v>521435.10788000003</v>
      </c>
      <c r="N122" s="121">
        <v>75.825064761999997</v>
      </c>
      <c r="O122" s="122" t="e">
        <v>#N/A</v>
      </c>
      <c r="P122" s="122">
        <v>0</v>
      </c>
      <c r="Q122" s="123" t="s">
        <v>209</v>
      </c>
      <c r="S122" s="124">
        <v>0.7014379995111798</v>
      </c>
      <c r="T122" s="125">
        <v>7.9</v>
      </c>
      <c r="U122" s="125">
        <v>0.55000000000000004</v>
      </c>
      <c r="V122" s="123">
        <v>9.5180722891999997E-2</v>
      </c>
      <c r="W122" s="123">
        <v>8.4974893781382774E-2</v>
      </c>
      <c r="Y122" s="123">
        <v>-2.3141743177000001E-2</v>
      </c>
      <c r="Z122" s="123">
        <v>4.7176237803999996E-3</v>
      </c>
      <c r="AA122" s="123">
        <v>3.1138680294999999E-2</v>
      </c>
    </row>
    <row r="123" spans="2:27" s="7" customFormat="1" ht="16.149999999999999" customHeight="1" x14ac:dyDescent="0.25">
      <c r="B123" s="127" t="s">
        <v>637</v>
      </c>
      <c r="C123" s="66" t="s">
        <v>111</v>
      </c>
      <c r="D123" s="66" t="s">
        <v>154</v>
      </c>
      <c r="E123" s="66" t="s">
        <v>189</v>
      </c>
      <c r="F123" s="66" t="s">
        <v>347</v>
      </c>
      <c r="G123" s="70">
        <v>5.0000000000000001E-3</v>
      </c>
      <c r="H123" s="7" t="s">
        <v>209</v>
      </c>
      <c r="I123" s="1"/>
      <c r="J123" s="7">
        <v>107.35</v>
      </c>
      <c r="K123" s="13">
        <v>117.00770826</v>
      </c>
      <c r="L123" s="15">
        <v>1500977.6835</v>
      </c>
      <c r="M123" s="15">
        <v>1636012.6587</v>
      </c>
      <c r="N123" s="13">
        <v>4949.1187533000002</v>
      </c>
      <c r="O123" s="15">
        <v>13982.093000000001</v>
      </c>
      <c r="P123" s="15">
        <v>1</v>
      </c>
      <c r="Q123" s="8">
        <v>9.4199999999999996E-3</v>
      </c>
      <c r="R123" s="1"/>
      <c r="S123" s="17">
        <v>0.9174609228433066</v>
      </c>
      <c r="T123" s="10">
        <v>10.87</v>
      </c>
      <c r="U123" s="10">
        <v>1</v>
      </c>
      <c r="V123" s="8">
        <v>0.10809466984</v>
      </c>
      <c r="W123" s="8">
        <v>0.11178388448998604</v>
      </c>
      <c r="X123" s="1"/>
      <c r="Y123" s="8">
        <v>-1.9724226097999998E-2</v>
      </c>
      <c r="Z123" s="8">
        <v>6.7253830592000005E-2</v>
      </c>
      <c r="AA123" s="8">
        <v>0.18573639491000002</v>
      </c>
    </row>
    <row r="124" spans="2:27" ht="16.149999999999999" customHeight="1" x14ac:dyDescent="0.25">
      <c r="B124" s="128" t="s">
        <v>48</v>
      </c>
      <c r="C124" s="119" t="s">
        <v>110</v>
      </c>
      <c r="D124" s="119" t="s">
        <v>154</v>
      </c>
      <c r="E124" s="119" t="s">
        <v>163</v>
      </c>
      <c r="F124" s="119" t="s">
        <v>209</v>
      </c>
      <c r="G124" s="120">
        <v>5.3E-3</v>
      </c>
      <c r="H124" s="118" t="s">
        <v>348</v>
      </c>
      <c r="J124" s="118">
        <v>2629.99</v>
      </c>
      <c r="K124" s="121">
        <v>2740.4701347999999</v>
      </c>
      <c r="L124" s="122">
        <v>613668.71664999996</v>
      </c>
      <c r="M124" s="122">
        <v>639447.59890999994</v>
      </c>
      <c r="N124" s="121">
        <v>524.32298666999998</v>
      </c>
      <c r="O124" s="122">
        <v>233.33500000000001</v>
      </c>
      <c r="P124" s="122">
        <v>0</v>
      </c>
      <c r="Q124" s="123" t="s">
        <v>209</v>
      </c>
      <c r="S124" s="124">
        <v>0.95968570012967391</v>
      </c>
      <c r="T124" s="125">
        <v>245.37332398000001</v>
      </c>
      <c r="U124" s="125">
        <v>27.043617879999999</v>
      </c>
      <c r="V124" s="123">
        <v>0.10410408314</v>
      </c>
      <c r="W124" s="123">
        <v>0.12339340246921092</v>
      </c>
      <c r="Y124" s="123">
        <v>-1.1228417479E-3</v>
      </c>
      <c r="Z124" s="123">
        <v>0.17041925686999998</v>
      </c>
      <c r="AA124" s="123">
        <v>0.24241113004999998</v>
      </c>
    </row>
    <row r="125" spans="2:27" s="7" customFormat="1" ht="16.149999999999999" customHeight="1" x14ac:dyDescent="0.25">
      <c r="B125" s="127" t="s">
        <v>54</v>
      </c>
      <c r="C125" s="66" t="s">
        <v>117</v>
      </c>
      <c r="D125" s="66" t="s">
        <v>154</v>
      </c>
      <c r="E125" s="66" t="s">
        <v>177</v>
      </c>
      <c r="F125" s="66" t="s">
        <v>209</v>
      </c>
      <c r="G125" s="70">
        <v>2E-3</v>
      </c>
      <c r="H125" s="7" t="s">
        <v>209</v>
      </c>
      <c r="I125" s="1"/>
      <c r="J125" s="7">
        <v>905.03</v>
      </c>
      <c r="K125" s="13">
        <v>1036.7689774999999</v>
      </c>
      <c r="L125" s="15">
        <v>551118.01850000001</v>
      </c>
      <c r="M125" s="15">
        <v>631340.46883000003</v>
      </c>
      <c r="N125" s="13">
        <v>32.752366189999996</v>
      </c>
      <c r="O125" s="15" t="e">
        <v>#N/A</v>
      </c>
      <c r="P125" s="15">
        <v>0</v>
      </c>
      <c r="Q125" s="8" t="s">
        <v>209</v>
      </c>
      <c r="R125" s="1"/>
      <c r="S125" s="17">
        <v>0.8729331409802914</v>
      </c>
      <c r="T125" s="10">
        <v>81.77</v>
      </c>
      <c r="U125" s="10">
        <v>5.3</v>
      </c>
      <c r="V125" s="8">
        <v>8.4298100020000002E-2</v>
      </c>
      <c r="W125" s="8">
        <v>7.0273913571925792E-2</v>
      </c>
      <c r="X125" s="1"/>
      <c r="Y125" s="8">
        <v>2.5811454525000001E-3</v>
      </c>
      <c r="Z125" s="8">
        <v>-1.5096142254E-2</v>
      </c>
      <c r="AA125" s="8">
        <v>1.7197991801000002E-2</v>
      </c>
    </row>
    <row r="126" spans="2:27" ht="16.149999999999999" customHeight="1" x14ac:dyDescent="0.25">
      <c r="B126" s="128" t="s">
        <v>72</v>
      </c>
      <c r="C126" s="119" t="s">
        <v>138</v>
      </c>
      <c r="D126" s="119" t="s">
        <v>154</v>
      </c>
      <c r="E126" s="119" t="s">
        <v>166</v>
      </c>
      <c r="F126" s="119" t="s">
        <v>209</v>
      </c>
      <c r="G126" s="120">
        <v>5.0000000000000001E-3</v>
      </c>
      <c r="H126" s="118" t="s">
        <v>209</v>
      </c>
      <c r="J126" s="118">
        <v>51.46</v>
      </c>
      <c r="K126" s="121">
        <v>70.033110038999993</v>
      </c>
      <c r="L126" s="122">
        <v>146661</v>
      </c>
      <c r="M126" s="122">
        <v>199594.36361</v>
      </c>
      <c r="N126" s="121">
        <v>120.18184571</v>
      </c>
      <c r="O126" s="122" t="e">
        <v>#N/A</v>
      </c>
      <c r="P126" s="122">
        <v>0</v>
      </c>
      <c r="Q126" s="123" t="s">
        <v>209</v>
      </c>
      <c r="S126" s="124">
        <v>0.73479529855725367</v>
      </c>
      <c r="T126" s="125">
        <v>5.73</v>
      </c>
      <c r="U126" s="125">
        <v>0.48</v>
      </c>
      <c r="V126" s="123">
        <v>0.12682602921</v>
      </c>
      <c r="W126" s="123">
        <v>0.11193159735717061</v>
      </c>
      <c r="Y126" s="123">
        <v>1.3621327107E-3</v>
      </c>
      <c r="Z126" s="123">
        <v>0.14824802300000001</v>
      </c>
      <c r="AA126" s="123">
        <v>0.28243021536000001</v>
      </c>
    </row>
    <row r="127" spans="2:27" s="7" customFormat="1" ht="16.149999999999999" customHeight="1" x14ac:dyDescent="0.25">
      <c r="B127" s="127" t="s">
        <v>444</v>
      </c>
      <c r="C127" s="66" t="s">
        <v>453</v>
      </c>
      <c r="D127" s="66" t="s">
        <v>154</v>
      </c>
      <c r="E127" s="66" t="s">
        <v>163</v>
      </c>
      <c r="F127" s="66" t="s">
        <v>185</v>
      </c>
      <c r="G127" s="70">
        <v>9.1999999999999998E-3</v>
      </c>
      <c r="H127" s="7" t="s">
        <v>454</v>
      </c>
      <c r="I127" s="1"/>
      <c r="J127" s="7">
        <v>10.1</v>
      </c>
      <c r="K127" s="13">
        <v>11.645104343</v>
      </c>
      <c r="L127" s="15">
        <v>1243954.8244</v>
      </c>
      <c r="M127" s="15">
        <v>1434255.8147</v>
      </c>
      <c r="N127" s="13">
        <v>2651.7311057000002</v>
      </c>
      <c r="O127" s="15">
        <v>123163.844</v>
      </c>
      <c r="P127" s="15">
        <v>1</v>
      </c>
      <c r="Q127" s="8">
        <v>5.0699999999999999E-3</v>
      </c>
      <c r="R127" s="1"/>
      <c r="S127" s="17">
        <v>0.86731726075698246</v>
      </c>
      <c r="T127" s="10">
        <v>1.32</v>
      </c>
      <c r="U127" s="10">
        <v>0.11</v>
      </c>
      <c r="V127" s="8">
        <v>0.13594232748999999</v>
      </c>
      <c r="W127" s="8">
        <v>0.1306930693069307</v>
      </c>
      <c r="X127" s="1"/>
      <c r="Y127" s="8">
        <v>-2.8322008312000001E-2</v>
      </c>
      <c r="Z127" s="8">
        <v>-3.9707649755999996E-2</v>
      </c>
      <c r="AA127" s="8">
        <v>0.18267578799999998</v>
      </c>
    </row>
    <row r="128" spans="2:27" ht="16.149999999999999" customHeight="1" x14ac:dyDescent="0.25">
      <c r="B128" s="128" t="s">
        <v>456</v>
      </c>
      <c r="C128" s="119" t="s">
        <v>475</v>
      </c>
      <c r="D128" s="119" t="s">
        <v>154</v>
      </c>
      <c r="E128" s="119" t="s">
        <v>163</v>
      </c>
      <c r="F128" s="119" t="s">
        <v>476</v>
      </c>
      <c r="G128" s="120">
        <v>9.5999999999999992E-3</v>
      </c>
      <c r="H128" s="118" t="s">
        <v>302</v>
      </c>
      <c r="J128" s="118">
        <v>41.61</v>
      </c>
      <c r="K128" s="121">
        <v>87.280415755000007</v>
      </c>
      <c r="L128" s="122">
        <v>969422.95596000005</v>
      </c>
      <c r="M128" s="122">
        <v>2033444.8123000001</v>
      </c>
      <c r="N128" s="121">
        <v>556.10690191000003</v>
      </c>
      <c r="O128" s="122">
        <v>23297.835999999999</v>
      </c>
      <c r="P128" s="122">
        <v>1</v>
      </c>
      <c r="Q128" s="123">
        <v>5.6200000000000009E-3</v>
      </c>
      <c r="S128" s="124">
        <v>0.47673925061036732</v>
      </c>
      <c r="T128" s="125">
        <v>7.92</v>
      </c>
      <c r="U128" s="125">
        <v>0.42</v>
      </c>
      <c r="V128" s="123">
        <v>0.16691253952000001</v>
      </c>
      <c r="W128" s="123">
        <v>0.12112472963229994</v>
      </c>
      <c r="Y128" s="123">
        <v>-2.5261879603000002E-2</v>
      </c>
      <c r="Z128" s="123">
        <v>-5.5369109432999997E-2</v>
      </c>
      <c r="AA128" s="123">
        <v>4.3100739517999996E-2</v>
      </c>
    </row>
    <row r="129" spans="2:27" s="7" customFormat="1" ht="16.149999999999999" customHeight="1" x14ac:dyDescent="0.25">
      <c r="B129" s="127" t="s">
        <v>452</v>
      </c>
      <c r="C129" s="66" t="s">
        <v>488</v>
      </c>
      <c r="D129" s="66" t="s">
        <v>154</v>
      </c>
      <c r="E129" s="66" t="s">
        <v>489</v>
      </c>
      <c r="F129" s="66" t="s">
        <v>489</v>
      </c>
      <c r="G129" s="70">
        <v>8.0000000000000002E-3</v>
      </c>
      <c r="H129" s="7" t="s">
        <v>209</v>
      </c>
      <c r="I129" s="1"/>
      <c r="J129" s="7">
        <v>6.85</v>
      </c>
      <c r="K129" s="13">
        <v>9.4863578861000004</v>
      </c>
      <c r="L129" s="15">
        <v>678978.80889999995</v>
      </c>
      <c r="M129" s="15">
        <v>940297.22311000002</v>
      </c>
      <c r="N129" s="13">
        <v>1037.0946967</v>
      </c>
      <c r="O129" s="15">
        <v>99120.994000000006</v>
      </c>
      <c r="P129" s="15">
        <v>1</v>
      </c>
      <c r="Q129" s="8">
        <v>4.2300000000000003E-3</v>
      </c>
      <c r="R129" s="1"/>
      <c r="S129" s="17">
        <v>0.72208956084579567</v>
      </c>
      <c r="T129" s="10">
        <v>0.94</v>
      </c>
      <c r="U129" s="10">
        <v>7.0000000000000007E-2</v>
      </c>
      <c r="V129" s="8">
        <v>0.12929848693000001</v>
      </c>
      <c r="W129" s="8">
        <v>0.12262773722627739</v>
      </c>
      <c r="X129" s="1"/>
      <c r="Y129" s="8">
        <v>-1.0115606936999999E-2</v>
      </c>
      <c r="Z129" s="8">
        <v>-7.0725659325000002E-3</v>
      </c>
      <c r="AA129" s="8">
        <v>7.4670515098000004E-2</v>
      </c>
    </row>
    <row r="130" spans="2:27" ht="16.149999999999999" customHeight="1" x14ac:dyDescent="0.25">
      <c r="B130" s="128" t="s">
        <v>229</v>
      </c>
      <c r="C130" s="119" t="s">
        <v>494</v>
      </c>
      <c r="D130" s="119" t="s">
        <v>154</v>
      </c>
      <c r="E130" s="119" t="s">
        <v>163</v>
      </c>
      <c r="F130" s="119" t="s">
        <v>164</v>
      </c>
      <c r="G130" s="120">
        <v>0.01</v>
      </c>
      <c r="H130" s="118" t="s">
        <v>209</v>
      </c>
      <c r="J130" s="118">
        <v>88</v>
      </c>
      <c r="K130" s="121">
        <v>124.30880715000001</v>
      </c>
      <c r="L130" s="122">
        <v>654873.56000000006</v>
      </c>
      <c r="M130" s="122">
        <v>925074.44408000004</v>
      </c>
      <c r="N130" s="121">
        <v>1766.4442294999999</v>
      </c>
      <c r="O130" s="122">
        <v>7441.7449999999999</v>
      </c>
      <c r="P130" s="122">
        <v>1</v>
      </c>
      <c r="Q130" s="123">
        <v>4.0799999999999994E-3</v>
      </c>
      <c r="S130" s="124">
        <v>0.70791444321248154</v>
      </c>
      <c r="T130" s="125">
        <v>14.22</v>
      </c>
      <c r="U130" s="125">
        <v>0.92</v>
      </c>
      <c r="V130" s="123">
        <v>0.17779444861000002</v>
      </c>
      <c r="W130" s="123">
        <v>0.12545454545454546</v>
      </c>
      <c r="Y130" s="123">
        <v>-4.3850648999E-2</v>
      </c>
      <c r="Z130" s="123">
        <v>8.6366624912999998E-2</v>
      </c>
      <c r="AA130" s="123">
        <v>0.30420962341000002</v>
      </c>
    </row>
    <row r="131" spans="2:27" s="7" customFormat="1" ht="16.149999999999999" customHeight="1" x14ac:dyDescent="0.25">
      <c r="B131" s="127" t="s">
        <v>33</v>
      </c>
      <c r="C131" s="66" t="s">
        <v>97</v>
      </c>
      <c r="D131" s="66" t="s">
        <v>156</v>
      </c>
      <c r="E131" s="66" t="s">
        <v>177</v>
      </c>
      <c r="F131" s="66" t="s">
        <v>177</v>
      </c>
      <c r="G131" s="70">
        <v>6.5100000000000002E-3</v>
      </c>
      <c r="H131" s="7" t="s">
        <v>209</v>
      </c>
      <c r="I131" s="1"/>
      <c r="J131" s="7">
        <v>9.6300000000000008</v>
      </c>
      <c r="K131" s="13">
        <v>10.64912172</v>
      </c>
      <c r="L131" s="15">
        <v>1503657.5715000001</v>
      </c>
      <c r="M131" s="15">
        <v>1662786.3452000001</v>
      </c>
      <c r="N131" s="13">
        <v>1948.1887733000001</v>
      </c>
      <c r="O131" s="15">
        <v>156143.04999999999</v>
      </c>
      <c r="P131" s="15">
        <v>1</v>
      </c>
      <c r="Q131" s="8">
        <v>9.4299999999999991E-3</v>
      </c>
      <c r="R131" s="1"/>
      <c r="S131" s="17">
        <v>0.90429992756247701</v>
      </c>
      <c r="T131" s="10">
        <v>1.08</v>
      </c>
      <c r="U131" s="10">
        <v>0.09</v>
      </c>
      <c r="V131" s="8">
        <v>0.12300683371</v>
      </c>
      <c r="W131" s="8">
        <v>0.11214953271028037</v>
      </c>
      <c r="X131" s="1"/>
      <c r="Y131" s="8">
        <v>-2.3326572005999999E-2</v>
      </c>
      <c r="Z131" s="8">
        <v>-2.8528712664999997E-2</v>
      </c>
      <c r="AA131" s="8">
        <v>0.23103737819</v>
      </c>
    </row>
    <row r="132" spans="2:27" s="7" customFormat="1" ht="16.149999999999999" customHeight="1" x14ac:dyDescent="0.25">
      <c r="B132" s="128" t="s">
        <v>443</v>
      </c>
      <c r="C132" s="119" t="s">
        <v>617</v>
      </c>
      <c r="D132" s="119" t="s">
        <v>154</v>
      </c>
      <c r="E132" s="119" t="s">
        <v>535</v>
      </c>
      <c r="F132" s="119" t="s">
        <v>185</v>
      </c>
      <c r="G132" s="120">
        <v>7.0000000000000001E-3</v>
      </c>
      <c r="H132" s="118" t="s">
        <v>209</v>
      </c>
      <c r="I132" s="1"/>
      <c r="J132" s="118">
        <v>8.5</v>
      </c>
      <c r="K132" s="121">
        <v>11.068127949000001</v>
      </c>
      <c r="L132" s="122">
        <v>285820.81300000002</v>
      </c>
      <c r="M132" s="122">
        <v>372176.62693000003</v>
      </c>
      <c r="N132" s="121">
        <v>2509.5983067000002</v>
      </c>
      <c r="O132" s="122">
        <v>33625.978000000003</v>
      </c>
      <c r="P132" s="122">
        <v>0</v>
      </c>
      <c r="Q132" s="123" t="s">
        <v>209</v>
      </c>
      <c r="R132" s="1"/>
      <c r="S132" s="124">
        <v>0.76797088352849863</v>
      </c>
      <c r="T132" s="125">
        <v>0.61199999999999999</v>
      </c>
      <c r="U132" s="125">
        <v>0.05</v>
      </c>
      <c r="V132" s="123">
        <v>8.2368775236000003E-2</v>
      </c>
      <c r="W132" s="123">
        <v>7.058823529411766E-2</v>
      </c>
      <c r="X132" s="1"/>
      <c r="Y132" s="123">
        <v>2.4059665099999999E-2</v>
      </c>
      <c r="Z132" s="123">
        <v>8.7032334742999998E-2</v>
      </c>
      <c r="AA132" s="123">
        <v>0.23743560396999999</v>
      </c>
    </row>
    <row r="133" spans="2:27" s="7" customFormat="1" ht="16.149999999999999" customHeight="1" x14ac:dyDescent="0.25">
      <c r="B133" s="127" t="s">
        <v>226</v>
      </c>
      <c r="C133" s="66" t="s">
        <v>618</v>
      </c>
      <c r="D133" s="66" t="s">
        <v>152</v>
      </c>
      <c r="E133" s="66" t="s">
        <v>206</v>
      </c>
      <c r="F133" s="66" t="s">
        <v>206</v>
      </c>
      <c r="G133" s="70">
        <v>8.0000000000000002E-3</v>
      </c>
      <c r="H133" s="7" t="s">
        <v>209</v>
      </c>
      <c r="I133" s="1"/>
      <c r="J133" s="7">
        <v>85.2</v>
      </c>
      <c r="K133" s="13">
        <v>96.691105711999995</v>
      </c>
      <c r="L133" s="15">
        <v>540490.56720000005</v>
      </c>
      <c r="M133" s="15">
        <v>613387.68273999996</v>
      </c>
      <c r="N133" s="13">
        <v>2016.9256048</v>
      </c>
      <c r="O133" s="15">
        <v>6343.7860000000001</v>
      </c>
      <c r="P133" s="15">
        <v>1</v>
      </c>
      <c r="Q133" s="8">
        <v>2.7500000000000003E-3</v>
      </c>
      <c r="R133" s="1"/>
      <c r="S133" s="17">
        <v>0.88115653836634256</v>
      </c>
      <c r="T133" s="10">
        <v>9.6</v>
      </c>
      <c r="U133" s="10">
        <v>0.8</v>
      </c>
      <c r="V133" s="8">
        <v>0.12451361866999999</v>
      </c>
      <c r="W133" s="8">
        <v>0.11267605633802819</v>
      </c>
      <c r="X133" s="1"/>
      <c r="Y133" s="8">
        <v>-1.2309425344000001E-2</v>
      </c>
      <c r="Z133" s="8">
        <v>4.2422864934E-2</v>
      </c>
      <c r="AA133" s="8">
        <v>0.23896244173</v>
      </c>
    </row>
    <row r="134" spans="2:27" s="7" customFormat="1" ht="16.149999999999999" customHeight="1" x14ac:dyDescent="0.25">
      <c r="B134" s="128" t="s">
        <v>227</v>
      </c>
      <c r="C134" s="119" t="s">
        <v>619</v>
      </c>
      <c r="D134" s="119" t="s">
        <v>149</v>
      </c>
      <c r="E134" s="119" t="s">
        <v>172</v>
      </c>
      <c r="F134" s="119" t="s">
        <v>620</v>
      </c>
      <c r="G134" s="120">
        <v>1.03E-2</v>
      </c>
      <c r="H134" s="118" t="s">
        <v>621</v>
      </c>
      <c r="I134" s="1"/>
      <c r="J134" s="118">
        <v>5.03</v>
      </c>
      <c r="K134" s="121">
        <v>8.4294120935999999</v>
      </c>
      <c r="L134" s="122">
        <v>104256.67419000001</v>
      </c>
      <c r="M134" s="122">
        <v>174716.19687000001</v>
      </c>
      <c r="N134" s="121">
        <v>348.62416714</v>
      </c>
      <c r="O134" s="122" t="e">
        <v>#N/A</v>
      </c>
      <c r="P134" s="122">
        <v>0</v>
      </c>
      <c r="Q134" s="123" t="s">
        <v>209</v>
      </c>
      <c r="R134" s="1"/>
      <c r="S134" s="124">
        <v>0.59672014419831354</v>
      </c>
      <c r="T134" s="125">
        <v>1.04</v>
      </c>
      <c r="U134" s="125">
        <v>7.0000000000000007E-2</v>
      </c>
      <c r="V134" s="123">
        <v>0.14111261872</v>
      </c>
      <c r="W134" s="123">
        <v>0.16699801192842942</v>
      </c>
      <c r="X134" s="1"/>
      <c r="Y134" s="123">
        <v>-0.16996699670000001</v>
      </c>
      <c r="Z134" s="123">
        <v>-0.21917505732999998</v>
      </c>
      <c r="AA134" s="123">
        <v>-0.20379773165000001</v>
      </c>
    </row>
    <row r="135" spans="2:27" s="7" customFormat="1" ht="16.149999999999999" customHeight="1" x14ac:dyDescent="0.25">
      <c r="B135" s="127" t="s">
        <v>384</v>
      </c>
      <c r="C135" s="66" t="s">
        <v>622</v>
      </c>
      <c r="D135" s="66" t="s">
        <v>507</v>
      </c>
      <c r="E135" s="66" t="s">
        <v>163</v>
      </c>
      <c r="F135" s="66" t="s">
        <v>164</v>
      </c>
      <c r="G135" s="70">
        <v>1.2E-2</v>
      </c>
      <c r="H135" s="70" t="s">
        <v>623</v>
      </c>
      <c r="I135" s="1"/>
      <c r="J135" s="7">
        <v>61.29</v>
      </c>
      <c r="K135" s="13">
        <v>113.35180643</v>
      </c>
      <c r="L135" s="15">
        <v>206213.82110999999</v>
      </c>
      <c r="M135" s="15">
        <v>381378.84051000001</v>
      </c>
      <c r="N135" s="13">
        <v>232.02139905000001</v>
      </c>
      <c r="O135" s="15">
        <v>3364.5590000000002</v>
      </c>
      <c r="P135" s="15">
        <v>0</v>
      </c>
      <c r="Q135" s="8" t="s">
        <v>209</v>
      </c>
      <c r="R135" s="1"/>
      <c r="S135" s="17">
        <v>0.54070598370083689</v>
      </c>
      <c r="T135" s="10">
        <v>7.53</v>
      </c>
      <c r="U135" s="10">
        <v>0.9</v>
      </c>
      <c r="V135" s="8">
        <v>0.13499462171999999</v>
      </c>
      <c r="W135" s="8">
        <v>0.1762114537444934</v>
      </c>
      <c r="X135" s="1"/>
      <c r="Y135" s="8">
        <v>-5.0985355607000002E-2</v>
      </c>
      <c r="Z135" s="8">
        <v>6.9560303160000003E-2</v>
      </c>
      <c r="AA135" s="8">
        <v>0.24178185770999999</v>
      </c>
    </row>
    <row r="136" spans="2:27" s="7" customFormat="1" ht="16.149999999999999" customHeight="1" x14ac:dyDescent="0.25">
      <c r="B136" s="128" t="s">
        <v>232</v>
      </c>
      <c r="C136" s="119" t="s">
        <v>624</v>
      </c>
      <c r="D136" s="119" t="s">
        <v>149</v>
      </c>
      <c r="E136" s="119" t="s">
        <v>170</v>
      </c>
      <c r="F136" s="119" t="s">
        <v>175</v>
      </c>
      <c r="G136" s="120">
        <v>0.01</v>
      </c>
      <c r="H136" s="118" t="s">
        <v>625</v>
      </c>
      <c r="I136" s="1"/>
      <c r="J136" s="118">
        <v>82</v>
      </c>
      <c r="K136" s="121">
        <v>89.563638963000002</v>
      </c>
      <c r="L136" s="122">
        <v>207161.52</v>
      </c>
      <c r="M136" s="122">
        <v>226269.99492999999</v>
      </c>
      <c r="N136" s="121">
        <v>900.92533809999998</v>
      </c>
      <c r="O136" s="122">
        <v>2526.36</v>
      </c>
      <c r="P136" s="122">
        <v>1</v>
      </c>
      <c r="Q136" s="123">
        <v>1.2999999999999999E-3</v>
      </c>
      <c r="R136" s="1"/>
      <c r="S136" s="124">
        <v>0.91555011553154231</v>
      </c>
      <c r="T136" s="125">
        <v>11.4</v>
      </c>
      <c r="U136" s="125">
        <v>0.95</v>
      </c>
      <c r="V136" s="123">
        <v>0.13783097569</v>
      </c>
      <c r="W136" s="123">
        <v>0.13902439024390242</v>
      </c>
      <c r="X136" s="1"/>
      <c r="Y136" s="123">
        <v>3.0798240100999998E-2</v>
      </c>
      <c r="Z136" s="123">
        <v>8.1918375059000001E-2</v>
      </c>
      <c r="AA136" s="123">
        <v>0.14437493611000002</v>
      </c>
    </row>
    <row r="137" spans="2:27" s="7" customFormat="1" ht="16.149999999999999" customHeight="1" x14ac:dyDescent="0.25">
      <c r="B137" s="127" t="s">
        <v>410</v>
      </c>
      <c r="C137" s="66" t="s">
        <v>626</v>
      </c>
      <c r="D137" s="66" t="s">
        <v>149</v>
      </c>
      <c r="E137" s="66" t="s">
        <v>170</v>
      </c>
      <c r="F137" s="66" t="s">
        <v>530</v>
      </c>
      <c r="G137" s="70">
        <v>1.15E-2</v>
      </c>
      <c r="H137" s="7" t="s">
        <v>627</v>
      </c>
      <c r="I137" s="1"/>
      <c r="J137" s="7">
        <v>61.1</v>
      </c>
      <c r="K137" s="13">
        <v>85.480250763000001</v>
      </c>
      <c r="L137" s="15">
        <v>135809.16959999999</v>
      </c>
      <c r="M137" s="15">
        <v>190000.03065999999</v>
      </c>
      <c r="N137" s="13">
        <v>553.94376143</v>
      </c>
      <c r="O137" s="15">
        <v>2222.7359999999999</v>
      </c>
      <c r="P137" s="15">
        <v>1</v>
      </c>
      <c r="Q137" s="8">
        <v>8.699999999999999E-4</v>
      </c>
      <c r="R137" s="1"/>
      <c r="S137" s="17">
        <v>0.71478498781436717</v>
      </c>
      <c r="T137" s="10">
        <v>11.26</v>
      </c>
      <c r="U137" s="10">
        <v>0.85</v>
      </c>
      <c r="V137" s="8">
        <v>0.16780923993999999</v>
      </c>
      <c r="W137" s="8">
        <v>0.16693944353518819</v>
      </c>
      <c r="X137" s="1"/>
      <c r="Y137" s="8">
        <v>-4.6355548619999999E-2</v>
      </c>
      <c r="Z137" s="8">
        <v>8.7164952874000008E-3</v>
      </c>
      <c r="AA137" s="8">
        <v>8.121613638099999E-2</v>
      </c>
    </row>
    <row r="138" spans="2:27" s="7" customFormat="1" ht="16.149999999999999" customHeight="1" x14ac:dyDescent="0.25">
      <c r="B138" s="128" t="s">
        <v>405</v>
      </c>
      <c r="C138" s="119" t="s">
        <v>628</v>
      </c>
      <c r="D138" s="119" t="s">
        <v>157</v>
      </c>
      <c r="E138" s="119" t="s">
        <v>163</v>
      </c>
      <c r="F138" s="119" t="s">
        <v>181</v>
      </c>
      <c r="G138" s="120">
        <v>1.29E-2</v>
      </c>
      <c r="H138" s="118" t="s">
        <v>629</v>
      </c>
      <c r="I138" s="1"/>
      <c r="J138" s="118">
        <v>8.44</v>
      </c>
      <c r="K138" s="121">
        <v>9.8372671251000003</v>
      </c>
      <c r="L138" s="122">
        <v>1235230.3089000001</v>
      </c>
      <c r="M138" s="122">
        <v>1439726.3637000001</v>
      </c>
      <c r="N138" s="121">
        <v>3097.9982132999999</v>
      </c>
      <c r="O138" s="122">
        <v>146354.302</v>
      </c>
      <c r="P138" s="122">
        <v>1</v>
      </c>
      <c r="Q138" s="123">
        <v>7.7000000000000002E-3</v>
      </c>
      <c r="R138" s="1"/>
      <c r="S138" s="124">
        <v>0.85796186000328856</v>
      </c>
      <c r="T138" s="125">
        <v>1.0861688810000001</v>
      </c>
      <c r="U138" s="125">
        <v>0.09</v>
      </c>
      <c r="V138" s="123">
        <v>0.13245961963</v>
      </c>
      <c r="W138" s="123">
        <v>0.12796208530805689</v>
      </c>
      <c r="X138" s="1"/>
      <c r="Y138" s="123">
        <v>-2.9443859455000002E-2</v>
      </c>
      <c r="Z138" s="123">
        <v>6.5622736419999994E-2</v>
      </c>
      <c r="AA138" s="123">
        <v>0.17550005723999998</v>
      </c>
    </row>
    <row r="139" spans="2:27" s="7" customFormat="1" ht="16.149999999999999" customHeight="1" x14ac:dyDescent="0.25">
      <c r="B139" s="127" t="s">
        <v>406</v>
      </c>
      <c r="C139" s="66" t="s">
        <v>630</v>
      </c>
      <c r="D139" s="66" t="s">
        <v>149</v>
      </c>
      <c r="E139" s="66" t="s">
        <v>163</v>
      </c>
      <c r="F139" s="66" t="s">
        <v>631</v>
      </c>
      <c r="G139" s="70">
        <v>8.0000000000000002E-3</v>
      </c>
      <c r="H139" s="7" t="s">
        <v>632</v>
      </c>
      <c r="I139" s="1"/>
      <c r="J139" s="7">
        <v>8.3699999999999992</v>
      </c>
      <c r="K139" s="13">
        <v>9.4433300727000002</v>
      </c>
      <c r="L139" s="15">
        <v>168982.2648</v>
      </c>
      <c r="M139" s="15">
        <v>190651.76856999999</v>
      </c>
      <c r="N139" s="13">
        <v>408.71062286</v>
      </c>
      <c r="O139" s="15">
        <v>20189.04</v>
      </c>
      <c r="P139" s="15">
        <v>1</v>
      </c>
      <c r="Q139" s="8">
        <v>1.06E-3</v>
      </c>
      <c r="R139" s="1"/>
      <c r="S139" s="17">
        <v>0.88633987540021264</v>
      </c>
      <c r="T139" s="10">
        <v>1.22</v>
      </c>
      <c r="U139" s="10">
        <v>9.7000000000000003E-2</v>
      </c>
      <c r="V139" s="8">
        <v>0.13926940638999999</v>
      </c>
      <c r="W139" s="8">
        <v>0.13906810035842296</v>
      </c>
      <c r="X139" s="1"/>
      <c r="Y139" s="8">
        <v>-5.0296810678000002E-3</v>
      </c>
      <c r="Z139" s="8">
        <v>-4.0483752532999996E-2</v>
      </c>
      <c r="AA139" s="8">
        <v>0.10213842047</v>
      </c>
    </row>
    <row r="140" spans="2:27" s="7" customFormat="1" ht="16.149999999999999" customHeight="1" x14ac:dyDescent="0.25">
      <c r="B140" s="128" t="s">
        <v>386</v>
      </c>
      <c r="C140" s="119" t="s">
        <v>633</v>
      </c>
      <c r="D140" s="119" t="s">
        <v>157</v>
      </c>
      <c r="E140" s="119" t="s">
        <v>170</v>
      </c>
      <c r="F140" s="119" t="s">
        <v>171</v>
      </c>
      <c r="G140" s="120">
        <v>8.5000000000000006E-3</v>
      </c>
      <c r="H140" s="118" t="s">
        <v>634</v>
      </c>
      <c r="I140" s="1"/>
      <c r="J140" s="118">
        <v>2.52</v>
      </c>
      <c r="K140" s="121">
        <v>3.4889196250999999</v>
      </c>
      <c r="L140" s="122">
        <v>67904.474400000006</v>
      </c>
      <c r="M140" s="122">
        <v>94013.195779999995</v>
      </c>
      <c r="N140" s="121">
        <v>354.49048095000001</v>
      </c>
      <c r="O140" s="122">
        <v>26946.22</v>
      </c>
      <c r="P140" s="122">
        <v>0</v>
      </c>
      <c r="Q140" s="123" t="s">
        <v>209</v>
      </c>
      <c r="R140" s="1"/>
      <c r="S140" s="124">
        <v>0.72228663047168118</v>
      </c>
      <c r="T140" s="125">
        <v>0.76470000000000005</v>
      </c>
      <c r="U140" s="125">
        <v>0</v>
      </c>
      <c r="V140" s="123">
        <v>0.13299130434000001</v>
      </c>
      <c r="W140" s="123">
        <v>0</v>
      </c>
      <c r="X140" s="1"/>
      <c r="Y140" s="123">
        <v>-3.4482758619999998E-2</v>
      </c>
      <c r="Z140" s="123">
        <v>0.22987170974000001</v>
      </c>
      <c r="AA140" s="123">
        <v>0.43671153806000002</v>
      </c>
    </row>
    <row r="141" spans="2:27" ht="16.149999999999999" customHeight="1" x14ac:dyDescent="0.25">
      <c r="B141" s="184"/>
      <c r="C141" s="105"/>
      <c r="D141" s="185"/>
      <c r="E141" s="185"/>
      <c r="F141" s="185"/>
      <c r="G141" s="106"/>
      <c r="H141" s="105"/>
      <c r="J141" s="107"/>
      <c r="K141" s="107"/>
      <c r="L141" s="105"/>
      <c r="M141" s="105"/>
      <c r="N141" s="105"/>
      <c r="O141" s="105"/>
      <c r="P141" s="105"/>
      <c r="Q141" s="105"/>
      <c r="S141" s="105"/>
      <c r="T141" s="105"/>
      <c r="U141" s="105"/>
      <c r="V141" s="105"/>
      <c r="W141" s="105"/>
      <c r="Y141" s="105"/>
      <c r="Z141" s="105"/>
      <c r="AA141" s="105"/>
    </row>
  </sheetData>
  <autoFilter ref="B6:AB100" xr:uid="{749FD96E-CB39-476A-B2D2-3FD6E9599030}">
    <sortState xmlns:xlrd2="http://schemas.microsoft.com/office/spreadsheetml/2017/richdata2" ref="B7:AB131">
      <sortCondition ref="D6:D100"/>
    </sortState>
  </autoFilter>
  <mergeCells count="4">
    <mergeCell ref="B5:H5"/>
    <mergeCell ref="J5:Q5"/>
    <mergeCell ref="S5:W5"/>
    <mergeCell ref="Y5:AA5"/>
  </mergeCells>
  <conditionalFormatting sqref="Y7:AA140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4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A22" sqref="A22:XFD22"/>
    </sheetView>
  </sheetViews>
  <sheetFormatPr defaultColWidth="0" defaultRowHeight="15" x14ac:dyDescent="0.25"/>
  <cols>
    <col min="1" max="2" width="0.140625" style="37" customWidth="1"/>
    <col min="3" max="3" width="11.5703125" style="1" customWidth="1"/>
    <col min="4" max="4" width="46.140625" style="1" bestFit="1" customWidth="1"/>
    <col min="5" max="5" width="29.140625" style="1" bestFit="1" customWidth="1"/>
    <col min="6" max="6" width="21.5703125" style="1" bestFit="1" customWidth="1"/>
    <col min="7" max="7" width="15.140625" style="68" customWidth="1"/>
    <col min="8" max="8" width="0.42578125" style="1" customWidth="1"/>
    <col min="9" max="9" width="18.7109375" style="12" customWidth="1"/>
    <col min="10" max="10" width="29" style="12" customWidth="1"/>
    <col min="11" max="11" width="29" style="1" customWidth="1"/>
    <col min="12" max="12" width="27.140625" style="1" customWidth="1"/>
    <col min="13" max="13" width="27.85546875" style="1" customWidth="1"/>
    <col min="14" max="15" width="29" style="1" hidden="1" customWidth="1"/>
    <col min="16" max="16" width="11.42578125" style="1" customWidth="1"/>
    <col min="17" max="17" width="0.42578125" style="1" customWidth="1"/>
    <col min="18" max="18" width="10.42578125" style="1" customWidth="1"/>
    <col min="19" max="19" width="20.140625" style="1" customWidth="1"/>
    <col min="20" max="20" width="35.5703125" style="1" customWidth="1"/>
    <col min="21" max="21" width="13.7109375" style="1" customWidth="1"/>
    <col min="22" max="22" width="23.28515625" style="1" customWidth="1"/>
    <col min="23" max="23" width="0.42578125" style="1" customWidth="1"/>
    <col min="24" max="24" width="13" style="1" customWidth="1"/>
    <col min="25" max="25" width="13.140625" style="1" customWidth="1"/>
    <col min="26" max="26" width="22.7109375" style="1" customWidth="1"/>
    <col min="27" max="27" width="6.85546875" style="1" customWidth="1"/>
    <col min="28" max="35" width="0.140625" style="37" customWidth="1"/>
    <col min="37" max="50" width="0" style="1" hidden="1" customWidth="1"/>
    <col min="51" max="16384" width="8.7109375" style="1" hidden="1"/>
  </cols>
  <sheetData>
    <row r="1" spans="1:36" ht="26.1" customHeight="1" x14ac:dyDescent="0.25">
      <c r="C1" s="4"/>
      <c r="D1" s="4"/>
      <c r="E1" s="4"/>
      <c r="F1" s="4"/>
      <c r="G1" s="67"/>
      <c r="I1" s="11"/>
      <c r="J1" s="11"/>
      <c r="K1" s="4"/>
      <c r="L1" s="4"/>
      <c r="M1" s="4"/>
      <c r="N1" s="4"/>
      <c r="O1" s="4"/>
      <c r="P1" s="4"/>
      <c r="R1" s="4"/>
      <c r="S1" s="4"/>
      <c r="T1" s="4"/>
      <c r="U1" s="4"/>
      <c r="V1" s="4"/>
      <c r="X1" s="4"/>
      <c r="Y1" s="4"/>
      <c r="Z1" s="4"/>
    </row>
    <row r="2" spans="1:36" ht="26.1" customHeight="1" x14ac:dyDescent="0.25">
      <c r="C2" s="4"/>
      <c r="D2" s="4"/>
      <c r="E2" s="4"/>
      <c r="F2" s="4"/>
      <c r="G2" s="67"/>
      <c r="I2" s="11"/>
      <c r="J2" s="11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X2" s="4"/>
      <c r="Y2" s="4"/>
      <c r="Z2" s="4"/>
    </row>
    <row r="3" spans="1:36" x14ac:dyDescent="0.25">
      <c r="C3" s="4"/>
      <c r="D3" s="4"/>
      <c r="E3" s="4"/>
      <c r="F3" s="4"/>
      <c r="G3" s="67"/>
      <c r="I3" s="11"/>
      <c r="J3" s="11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X3" s="4"/>
      <c r="Y3" s="4"/>
      <c r="Z3" s="4"/>
    </row>
    <row r="4" spans="1:36" ht="3" customHeight="1" x14ac:dyDescent="0.25"/>
    <row r="5" spans="1:36" s="2" customFormat="1" ht="17.45" customHeight="1" x14ac:dyDescent="0.25">
      <c r="A5" s="113"/>
      <c r="B5" s="113"/>
      <c r="C5" s="210" t="s">
        <v>1</v>
      </c>
      <c r="D5" s="210"/>
      <c r="E5" s="210"/>
      <c r="F5" s="210"/>
      <c r="G5" s="210"/>
      <c r="H5" s="1"/>
      <c r="I5" s="210" t="s">
        <v>301</v>
      </c>
      <c r="J5" s="210"/>
      <c r="K5" s="210"/>
      <c r="L5" s="210"/>
      <c r="M5" s="210"/>
      <c r="N5" s="210"/>
      <c r="O5" s="210"/>
      <c r="P5" s="210"/>
      <c r="Q5" s="3"/>
      <c r="R5" s="210" t="s">
        <v>7</v>
      </c>
      <c r="S5" s="210"/>
      <c r="T5" s="210"/>
      <c r="U5" s="210"/>
      <c r="V5" s="210"/>
      <c r="X5" s="210" t="s">
        <v>214</v>
      </c>
      <c r="Y5" s="210"/>
      <c r="Z5" s="210"/>
      <c r="AA5" s="3"/>
      <c r="AB5" s="110"/>
      <c r="AC5" s="110"/>
      <c r="AD5" s="110"/>
      <c r="AE5" s="110"/>
      <c r="AF5" s="110"/>
      <c r="AG5" s="110"/>
      <c r="AH5" s="110"/>
      <c r="AI5" s="110"/>
    </row>
    <row r="6" spans="1:36" ht="12.75" x14ac:dyDescent="0.25">
      <c r="C6" s="18" t="s">
        <v>635</v>
      </c>
      <c r="D6" s="105"/>
      <c r="E6" s="105"/>
      <c r="F6" s="105"/>
      <c r="G6" s="106"/>
      <c r="I6" s="107"/>
      <c r="J6" s="107"/>
      <c r="K6" s="196">
        <v>419292.88787263155</v>
      </c>
      <c r="L6" s="196">
        <v>473747.55568052642</v>
      </c>
      <c r="M6" s="196">
        <v>1054.2771780222947</v>
      </c>
      <c r="N6" s="105"/>
      <c r="O6" s="105"/>
      <c r="P6" s="105"/>
      <c r="R6" s="108">
        <v>0.88505551711043218</v>
      </c>
      <c r="S6" s="105"/>
      <c r="T6" s="105"/>
      <c r="U6" s="109">
        <v>0.15943329830315786</v>
      </c>
      <c r="V6" s="109">
        <v>0.15954648359165705</v>
      </c>
      <c r="X6" s="109">
        <v>-7.7025806115678924E-3</v>
      </c>
      <c r="Y6" s="109">
        <v>3.3563723160236834E-2</v>
      </c>
      <c r="Z6" s="109">
        <v>0.21901800503736837</v>
      </c>
      <c r="AA6" s="39"/>
      <c r="AB6" s="38"/>
      <c r="AC6" s="38"/>
      <c r="AD6" s="38"/>
      <c r="AE6" s="38"/>
      <c r="AF6" s="38"/>
      <c r="AG6" s="38"/>
      <c r="AH6" s="38"/>
      <c r="AI6" s="39"/>
      <c r="AJ6" s="1"/>
    </row>
    <row r="7" spans="1:36" s="57" customFormat="1" ht="21" customHeight="1" x14ac:dyDescent="0.25">
      <c r="A7" s="111"/>
      <c r="B7" s="111"/>
      <c r="C7" s="56" t="s">
        <v>0</v>
      </c>
      <c r="D7" s="56" t="s">
        <v>2</v>
      </c>
      <c r="E7" s="56" t="s">
        <v>4</v>
      </c>
      <c r="F7" s="56" t="s">
        <v>3</v>
      </c>
      <c r="G7" s="69" t="s">
        <v>12</v>
      </c>
      <c r="H7" s="1"/>
      <c r="I7" s="58" t="s">
        <v>220</v>
      </c>
      <c r="J7" s="58" t="s">
        <v>242</v>
      </c>
      <c r="K7" s="56" t="s">
        <v>219</v>
      </c>
      <c r="L7" s="56" t="s">
        <v>284</v>
      </c>
      <c r="M7" s="56" t="s">
        <v>218</v>
      </c>
      <c r="N7" s="56" t="s">
        <v>285</v>
      </c>
      <c r="O7" s="56" t="s">
        <v>221</v>
      </c>
      <c r="P7" s="56" t="s">
        <v>11</v>
      </c>
      <c r="Q7" s="1"/>
      <c r="R7" s="56" t="s">
        <v>6</v>
      </c>
      <c r="S7" s="56" t="s">
        <v>286</v>
      </c>
      <c r="T7" s="56" t="s">
        <v>287</v>
      </c>
      <c r="U7" s="56" t="s">
        <v>8</v>
      </c>
      <c r="V7" s="56" t="s">
        <v>9</v>
      </c>
      <c r="X7" s="56" t="s">
        <v>215</v>
      </c>
      <c r="Y7" s="56" t="s">
        <v>216</v>
      </c>
      <c r="Z7" s="56" t="s">
        <v>217</v>
      </c>
      <c r="AB7" s="111" t="s">
        <v>604</v>
      </c>
      <c r="AC7" s="111" t="s">
        <v>605</v>
      </c>
      <c r="AD7" s="111"/>
      <c r="AE7" s="111"/>
      <c r="AF7" s="111"/>
      <c r="AG7" s="111"/>
      <c r="AH7" s="111"/>
      <c r="AI7" s="111"/>
    </row>
    <row r="8" spans="1:36" ht="16.149999999999999" customHeight="1" x14ac:dyDescent="0.25">
      <c r="A8" s="37">
        <v>16</v>
      </c>
      <c r="B8" s="37">
        <v>6</v>
      </c>
      <c r="C8" s="127" t="s">
        <v>411</v>
      </c>
      <c r="D8" s="66" t="s">
        <v>558</v>
      </c>
      <c r="E8" s="66" t="s">
        <v>320</v>
      </c>
      <c r="F8" s="66" t="s">
        <v>321</v>
      </c>
      <c r="G8" s="70">
        <v>1.2E-2</v>
      </c>
      <c r="I8" s="7">
        <v>94.5</v>
      </c>
      <c r="J8" s="13">
        <v>102.66509941</v>
      </c>
      <c r="K8" s="15">
        <v>2041192.3455000001</v>
      </c>
      <c r="L8" s="15">
        <v>2217557.8314</v>
      </c>
      <c r="M8" s="13">
        <v>4985.4520567</v>
      </c>
      <c r="N8" s="15" t="e">
        <v>#N/A</v>
      </c>
      <c r="O8" s="15">
        <v>0</v>
      </c>
      <c r="P8" s="8" t="s">
        <v>209</v>
      </c>
      <c r="R8" s="17">
        <v>0.92046859685595661</v>
      </c>
      <c r="S8" s="10">
        <v>13.19</v>
      </c>
      <c r="T8" s="10">
        <v>1.1000000000000001</v>
      </c>
      <c r="U8" s="8">
        <v>0.13616186641</v>
      </c>
      <c r="V8" s="8">
        <v>0.13968253968253969</v>
      </c>
      <c r="X8" s="8">
        <v>-3.4799114209999996E-3</v>
      </c>
      <c r="Y8" s="8">
        <v>2.5286755415000001E-2</v>
      </c>
      <c r="Z8" s="8">
        <v>0.11928010425</v>
      </c>
      <c r="AA8" s="59"/>
      <c r="AB8" s="38">
        <v>0.88505551711043218</v>
      </c>
      <c r="AC8" s="112">
        <v>0.15954648359165705</v>
      </c>
      <c r="AD8" s="37">
        <v>1</v>
      </c>
      <c r="AE8" s="37" t="s">
        <v>418</v>
      </c>
      <c r="AF8" s="38">
        <v>1.0159709490218924</v>
      </c>
      <c r="AG8" s="37">
        <v>1</v>
      </c>
      <c r="AH8" s="37" t="s">
        <v>395</v>
      </c>
      <c r="AI8" s="112">
        <v>0.39873032492307697</v>
      </c>
      <c r="AJ8" s="117"/>
    </row>
    <row r="9" spans="1:36" ht="16.149999999999999" customHeight="1" x14ac:dyDescent="0.25">
      <c r="A9" s="37">
        <v>17</v>
      </c>
      <c r="B9" s="37">
        <v>1</v>
      </c>
      <c r="C9" s="128" t="s">
        <v>418</v>
      </c>
      <c r="D9" s="119" t="s">
        <v>463</v>
      </c>
      <c r="E9" s="119" t="s">
        <v>497</v>
      </c>
      <c r="F9" s="119" t="s">
        <v>583</v>
      </c>
      <c r="G9" s="120">
        <v>9.1999999999999998E-3</v>
      </c>
      <c r="I9" s="118">
        <v>10.48</v>
      </c>
      <c r="J9" s="121">
        <v>10.315255579</v>
      </c>
      <c r="K9" s="122">
        <v>636558.89943999995</v>
      </c>
      <c r="L9" s="122">
        <v>626552.26514999999</v>
      </c>
      <c r="M9" s="121">
        <v>1714.4546118999999</v>
      </c>
      <c r="N9" s="122">
        <v>60740.353000000003</v>
      </c>
      <c r="O9" s="122">
        <v>0</v>
      </c>
      <c r="P9" s="123" t="s">
        <v>209</v>
      </c>
      <c r="R9" s="124">
        <v>1.0159709490218924</v>
      </c>
      <c r="S9" s="125">
        <v>1.55</v>
      </c>
      <c r="T9" s="125">
        <v>0.12</v>
      </c>
      <c r="U9" s="123">
        <v>0.16028955533</v>
      </c>
      <c r="V9" s="123">
        <v>0.13740458015267173</v>
      </c>
      <c r="X9" s="6">
        <v>-2.8329628093999998E-3</v>
      </c>
      <c r="Y9" s="6">
        <v>1.4367890964000001E-2</v>
      </c>
      <c r="Z9" s="6">
        <v>0.27109602102000002</v>
      </c>
      <c r="AA9" s="59"/>
      <c r="AB9" s="38">
        <v>0.88505551711043218</v>
      </c>
      <c r="AC9" s="112">
        <v>0.15954648359165705</v>
      </c>
      <c r="AD9" s="37">
        <v>2</v>
      </c>
      <c r="AE9" s="37" t="s">
        <v>419</v>
      </c>
      <c r="AF9" s="38">
        <v>1.0048046148283882</v>
      </c>
      <c r="AG9" s="37">
        <v>2</v>
      </c>
      <c r="AH9" s="37" t="s">
        <v>420</v>
      </c>
      <c r="AI9" s="112">
        <v>0.18981335020563114</v>
      </c>
      <c r="AJ9" s="117"/>
    </row>
    <row r="10" spans="1:36" ht="16.149999999999999" customHeight="1" x14ac:dyDescent="0.25">
      <c r="A10" s="37">
        <v>15</v>
      </c>
      <c r="B10" s="37">
        <v>3</v>
      </c>
      <c r="C10" s="127" t="s">
        <v>417</v>
      </c>
      <c r="D10" s="66" t="s">
        <v>572</v>
      </c>
      <c r="E10" s="66" t="s">
        <v>575</v>
      </c>
      <c r="F10" s="66" t="s">
        <v>590</v>
      </c>
      <c r="G10" s="70">
        <v>1.15E-2</v>
      </c>
      <c r="I10" s="7">
        <v>99.16</v>
      </c>
      <c r="J10" s="13">
        <v>102.1304047</v>
      </c>
      <c r="K10" s="15">
        <v>234992.93776</v>
      </c>
      <c r="L10" s="15">
        <v>242032.30976</v>
      </c>
      <c r="M10" s="13">
        <v>581.06196334000003</v>
      </c>
      <c r="N10" s="15">
        <v>2369.8359999999998</v>
      </c>
      <c r="O10" s="15">
        <v>0</v>
      </c>
      <c r="P10" s="8" t="s">
        <v>209</v>
      </c>
      <c r="R10" s="17">
        <v>0.9709155690832193</v>
      </c>
      <c r="S10" s="10">
        <v>14.9</v>
      </c>
      <c r="T10" s="10">
        <v>1.2</v>
      </c>
      <c r="U10" s="8">
        <v>0.15758857746999999</v>
      </c>
      <c r="V10" s="8">
        <v>0.14521984671238403</v>
      </c>
      <c r="X10" s="8">
        <v>-9.0815815492999996E-3</v>
      </c>
      <c r="Y10" s="8">
        <v>0.10373089419999999</v>
      </c>
      <c r="Z10" s="8">
        <v>0.22101608949999998</v>
      </c>
      <c r="AA10" s="59"/>
      <c r="AB10" s="38">
        <v>0.88505551711043218</v>
      </c>
      <c r="AC10" s="112">
        <v>0.15954648359165705</v>
      </c>
      <c r="AD10" s="37">
        <v>3</v>
      </c>
      <c r="AE10" s="37" t="s">
        <v>417</v>
      </c>
      <c r="AF10" s="38">
        <v>0.9709155690832193</v>
      </c>
      <c r="AG10" s="37">
        <v>3</v>
      </c>
      <c r="AH10" s="37" t="s">
        <v>399</v>
      </c>
      <c r="AI10" s="112">
        <v>0.17639198218262805</v>
      </c>
      <c r="AJ10" s="117"/>
    </row>
    <row r="11" spans="1:36" ht="16.149999999999999" customHeight="1" x14ac:dyDescent="0.25">
      <c r="A11" s="37">
        <v>9</v>
      </c>
      <c r="B11" s="37">
        <v>5</v>
      </c>
      <c r="C11" s="128" t="s">
        <v>402</v>
      </c>
      <c r="D11" s="119" t="s">
        <v>563</v>
      </c>
      <c r="E11" s="119" t="s">
        <v>524</v>
      </c>
      <c r="F11" s="119" t="s">
        <v>577</v>
      </c>
      <c r="G11" s="120">
        <v>1.15E-2</v>
      </c>
      <c r="I11" s="118">
        <v>8.98</v>
      </c>
      <c r="J11" s="121">
        <v>9.6266271019000005</v>
      </c>
      <c r="K11" s="122">
        <v>611003.01650000003</v>
      </c>
      <c r="L11" s="122">
        <v>654999.79932999995</v>
      </c>
      <c r="M11" s="121">
        <v>1611.3339481</v>
      </c>
      <c r="N11" s="122" t="e">
        <v>#N/A</v>
      </c>
      <c r="O11" s="122">
        <v>0</v>
      </c>
      <c r="P11" s="123" t="s">
        <v>209</v>
      </c>
      <c r="R11" s="124">
        <v>0.93282931861229201</v>
      </c>
      <c r="S11" s="125">
        <v>1.5049999999999999</v>
      </c>
      <c r="T11" s="125">
        <v>0.12</v>
      </c>
      <c r="U11" s="123">
        <v>0.16910112359999999</v>
      </c>
      <c r="V11" s="123">
        <v>0.16035634743875277</v>
      </c>
      <c r="X11" s="123">
        <v>-3.0237580995000003E-2</v>
      </c>
      <c r="Y11" s="123">
        <v>7.9451693582000011E-3</v>
      </c>
      <c r="Z11" s="123">
        <v>0.18940994356000002</v>
      </c>
      <c r="AA11" s="59"/>
      <c r="AB11" s="38">
        <v>0.88505551711043218</v>
      </c>
      <c r="AC11" s="112">
        <v>0.15954648359165705</v>
      </c>
      <c r="AD11" s="37">
        <v>4</v>
      </c>
      <c r="AE11" s="37" t="s">
        <v>400</v>
      </c>
      <c r="AF11" s="38">
        <v>0.93625186563116714</v>
      </c>
      <c r="AG11" s="37">
        <v>4</v>
      </c>
      <c r="AH11" s="37" t="s">
        <v>412</v>
      </c>
      <c r="AI11" s="112">
        <v>0.16633663366336635</v>
      </c>
      <c r="AJ11" s="117"/>
    </row>
    <row r="12" spans="1:36" ht="16.149999999999999" customHeight="1" x14ac:dyDescent="0.25">
      <c r="A12" s="37">
        <v>3</v>
      </c>
      <c r="B12" s="37">
        <v>8</v>
      </c>
      <c r="C12" s="127" t="s">
        <v>399</v>
      </c>
      <c r="D12" s="66" t="s">
        <v>571</v>
      </c>
      <c r="E12" s="66" t="s">
        <v>588</v>
      </c>
      <c r="F12" s="66" t="s">
        <v>589</v>
      </c>
      <c r="G12" s="70">
        <v>6.0000000000000001E-3</v>
      </c>
      <c r="I12" s="7">
        <v>89.8</v>
      </c>
      <c r="J12" s="13">
        <v>99.044003629000002</v>
      </c>
      <c r="K12" s="15">
        <v>281245.87719999999</v>
      </c>
      <c r="L12" s="15">
        <v>310197.30158000003</v>
      </c>
      <c r="M12" s="13">
        <v>1478.3679952</v>
      </c>
      <c r="N12" s="15">
        <v>3131.9140000000002</v>
      </c>
      <c r="O12" s="15">
        <v>0</v>
      </c>
      <c r="P12" s="8" t="s">
        <v>209</v>
      </c>
      <c r="R12" s="17">
        <v>0.90666771040853433</v>
      </c>
      <c r="S12" s="10">
        <v>17.04</v>
      </c>
      <c r="T12" s="10">
        <v>1.32</v>
      </c>
      <c r="U12" s="8">
        <v>0.18131517343999998</v>
      </c>
      <c r="V12" s="8">
        <v>0.17639198218262805</v>
      </c>
      <c r="X12" s="8">
        <v>-5.8956989263999997E-2</v>
      </c>
      <c r="Y12" s="8">
        <v>1.5348312019000001E-2</v>
      </c>
      <c r="Z12" s="8">
        <v>0.14295045157</v>
      </c>
      <c r="AA12" s="59"/>
      <c r="AB12" s="38">
        <v>0.88505551711043218</v>
      </c>
      <c r="AC12" s="112">
        <v>0.15954648359165705</v>
      </c>
      <c r="AD12" s="37">
        <v>5</v>
      </c>
      <c r="AE12" s="37" t="s">
        <v>402</v>
      </c>
      <c r="AF12" s="38">
        <v>0.93282931861229201</v>
      </c>
      <c r="AG12" s="37">
        <v>5</v>
      </c>
      <c r="AH12" s="37" t="s">
        <v>416</v>
      </c>
      <c r="AI12" s="112">
        <v>0.16498625114573787</v>
      </c>
      <c r="AJ12" s="117"/>
    </row>
    <row r="13" spans="1:36" ht="16.149999999999999" customHeight="1" x14ac:dyDescent="0.25">
      <c r="A13" s="37">
        <v>13</v>
      </c>
      <c r="B13" s="37">
        <v>4</v>
      </c>
      <c r="C13" s="128" t="s">
        <v>400</v>
      </c>
      <c r="D13" s="119" t="s">
        <v>562</v>
      </c>
      <c r="E13" s="119" t="s">
        <v>576</v>
      </c>
      <c r="F13" s="119" t="s">
        <v>636</v>
      </c>
      <c r="G13" s="120">
        <v>1.15E-2</v>
      </c>
      <c r="I13" s="118">
        <v>8.81</v>
      </c>
      <c r="J13" s="121">
        <v>9.4098610890999996</v>
      </c>
      <c r="K13" s="122">
        <v>397141.13569000002</v>
      </c>
      <c r="L13" s="122">
        <v>424181.94319999998</v>
      </c>
      <c r="M13" s="121">
        <v>949.76587761999997</v>
      </c>
      <c r="N13" s="122">
        <v>45078.449000000001</v>
      </c>
      <c r="O13" s="122">
        <v>0</v>
      </c>
      <c r="P13" s="123" t="s">
        <v>209</v>
      </c>
      <c r="R13" s="124">
        <v>0.93625186563116714</v>
      </c>
      <c r="S13" s="125">
        <v>1.425</v>
      </c>
      <c r="T13" s="125">
        <v>0.11</v>
      </c>
      <c r="U13" s="123">
        <v>0.16267123288000002</v>
      </c>
      <c r="V13" s="123">
        <v>0.14982973893303064</v>
      </c>
      <c r="X13" s="123">
        <v>-3.3759431481000003E-2</v>
      </c>
      <c r="Y13" s="123">
        <v>3.5109878061000001E-2</v>
      </c>
      <c r="Z13" s="123">
        <v>0.18752926293000002</v>
      </c>
      <c r="AA13" s="59"/>
      <c r="AB13" s="38">
        <v>0.88505551711043218</v>
      </c>
      <c r="AC13" s="112">
        <v>0.15954648359165705</v>
      </c>
      <c r="AD13" s="37">
        <v>6</v>
      </c>
      <c r="AE13" s="37" t="s">
        <v>411</v>
      </c>
      <c r="AF13" s="38">
        <v>0.92046859685595661</v>
      </c>
      <c r="AG13" s="37">
        <v>6</v>
      </c>
      <c r="AH13" s="37" t="s">
        <v>397</v>
      </c>
      <c r="AI13" s="112">
        <v>0.16196319018404909</v>
      </c>
      <c r="AJ13" s="117"/>
    </row>
    <row r="14" spans="1:36" ht="16.149999999999999" customHeight="1" x14ac:dyDescent="0.25">
      <c r="A14" s="126">
        <v>8</v>
      </c>
      <c r="B14" s="126">
        <v>2</v>
      </c>
      <c r="C14" s="127" t="s">
        <v>419</v>
      </c>
      <c r="D14" s="66" t="s">
        <v>560</v>
      </c>
      <c r="E14" s="66" t="s">
        <v>575</v>
      </c>
      <c r="F14" s="66" t="s">
        <v>196</v>
      </c>
      <c r="G14" s="70">
        <v>1.2E-2</v>
      </c>
      <c r="I14" s="7">
        <v>9.7100000000000009</v>
      </c>
      <c r="J14" s="13">
        <v>9.6635702670000008</v>
      </c>
      <c r="K14" s="15">
        <v>839479.18607000005</v>
      </c>
      <c r="L14" s="15">
        <v>835465.09806999995</v>
      </c>
      <c r="M14" s="13">
        <v>2382.5858529000002</v>
      </c>
      <c r="N14" s="15">
        <v>86455.116999999998</v>
      </c>
      <c r="O14" s="15">
        <v>0</v>
      </c>
      <c r="P14" s="8" t="s">
        <v>209</v>
      </c>
      <c r="R14" s="17">
        <v>1.0048046148283882</v>
      </c>
      <c r="S14" s="10">
        <v>1.64</v>
      </c>
      <c r="T14" s="10">
        <v>0.13</v>
      </c>
      <c r="U14" s="8">
        <v>0.18324022345999999</v>
      </c>
      <c r="V14" s="8">
        <v>0.16065911431513902</v>
      </c>
      <c r="X14" s="8">
        <v>9.7656046090999996E-4</v>
      </c>
      <c r="Y14" s="8">
        <v>5.6145057371E-2</v>
      </c>
      <c r="Z14" s="8">
        <v>0.30731968770999996</v>
      </c>
      <c r="AA14" s="59"/>
      <c r="AB14" s="38">
        <v>0.88505551711043218</v>
      </c>
      <c r="AC14" s="112">
        <v>0.15954648359165705</v>
      </c>
      <c r="AD14" s="37">
        <v>7</v>
      </c>
      <c r="AE14" s="37" t="s">
        <v>415</v>
      </c>
      <c r="AF14" s="38">
        <v>0.90904634187201272</v>
      </c>
      <c r="AG14" s="37">
        <v>7</v>
      </c>
      <c r="AH14" s="37" t="s">
        <v>415</v>
      </c>
      <c r="AI14" s="112">
        <v>0.1616161616161616</v>
      </c>
      <c r="AJ14" s="117"/>
    </row>
    <row r="15" spans="1:36" ht="16.149999999999999" customHeight="1" x14ac:dyDescent="0.25">
      <c r="A15" s="37">
        <v>6</v>
      </c>
      <c r="B15" s="37">
        <v>11</v>
      </c>
      <c r="C15" s="128" t="s">
        <v>397</v>
      </c>
      <c r="D15" s="119" t="s">
        <v>561</v>
      </c>
      <c r="E15" s="119" t="s">
        <v>575</v>
      </c>
      <c r="F15" s="119" t="s">
        <v>185</v>
      </c>
      <c r="G15" s="120">
        <v>0.01</v>
      </c>
      <c r="I15" s="118">
        <v>8.15</v>
      </c>
      <c r="J15" s="121">
        <v>9.8667083365000003</v>
      </c>
      <c r="K15" s="122">
        <v>161571.1257</v>
      </c>
      <c r="L15" s="122">
        <v>195604.31568999999</v>
      </c>
      <c r="M15" s="121">
        <v>241.59159571000001</v>
      </c>
      <c r="N15" s="122">
        <v>19824.678</v>
      </c>
      <c r="O15" s="122">
        <v>0</v>
      </c>
      <c r="P15" s="123" t="s">
        <v>209</v>
      </c>
      <c r="R15" s="124">
        <v>0.82601002503039789</v>
      </c>
      <c r="S15" s="125">
        <v>1.33</v>
      </c>
      <c r="T15" s="125">
        <v>0.11</v>
      </c>
      <c r="U15" s="123">
        <v>0.18070652173999999</v>
      </c>
      <c r="V15" s="123">
        <v>0.16196319018404909</v>
      </c>
      <c r="X15" s="123">
        <v>-1.0969596478999999E-2</v>
      </c>
      <c r="Y15" s="123">
        <v>7.9060843778000003E-2</v>
      </c>
      <c r="Z15" s="123">
        <v>0.31154142794</v>
      </c>
      <c r="AA15" s="59"/>
      <c r="AB15" s="38">
        <v>0.88505551711043218</v>
      </c>
      <c r="AC15" s="112">
        <v>0.15954648359165705</v>
      </c>
      <c r="AD15" s="37">
        <v>8</v>
      </c>
      <c r="AE15" s="37" t="s">
        <v>399</v>
      </c>
      <c r="AF15" s="38">
        <v>0.90666771040853433</v>
      </c>
      <c r="AG15" s="37">
        <v>8</v>
      </c>
      <c r="AH15" s="37" t="s">
        <v>419</v>
      </c>
      <c r="AI15" s="112">
        <v>0.16065911431513902</v>
      </c>
      <c r="AJ15" s="117"/>
    </row>
    <row r="16" spans="1:36" ht="16.149999999999999" customHeight="1" x14ac:dyDescent="0.25">
      <c r="A16" s="37">
        <v>7</v>
      </c>
      <c r="B16" s="37">
        <v>7</v>
      </c>
      <c r="C16" s="127" t="s">
        <v>415</v>
      </c>
      <c r="D16" s="66" t="s">
        <v>462</v>
      </c>
      <c r="E16" s="66" t="s">
        <v>497</v>
      </c>
      <c r="F16" s="66" t="s">
        <v>212</v>
      </c>
      <c r="G16" s="70">
        <v>1.0999999999999999E-2</v>
      </c>
      <c r="I16" s="7">
        <v>8.91</v>
      </c>
      <c r="J16" s="13">
        <v>9.8014805072000009</v>
      </c>
      <c r="K16" s="15">
        <v>80484.021089999995</v>
      </c>
      <c r="L16" s="15">
        <v>88536.763619999998</v>
      </c>
      <c r="M16" s="13">
        <v>118.96237476</v>
      </c>
      <c r="N16" s="15" t="e">
        <v>#N/A</v>
      </c>
      <c r="O16" s="15">
        <v>0</v>
      </c>
      <c r="P16" s="8" t="s">
        <v>209</v>
      </c>
      <c r="R16" s="17">
        <v>0.90904634187201272</v>
      </c>
      <c r="S16" s="10">
        <v>1.4</v>
      </c>
      <c r="T16" s="10">
        <v>0.12</v>
      </c>
      <c r="U16" s="8">
        <v>0.18893387314000001</v>
      </c>
      <c r="V16" s="8">
        <v>0.1616161616161616</v>
      </c>
      <c r="X16" s="8">
        <v>-1.9857933362000001E-2</v>
      </c>
      <c r="Y16" s="8">
        <v>0.10607493017</v>
      </c>
      <c r="Z16" s="8">
        <v>0.41702876411000001</v>
      </c>
      <c r="AA16" s="59"/>
      <c r="AB16" s="38">
        <v>0.88505551711043218</v>
      </c>
      <c r="AC16" s="112">
        <v>0.15954648359165705</v>
      </c>
      <c r="AD16" s="37">
        <v>9</v>
      </c>
      <c r="AE16" s="37" t="s">
        <v>409</v>
      </c>
      <c r="AF16" s="38">
        <v>0.86751179166526304</v>
      </c>
      <c r="AG16" s="37">
        <v>9</v>
      </c>
      <c r="AH16" s="37" t="s">
        <v>402</v>
      </c>
      <c r="AI16" s="112">
        <v>0.16035634743875277</v>
      </c>
      <c r="AJ16" s="117"/>
    </row>
    <row r="17" spans="1:36" ht="16.149999999999999" customHeight="1" x14ac:dyDescent="0.25">
      <c r="A17" s="37">
        <v>5</v>
      </c>
      <c r="B17" s="37">
        <v>12</v>
      </c>
      <c r="C17" s="128" t="s">
        <v>416</v>
      </c>
      <c r="D17" s="119" t="s">
        <v>570</v>
      </c>
      <c r="E17" s="119" t="s">
        <v>587</v>
      </c>
      <c r="F17" s="119" t="s">
        <v>350</v>
      </c>
      <c r="G17" s="120">
        <v>1.15E-2</v>
      </c>
      <c r="I17" s="118">
        <v>76.37</v>
      </c>
      <c r="J17" s="121">
        <v>95.394687685999997</v>
      </c>
      <c r="K17" s="122">
        <v>42539.54103</v>
      </c>
      <c r="L17" s="122">
        <v>53136.653539999999</v>
      </c>
      <c r="M17" s="121">
        <v>73.673430952000004</v>
      </c>
      <c r="N17" s="122" t="e">
        <v>#N/A</v>
      </c>
      <c r="O17" s="122">
        <v>0</v>
      </c>
      <c r="P17" s="123" t="s">
        <v>209</v>
      </c>
      <c r="R17" s="124">
        <v>0.80056868838837836</v>
      </c>
      <c r="S17" s="125">
        <v>12.2</v>
      </c>
      <c r="T17" s="125">
        <v>1.05</v>
      </c>
      <c r="U17" s="123">
        <v>0.16923290332000002</v>
      </c>
      <c r="V17" s="123">
        <v>0.16498625114573787</v>
      </c>
      <c r="X17" s="123">
        <v>-3.1083481348999999E-2</v>
      </c>
      <c r="Y17" s="123">
        <v>0.1219537</v>
      </c>
      <c r="Z17" s="123">
        <v>0.24906059685999998</v>
      </c>
      <c r="AA17" s="59"/>
      <c r="AB17" s="38">
        <v>0.88505551711043218</v>
      </c>
      <c r="AC17" s="112">
        <v>0.15954648359165705</v>
      </c>
      <c r="AD17" s="37">
        <v>10</v>
      </c>
      <c r="AE17" s="37" t="s">
        <v>421</v>
      </c>
      <c r="AF17" s="38">
        <v>0.83682763068510146</v>
      </c>
      <c r="AG17" s="37">
        <v>10</v>
      </c>
      <c r="AH17" s="37" t="s">
        <v>407</v>
      </c>
      <c r="AI17" s="112">
        <v>0.15662188099808061</v>
      </c>
      <c r="AJ17" s="117"/>
    </row>
    <row r="18" spans="1:36" ht="16.149999999999999" customHeight="1" x14ac:dyDescent="0.25">
      <c r="A18" s="37">
        <v>14</v>
      </c>
      <c r="B18" s="37">
        <v>10</v>
      </c>
      <c r="C18" s="127" t="s">
        <v>421</v>
      </c>
      <c r="D18" s="66" t="s">
        <v>564</v>
      </c>
      <c r="E18" s="66" t="s">
        <v>578</v>
      </c>
      <c r="F18" s="66" t="s">
        <v>579</v>
      </c>
      <c r="G18" s="70">
        <v>0.01</v>
      </c>
      <c r="I18" s="7">
        <v>8.07</v>
      </c>
      <c r="J18" s="13">
        <v>9.6435630279000009</v>
      </c>
      <c r="K18" s="15">
        <v>367371.22331999999</v>
      </c>
      <c r="L18" s="15">
        <v>439004.65263000003</v>
      </c>
      <c r="M18" s="13">
        <v>773.12763142999995</v>
      </c>
      <c r="N18" s="15" t="e">
        <v>#N/A</v>
      </c>
      <c r="O18" s="15">
        <v>0</v>
      </c>
      <c r="P18" s="8" t="s">
        <v>209</v>
      </c>
      <c r="R18" s="17">
        <v>0.83682763068510146</v>
      </c>
      <c r="S18" s="10">
        <v>1.33</v>
      </c>
      <c r="T18" s="10">
        <v>0.1</v>
      </c>
      <c r="U18" s="8">
        <v>0.17029449423999998</v>
      </c>
      <c r="V18" s="8">
        <v>0.14869888475836432</v>
      </c>
      <c r="X18" s="8">
        <v>-2.8880866424999999E-2</v>
      </c>
      <c r="Y18" s="8">
        <v>1.9622159675999999E-2</v>
      </c>
      <c r="Z18" s="8">
        <v>0.21528601940000003</v>
      </c>
      <c r="AA18" s="59"/>
      <c r="AB18" s="38">
        <v>0.88505551711043218</v>
      </c>
      <c r="AC18" s="112">
        <v>0.15954648359165705</v>
      </c>
      <c r="AD18" s="37">
        <v>11</v>
      </c>
      <c r="AE18" s="37" t="s">
        <v>397</v>
      </c>
      <c r="AF18" s="38">
        <v>0.82601002503039789</v>
      </c>
      <c r="AG18" s="37">
        <v>11</v>
      </c>
      <c r="AH18" s="37" t="s">
        <v>398</v>
      </c>
      <c r="AI18" s="112">
        <v>0.15517241379310345</v>
      </c>
      <c r="AJ18" s="117"/>
    </row>
    <row r="19" spans="1:36" ht="16.149999999999999" customHeight="1" x14ac:dyDescent="0.25">
      <c r="A19" s="37">
        <v>12</v>
      </c>
      <c r="B19" s="37">
        <v>9</v>
      </c>
      <c r="C19" s="128" t="s">
        <v>409</v>
      </c>
      <c r="D19" s="119" t="s">
        <v>559</v>
      </c>
      <c r="E19" s="119" t="s">
        <v>320</v>
      </c>
      <c r="F19" s="119" t="s">
        <v>574</v>
      </c>
      <c r="G19" s="120">
        <v>0.01</v>
      </c>
      <c r="I19" s="118">
        <v>8.8800000000000008</v>
      </c>
      <c r="J19" s="121">
        <v>10.236172101999999</v>
      </c>
      <c r="K19" s="122">
        <v>1421683.6399000001</v>
      </c>
      <c r="L19" s="122">
        <v>1638806.1276</v>
      </c>
      <c r="M19" s="121">
        <v>3350.7618137999998</v>
      </c>
      <c r="N19" s="122" t="e">
        <v>#N/A</v>
      </c>
      <c r="O19" s="122">
        <v>0</v>
      </c>
      <c r="P19" s="123" t="s">
        <v>209</v>
      </c>
      <c r="R19" s="124">
        <v>0.86751179166526304</v>
      </c>
      <c r="S19" s="125">
        <v>1.3280000000000001</v>
      </c>
      <c r="T19" s="125">
        <v>0.113</v>
      </c>
      <c r="U19" s="123">
        <v>0.15459837019</v>
      </c>
      <c r="V19" s="123">
        <v>0.1527027027027027</v>
      </c>
      <c r="X19" s="6">
        <v>-1.6284479892999998E-2</v>
      </c>
      <c r="Y19" s="6">
        <v>7.8276509536999994E-2</v>
      </c>
      <c r="Z19" s="6">
        <v>0.20733598495</v>
      </c>
      <c r="AA19" s="59"/>
      <c r="AB19" s="38">
        <v>0.88505551711043218</v>
      </c>
      <c r="AC19" s="112">
        <v>0.15954648359165705</v>
      </c>
      <c r="AD19" s="37">
        <v>12</v>
      </c>
      <c r="AE19" s="37" t="s">
        <v>416</v>
      </c>
      <c r="AF19" s="38">
        <v>0.80056868838837836</v>
      </c>
      <c r="AG19" s="37">
        <v>12</v>
      </c>
      <c r="AH19" s="37" t="s">
        <v>409</v>
      </c>
      <c r="AI19" s="112">
        <v>0.1527027027027027</v>
      </c>
      <c r="AJ19" s="117"/>
    </row>
    <row r="20" spans="1:36" ht="16.149999999999999" customHeight="1" x14ac:dyDescent="0.25">
      <c r="A20" s="37">
        <v>4</v>
      </c>
      <c r="B20" s="37">
        <v>13</v>
      </c>
      <c r="C20" s="127" t="s">
        <v>412</v>
      </c>
      <c r="D20" s="66" t="s">
        <v>569</v>
      </c>
      <c r="E20" s="66" t="s">
        <v>524</v>
      </c>
      <c r="F20" s="66" t="s">
        <v>586</v>
      </c>
      <c r="G20" s="70">
        <v>1.4800000000000001E-2</v>
      </c>
      <c r="I20" s="7">
        <v>75.75</v>
      </c>
      <c r="J20" s="13">
        <v>98.245845983999999</v>
      </c>
      <c r="K20" s="15">
        <v>76457.050499999998</v>
      </c>
      <c r="L20" s="15">
        <v>99162.872709999996</v>
      </c>
      <c r="M20" s="13">
        <v>127.21230713999999</v>
      </c>
      <c r="N20" s="15" t="e">
        <v>#N/A</v>
      </c>
      <c r="O20" s="15">
        <v>0</v>
      </c>
      <c r="P20" s="8" t="s">
        <v>209</v>
      </c>
      <c r="R20" s="17">
        <v>0.77102496539483611</v>
      </c>
      <c r="S20" s="10">
        <v>10.98</v>
      </c>
      <c r="T20" s="10">
        <v>1.05</v>
      </c>
      <c r="U20" s="8">
        <v>0.13930474498000001</v>
      </c>
      <c r="V20" s="8">
        <v>0.16633663366336635</v>
      </c>
      <c r="X20" s="8">
        <v>-4.7648981643999999E-2</v>
      </c>
      <c r="Y20" s="8">
        <v>-4.5137432823E-2</v>
      </c>
      <c r="Z20" s="8">
        <v>0.13543397898000001</v>
      </c>
      <c r="AA20" s="59"/>
      <c r="AB20" s="38">
        <v>0.88505551711043218</v>
      </c>
      <c r="AC20" s="112">
        <v>0.15954648359165705</v>
      </c>
      <c r="AD20" s="37">
        <v>13</v>
      </c>
      <c r="AE20" s="37" t="s">
        <v>412</v>
      </c>
      <c r="AF20" s="38">
        <v>0.77102496539483611</v>
      </c>
      <c r="AG20" s="37">
        <v>13</v>
      </c>
      <c r="AH20" s="37" t="s">
        <v>400</v>
      </c>
      <c r="AI20" s="112">
        <v>0.14982973893303064</v>
      </c>
      <c r="AJ20" s="117"/>
    </row>
    <row r="21" spans="1:36" ht="16.149999999999999" customHeight="1" x14ac:dyDescent="0.25">
      <c r="A21" s="37">
        <v>11</v>
      </c>
      <c r="B21" s="37">
        <v>14</v>
      </c>
      <c r="C21" s="128" t="s">
        <v>398</v>
      </c>
      <c r="D21" s="119" t="s">
        <v>568</v>
      </c>
      <c r="E21" s="119" t="s">
        <v>473</v>
      </c>
      <c r="F21" s="119" t="s">
        <v>585</v>
      </c>
      <c r="G21" s="120">
        <v>1E-3</v>
      </c>
      <c r="I21" s="118">
        <v>6.96</v>
      </c>
      <c r="J21" s="121">
        <v>9.6947956885999993</v>
      </c>
      <c r="K21" s="122">
        <v>46902.7788</v>
      </c>
      <c r="L21" s="122">
        <v>65332.307139999997</v>
      </c>
      <c r="M21" s="121">
        <v>91.006445713999994</v>
      </c>
      <c r="N21" s="122">
        <v>6738.9049999999997</v>
      </c>
      <c r="O21" s="122">
        <v>0</v>
      </c>
      <c r="P21" s="123" t="s">
        <v>209</v>
      </c>
      <c r="R21" s="124">
        <v>0.71791095176808994</v>
      </c>
      <c r="S21" s="125">
        <v>1.0980000000000001</v>
      </c>
      <c r="T21" s="125">
        <v>0.09</v>
      </c>
      <c r="U21" s="123">
        <v>0.14409448818000001</v>
      </c>
      <c r="V21" s="123">
        <v>0.15517241379310345</v>
      </c>
      <c r="X21" s="123">
        <v>-2.0940170939999999E-2</v>
      </c>
      <c r="Y21" s="123">
        <v>-1.7480078676999999E-3</v>
      </c>
      <c r="Z21" s="123">
        <v>6.166453098E-2</v>
      </c>
      <c r="AA21" s="59"/>
      <c r="AB21" s="38">
        <v>0.88505551711043218</v>
      </c>
      <c r="AC21" s="112">
        <v>0.15954648359165705</v>
      </c>
      <c r="AD21" s="37">
        <v>14</v>
      </c>
      <c r="AE21" s="37" t="s">
        <v>398</v>
      </c>
      <c r="AF21" s="38">
        <v>0.71791095176808994</v>
      </c>
      <c r="AG21" s="37">
        <v>14</v>
      </c>
      <c r="AH21" s="37" t="s">
        <v>421</v>
      </c>
      <c r="AI21" s="112">
        <v>0.14869888475836432</v>
      </c>
      <c r="AJ21" s="117"/>
    </row>
    <row r="22" spans="1:36" ht="16.149999999999999" customHeight="1" x14ac:dyDescent="0.25">
      <c r="A22" s="37">
        <v>19</v>
      </c>
      <c r="B22" s="37">
        <v>16</v>
      </c>
      <c r="C22" s="128" t="s">
        <v>403</v>
      </c>
      <c r="D22" s="119" t="s">
        <v>567</v>
      </c>
      <c r="E22" s="119" t="s">
        <v>473</v>
      </c>
      <c r="F22" s="119" t="s">
        <v>584</v>
      </c>
      <c r="G22" s="120">
        <v>1.1299999999999999E-2</v>
      </c>
      <c r="I22" s="118">
        <v>65.77</v>
      </c>
      <c r="J22" s="121">
        <v>96.172356742000005</v>
      </c>
      <c r="K22" s="122">
        <v>140829.88096000001</v>
      </c>
      <c r="L22" s="122">
        <v>205928.86653</v>
      </c>
      <c r="M22" s="121">
        <v>823.32723048000003</v>
      </c>
      <c r="N22" s="122">
        <v>2141.248</v>
      </c>
      <c r="O22" s="122">
        <v>0</v>
      </c>
      <c r="P22" s="123" t="s">
        <v>209</v>
      </c>
      <c r="R22" s="124">
        <v>0.68387634688458443</v>
      </c>
      <c r="S22" s="125">
        <v>11.5</v>
      </c>
      <c r="T22" s="125">
        <v>0</v>
      </c>
      <c r="U22" s="123">
        <v>0.18494692827000001</v>
      </c>
      <c r="V22" s="123">
        <v>0</v>
      </c>
      <c r="X22" s="123">
        <v>-4.9566473987000002E-2</v>
      </c>
      <c r="Y22" s="123">
        <v>-7.1794807714999992E-2</v>
      </c>
      <c r="Z22" s="123">
        <v>0.24754222734999998</v>
      </c>
      <c r="AA22" s="59"/>
      <c r="AB22" s="38">
        <v>0.88505551711043218</v>
      </c>
      <c r="AC22" s="112">
        <v>0.15954648359165705</v>
      </c>
      <c r="AD22" s="37">
        <v>16</v>
      </c>
      <c r="AE22" s="37" t="s">
        <v>403</v>
      </c>
      <c r="AF22" s="38">
        <v>0.68387634688458443</v>
      </c>
      <c r="AG22" s="37">
        <v>16</v>
      </c>
      <c r="AH22" s="37" t="s">
        <v>411</v>
      </c>
      <c r="AI22" s="112">
        <v>0.13968253968253969</v>
      </c>
      <c r="AJ22" s="117"/>
    </row>
    <row r="23" spans="1:36" ht="16.149999999999999" customHeight="1" x14ac:dyDescent="0.25">
      <c r="A23" s="37">
        <v>18</v>
      </c>
      <c r="B23" s="37">
        <v>17</v>
      </c>
      <c r="C23" s="127" t="s">
        <v>408</v>
      </c>
      <c r="D23" s="66" t="s">
        <v>573</v>
      </c>
      <c r="E23" s="66" t="s">
        <v>588</v>
      </c>
      <c r="F23" s="66" t="s">
        <v>591</v>
      </c>
      <c r="G23" s="70" t="s">
        <v>592</v>
      </c>
      <c r="I23" s="7">
        <v>15.97</v>
      </c>
      <c r="J23" s="13">
        <v>23.493008595999999</v>
      </c>
      <c r="K23" s="15">
        <v>3964.5844400000001</v>
      </c>
      <c r="L23" s="15">
        <v>5832.1863700000004</v>
      </c>
      <c r="M23" s="13">
        <v>0.39236476190000003</v>
      </c>
      <c r="N23" s="15" t="e">
        <v>#N/A</v>
      </c>
      <c r="O23" s="15">
        <v>0</v>
      </c>
      <c r="P23" s="8" t="s">
        <v>209</v>
      </c>
      <c r="R23" s="17">
        <v>0.67977670610988106</v>
      </c>
      <c r="S23" s="10">
        <v>2.5</v>
      </c>
      <c r="T23" s="10">
        <v>0.14000000000000001</v>
      </c>
      <c r="U23" s="8">
        <v>0.18518518519000002</v>
      </c>
      <c r="V23" s="8">
        <v>0.10519724483406387</v>
      </c>
      <c r="X23" s="8">
        <v>0.16061046512000002</v>
      </c>
      <c r="Y23" s="8">
        <v>-4.1879911757999995E-2</v>
      </c>
      <c r="Z23" s="8">
        <v>0.40719057681000004</v>
      </c>
      <c r="AA23" s="59"/>
      <c r="AB23" s="38">
        <v>0.88505551711043218</v>
      </c>
      <c r="AC23" s="112">
        <v>0.15954648359165705</v>
      </c>
      <c r="AD23" s="37">
        <v>17</v>
      </c>
      <c r="AE23" s="37" t="s">
        <v>408</v>
      </c>
      <c r="AF23" s="38">
        <v>0.67977670610988106</v>
      </c>
      <c r="AG23" s="37">
        <v>17</v>
      </c>
      <c r="AH23" s="37" t="s">
        <v>418</v>
      </c>
      <c r="AI23" s="112">
        <v>0.13740458015267173</v>
      </c>
      <c r="AJ23" s="1"/>
    </row>
    <row r="24" spans="1:36" ht="16.149999999999999" customHeight="1" x14ac:dyDescent="0.25">
      <c r="A24" s="37">
        <v>2</v>
      </c>
      <c r="B24" s="37">
        <v>18</v>
      </c>
      <c r="C24" s="128" t="s">
        <v>420</v>
      </c>
      <c r="D24" s="119" t="s">
        <v>565</v>
      </c>
      <c r="E24" s="119" t="s">
        <v>320</v>
      </c>
      <c r="F24" s="119" t="s">
        <v>580</v>
      </c>
      <c r="G24" s="120">
        <v>1.2999999999999999E-2</v>
      </c>
      <c r="I24" s="118">
        <v>63.22</v>
      </c>
      <c r="J24" s="121">
        <v>101.98538151</v>
      </c>
      <c r="K24" s="122">
        <v>290427.55917999998</v>
      </c>
      <c r="L24" s="122">
        <v>468512.58186999999</v>
      </c>
      <c r="M24" s="121">
        <v>542.47803953000005</v>
      </c>
      <c r="N24" s="122" t="e">
        <v>#N/A</v>
      </c>
      <c r="O24" s="122">
        <v>0</v>
      </c>
      <c r="P24" s="123" t="s">
        <v>209</v>
      </c>
      <c r="R24" s="124">
        <v>0.61989276368791224</v>
      </c>
      <c r="S24" s="125">
        <v>11.01</v>
      </c>
      <c r="T24" s="125">
        <v>1</v>
      </c>
      <c r="U24" s="123">
        <v>0.16267730495999999</v>
      </c>
      <c r="V24" s="123">
        <v>0.18981335020563114</v>
      </c>
      <c r="X24" s="123">
        <v>-1.6949152544E-2</v>
      </c>
      <c r="Y24" s="123">
        <v>5.7155385852000001E-2</v>
      </c>
      <c r="Z24" s="123">
        <v>0.11056881282999999</v>
      </c>
      <c r="AA24" s="59"/>
      <c r="AB24" s="38">
        <v>0.88505551711043218</v>
      </c>
      <c r="AC24" s="112">
        <v>0.15954648359165705</v>
      </c>
      <c r="AD24" s="37">
        <v>18</v>
      </c>
      <c r="AE24" s="37" t="s">
        <v>420</v>
      </c>
      <c r="AF24" s="38">
        <v>0.61989276368791224</v>
      </c>
      <c r="AG24" s="37">
        <v>18</v>
      </c>
      <c r="AH24" s="37" t="s">
        <v>408</v>
      </c>
      <c r="AI24" s="112">
        <v>0.10519724483406387</v>
      </c>
      <c r="AJ24" s="1"/>
    </row>
    <row r="25" spans="1:36" ht="16.149999999999999" customHeight="1" x14ac:dyDescent="0.25">
      <c r="A25" s="37">
        <v>10</v>
      </c>
      <c r="B25" s="37">
        <v>19</v>
      </c>
      <c r="C25" s="127" t="s">
        <v>407</v>
      </c>
      <c r="D25" s="66" t="s">
        <v>566</v>
      </c>
      <c r="E25" s="66" t="s">
        <v>581</v>
      </c>
      <c r="F25" s="66" t="s">
        <v>582</v>
      </c>
      <c r="G25" s="70">
        <v>1.15E-2</v>
      </c>
      <c r="I25" s="7">
        <v>52.1</v>
      </c>
      <c r="J25" s="13">
        <v>85.139882607000004</v>
      </c>
      <c r="K25" s="15">
        <v>91220.066500000001</v>
      </c>
      <c r="L25" s="15">
        <v>149068.44055999999</v>
      </c>
      <c r="M25" s="13">
        <v>184.0358281</v>
      </c>
      <c r="N25" s="15" t="e">
        <v>#N/A</v>
      </c>
      <c r="O25" s="15">
        <v>0</v>
      </c>
      <c r="P25" s="8" t="s">
        <v>209</v>
      </c>
      <c r="R25" s="17">
        <v>0.61193413010081432</v>
      </c>
      <c r="S25" s="10">
        <v>8.08</v>
      </c>
      <c r="T25" s="10">
        <v>0.68</v>
      </c>
      <c r="U25" s="8">
        <v>0.16237942121999999</v>
      </c>
      <c r="V25" s="8">
        <v>0.15662188099808061</v>
      </c>
      <c r="X25" s="8">
        <v>-3.6428238937999999E-2</v>
      </c>
      <c r="Y25" s="8">
        <v>4.9258248605999998E-2</v>
      </c>
      <c r="Z25" s="8">
        <v>0.22078826037999999</v>
      </c>
      <c r="AA25" s="59"/>
      <c r="AB25" s="38">
        <v>0.88505551711043218</v>
      </c>
      <c r="AC25" s="112">
        <v>0.15954648359165705</v>
      </c>
      <c r="AD25" s="37">
        <v>19</v>
      </c>
      <c r="AE25" s="37" t="s">
        <v>407</v>
      </c>
      <c r="AF25" s="38">
        <v>0.61193413010081432</v>
      </c>
      <c r="AG25" s="37">
        <v>19</v>
      </c>
      <c r="AH25" s="37" t="s">
        <v>403</v>
      </c>
      <c r="AI25" s="112">
        <v>0</v>
      </c>
      <c r="AJ25" s="1"/>
    </row>
    <row r="26" spans="1:36" ht="12.75" x14ac:dyDescent="0.25">
      <c r="C26" s="105"/>
      <c r="D26" s="105"/>
      <c r="E26" s="105"/>
      <c r="F26" s="105"/>
      <c r="G26" s="106"/>
      <c r="I26" s="107"/>
      <c r="J26" s="107"/>
      <c r="K26" s="105"/>
      <c r="L26" s="105"/>
      <c r="M26" s="105"/>
      <c r="N26" s="105"/>
      <c r="O26" s="105"/>
      <c r="P26" s="105"/>
      <c r="R26" s="108"/>
      <c r="S26" s="105"/>
      <c r="T26" s="105"/>
      <c r="U26" s="109"/>
      <c r="V26" s="109"/>
      <c r="X26" s="109"/>
      <c r="Y26" s="109"/>
      <c r="Z26" s="109"/>
      <c r="AA26" s="39"/>
      <c r="AB26" s="38"/>
      <c r="AC26" s="38"/>
      <c r="AD26" s="38"/>
      <c r="AE26" s="38"/>
      <c r="AF26" s="38"/>
      <c r="AG26" s="38"/>
      <c r="AH26" s="38"/>
      <c r="AI26" s="39"/>
      <c r="AJ26" s="1"/>
    </row>
    <row r="27" spans="1:36" ht="12.75" x14ac:dyDescent="0.25">
      <c r="AJ27" s="1"/>
    </row>
    <row r="28" spans="1:36" ht="12.75" x14ac:dyDescent="0.25">
      <c r="AJ28" s="1"/>
    </row>
    <row r="29" spans="1:36" ht="12.75" x14ac:dyDescent="0.25">
      <c r="AJ29" s="1"/>
    </row>
    <row r="30" spans="1:36" ht="12.75" x14ac:dyDescent="0.25">
      <c r="AJ30" s="1"/>
    </row>
    <row r="31" spans="1:36" ht="12.75" x14ac:dyDescent="0.25">
      <c r="AJ31" s="1"/>
    </row>
    <row r="32" spans="1:36" ht="12.75" x14ac:dyDescent="0.25">
      <c r="AJ32" s="1"/>
    </row>
    <row r="33" spans="36:36" ht="12.75" x14ac:dyDescent="0.25">
      <c r="AJ33" s="1"/>
    </row>
    <row r="34" spans="36:36" ht="12.75" x14ac:dyDescent="0.25">
      <c r="AJ34" s="1"/>
    </row>
    <row r="35" spans="36:36" ht="12.75" x14ac:dyDescent="0.25">
      <c r="AJ35" s="1"/>
    </row>
    <row r="36" spans="36:36" ht="12.75" x14ac:dyDescent="0.25">
      <c r="AJ36" s="1"/>
    </row>
    <row r="37" spans="36:36" ht="12.75" x14ac:dyDescent="0.25">
      <c r="AJ37" s="1"/>
    </row>
    <row r="38" spans="36:36" ht="12.75" x14ac:dyDescent="0.25">
      <c r="AJ38" s="1"/>
    </row>
    <row r="39" spans="36:36" ht="12.75" x14ac:dyDescent="0.25">
      <c r="AJ39" s="1"/>
    </row>
    <row r="40" spans="36:36" ht="12.75" x14ac:dyDescent="0.25">
      <c r="AJ40" s="1"/>
    </row>
    <row r="41" spans="36:36" ht="12.75" x14ac:dyDescent="0.25">
      <c r="AJ41" s="1"/>
    </row>
    <row r="42" spans="36:36" ht="12.75" x14ac:dyDescent="0.25">
      <c r="AJ42" s="1"/>
    </row>
    <row r="43" spans="36:36" ht="12.75" x14ac:dyDescent="0.25">
      <c r="AJ43" s="1"/>
    </row>
    <row r="44" spans="36:36" ht="12.75" x14ac:dyDescent="0.25">
      <c r="AJ44" s="1"/>
    </row>
    <row r="45" spans="36:36" ht="12.75" x14ac:dyDescent="0.25">
      <c r="AJ45" s="1"/>
    </row>
    <row r="46" spans="36:36" ht="12.75" x14ac:dyDescent="0.25">
      <c r="AJ46" s="1"/>
    </row>
    <row r="47" spans="36:36" ht="12.75" x14ac:dyDescent="0.25">
      <c r="AJ47" s="1"/>
    </row>
    <row r="48" spans="36:36" ht="12.75" x14ac:dyDescent="0.25">
      <c r="AJ48" s="1"/>
    </row>
    <row r="49" spans="36:36" ht="12.75" x14ac:dyDescent="0.25">
      <c r="AJ49" s="1"/>
    </row>
    <row r="50" spans="36:36" ht="12.75" x14ac:dyDescent="0.25">
      <c r="AJ50" s="1"/>
    </row>
    <row r="51" spans="36:36" ht="12.75" x14ac:dyDescent="0.25">
      <c r="AJ51" s="1"/>
    </row>
    <row r="52" spans="36:36" ht="12.75" x14ac:dyDescent="0.25">
      <c r="AJ52" s="1"/>
    </row>
    <row r="53" spans="36:36" ht="12.75" x14ac:dyDescent="0.25">
      <c r="AJ53" s="1"/>
    </row>
    <row r="54" spans="36:36" ht="12.75" x14ac:dyDescent="0.25">
      <c r="AJ54" s="1"/>
    </row>
    <row r="55" spans="36:36" ht="12.75" x14ac:dyDescent="0.25">
      <c r="AJ55" s="1"/>
    </row>
    <row r="56" spans="36:36" ht="12.75" x14ac:dyDescent="0.25">
      <c r="AJ56" s="1"/>
    </row>
    <row r="57" spans="36:36" ht="12.75" x14ac:dyDescent="0.25">
      <c r="AJ57" s="1"/>
    </row>
    <row r="58" spans="36:36" ht="12.75" x14ac:dyDescent="0.25">
      <c r="AJ58" s="1"/>
    </row>
    <row r="59" spans="36:36" ht="12.75" x14ac:dyDescent="0.25">
      <c r="AJ59" s="1"/>
    </row>
    <row r="60" spans="36:36" ht="12.75" x14ac:dyDescent="0.25">
      <c r="AJ60" s="1"/>
    </row>
    <row r="61" spans="36:36" ht="12.75" x14ac:dyDescent="0.25">
      <c r="AJ61" s="1"/>
    </row>
    <row r="62" spans="36:36" ht="12.75" x14ac:dyDescent="0.25">
      <c r="AJ62" s="1"/>
    </row>
    <row r="63" spans="36:36" ht="12.75" x14ac:dyDescent="0.25">
      <c r="AJ63" s="1"/>
    </row>
    <row r="64" spans="36:36" ht="12.75" x14ac:dyDescent="0.25">
      <c r="AJ64" s="1"/>
    </row>
    <row r="65" spans="36:36" ht="12.75" x14ac:dyDescent="0.25">
      <c r="AJ65" s="1"/>
    </row>
    <row r="66" spans="36:36" ht="12.75" x14ac:dyDescent="0.25">
      <c r="AJ66" s="1"/>
    </row>
    <row r="67" spans="36:36" ht="12.75" x14ac:dyDescent="0.25">
      <c r="AJ67" s="1"/>
    </row>
    <row r="68" spans="36:36" ht="12.75" x14ac:dyDescent="0.25">
      <c r="AJ68" s="1"/>
    </row>
    <row r="69" spans="36:36" ht="12.75" x14ac:dyDescent="0.25">
      <c r="AJ69" s="1"/>
    </row>
    <row r="70" spans="36:36" ht="12.75" x14ac:dyDescent="0.25">
      <c r="AJ70" s="1"/>
    </row>
    <row r="71" spans="36:36" ht="12.75" x14ac:dyDescent="0.25">
      <c r="AJ71" s="1"/>
    </row>
    <row r="72" spans="36:36" ht="12.75" x14ac:dyDescent="0.25">
      <c r="AJ72" s="1"/>
    </row>
    <row r="73" spans="36:36" ht="12.75" x14ac:dyDescent="0.25">
      <c r="AJ73" s="1"/>
    </row>
    <row r="74" spans="36:36" ht="12.75" x14ac:dyDescent="0.25">
      <c r="AJ74" s="1"/>
    </row>
    <row r="75" spans="36:36" ht="12.75" x14ac:dyDescent="0.25">
      <c r="AJ75" s="1"/>
    </row>
    <row r="76" spans="36:36" ht="12.75" x14ac:dyDescent="0.25">
      <c r="AJ76" s="1"/>
    </row>
    <row r="77" spans="36:36" ht="12.75" x14ac:dyDescent="0.25">
      <c r="AJ77" s="1"/>
    </row>
    <row r="78" spans="36:36" ht="12.75" x14ac:dyDescent="0.25">
      <c r="AJ78" s="1"/>
    </row>
    <row r="79" spans="36:36" ht="12.75" x14ac:dyDescent="0.25">
      <c r="AJ79" s="1"/>
    </row>
    <row r="80" spans="36:36" ht="12.75" x14ac:dyDescent="0.25">
      <c r="AJ80" s="1"/>
    </row>
    <row r="81" spans="36:36" ht="12.75" x14ac:dyDescent="0.25">
      <c r="AJ81" s="1"/>
    </row>
    <row r="82" spans="36:36" ht="12.75" x14ac:dyDescent="0.25">
      <c r="AJ82" s="1"/>
    </row>
    <row r="83" spans="36:36" ht="12.75" x14ac:dyDescent="0.25">
      <c r="AJ83" s="1"/>
    </row>
    <row r="84" spans="36:36" ht="12.75" x14ac:dyDescent="0.25">
      <c r="AJ84" s="1"/>
    </row>
    <row r="85" spans="36:36" ht="12.75" x14ac:dyDescent="0.25">
      <c r="AJ85" s="1"/>
    </row>
    <row r="86" spans="36:36" ht="12.75" x14ac:dyDescent="0.25">
      <c r="AJ86" s="1"/>
    </row>
    <row r="87" spans="36:36" ht="12.75" x14ac:dyDescent="0.25">
      <c r="AJ87" s="1"/>
    </row>
    <row r="88" spans="36:36" ht="12.75" x14ac:dyDescent="0.25">
      <c r="AJ88" s="1"/>
    </row>
    <row r="89" spans="36:36" ht="12.75" x14ac:dyDescent="0.25">
      <c r="AJ89" s="1"/>
    </row>
    <row r="90" spans="36:36" ht="12.75" x14ac:dyDescent="0.25">
      <c r="AJ90" s="1"/>
    </row>
    <row r="91" spans="36:36" ht="12.75" x14ac:dyDescent="0.25">
      <c r="AJ91" s="1"/>
    </row>
    <row r="92" spans="36:36" ht="12.75" x14ac:dyDescent="0.25">
      <c r="AJ92" s="1"/>
    </row>
    <row r="93" spans="36:36" ht="12.75" x14ac:dyDescent="0.25">
      <c r="AJ93" s="1"/>
    </row>
    <row r="94" spans="36:36" ht="12.75" x14ac:dyDescent="0.25">
      <c r="AJ94" s="1"/>
    </row>
    <row r="95" spans="36:36" ht="12.75" x14ac:dyDescent="0.25">
      <c r="AJ95" s="1"/>
    </row>
    <row r="96" spans="36:36" ht="12.75" x14ac:dyDescent="0.25">
      <c r="AJ96" s="1"/>
    </row>
    <row r="97" spans="36:36" ht="12.75" x14ac:dyDescent="0.25">
      <c r="AJ97" s="1"/>
    </row>
    <row r="98" spans="36:36" ht="12.75" x14ac:dyDescent="0.25">
      <c r="AJ98" s="1"/>
    </row>
    <row r="99" spans="36:36" ht="12.75" x14ac:dyDescent="0.25">
      <c r="AJ99" s="1"/>
    </row>
    <row r="100" spans="36:36" ht="12.75" x14ac:dyDescent="0.25">
      <c r="AJ100" s="1"/>
    </row>
    <row r="101" spans="36:36" ht="12.75" x14ac:dyDescent="0.25">
      <c r="AJ101" s="1"/>
    </row>
    <row r="102" spans="36:36" ht="12.75" x14ac:dyDescent="0.25">
      <c r="AJ102" s="1"/>
    </row>
    <row r="103" spans="36:36" ht="12.75" x14ac:dyDescent="0.25">
      <c r="AJ103" s="1"/>
    </row>
    <row r="104" spans="36:36" ht="12.75" x14ac:dyDescent="0.25">
      <c r="AJ104" s="1"/>
    </row>
    <row r="105" spans="36:36" ht="12.75" x14ac:dyDescent="0.25">
      <c r="AJ105" s="1"/>
    </row>
    <row r="106" spans="36:36" ht="12.75" x14ac:dyDescent="0.25">
      <c r="AJ106" s="1"/>
    </row>
    <row r="107" spans="36:36" ht="12.75" x14ac:dyDescent="0.25">
      <c r="AJ107" s="1"/>
    </row>
    <row r="108" spans="36:36" ht="12.75" x14ac:dyDescent="0.25">
      <c r="AJ108" s="1"/>
    </row>
    <row r="109" spans="36:36" ht="12.75" x14ac:dyDescent="0.25">
      <c r="AJ109" s="1"/>
    </row>
    <row r="110" spans="36:36" ht="12.75" x14ac:dyDescent="0.25">
      <c r="AJ110" s="1"/>
    </row>
    <row r="111" spans="36:36" ht="12.75" x14ac:dyDescent="0.25">
      <c r="AJ111" s="1"/>
    </row>
    <row r="112" spans="36:36" ht="12.75" x14ac:dyDescent="0.25">
      <c r="AJ112" s="1"/>
    </row>
    <row r="113" spans="36:36" ht="12.75" x14ac:dyDescent="0.25">
      <c r="AJ113" s="1"/>
    </row>
    <row r="114" spans="36:36" ht="12.75" x14ac:dyDescent="0.25">
      <c r="AJ114" s="1"/>
    </row>
    <row r="115" spans="36:36" ht="12.75" x14ac:dyDescent="0.25">
      <c r="AJ115" s="1"/>
    </row>
    <row r="116" spans="36:36" ht="12.75" x14ac:dyDescent="0.25">
      <c r="AJ116" s="1"/>
    </row>
    <row r="117" spans="36:36" ht="12.75" x14ac:dyDescent="0.25">
      <c r="AJ117" s="1"/>
    </row>
    <row r="118" spans="36:36" ht="12.75" x14ac:dyDescent="0.25">
      <c r="AJ118" s="1"/>
    </row>
    <row r="119" spans="36:36" ht="12.75" x14ac:dyDescent="0.25">
      <c r="AJ119" s="1"/>
    </row>
    <row r="120" spans="36:36" ht="12.75" x14ac:dyDescent="0.25">
      <c r="AJ120" s="1"/>
    </row>
    <row r="121" spans="36:36" ht="12.75" x14ac:dyDescent="0.25">
      <c r="AJ121" s="1"/>
    </row>
    <row r="122" spans="36:36" ht="12.75" x14ac:dyDescent="0.25">
      <c r="AJ122" s="1"/>
    </row>
    <row r="123" spans="36:36" ht="12.75" x14ac:dyDescent="0.25">
      <c r="AJ123" s="1"/>
    </row>
    <row r="124" spans="36:36" ht="12.75" x14ac:dyDescent="0.25">
      <c r="AJ124" s="1"/>
    </row>
    <row r="125" spans="36:36" ht="12.75" x14ac:dyDescent="0.25">
      <c r="AJ125" s="1"/>
    </row>
    <row r="126" spans="36:36" ht="12.75" x14ac:dyDescent="0.25">
      <c r="AJ126" s="1"/>
    </row>
    <row r="127" spans="36:36" ht="12.75" x14ac:dyDescent="0.25">
      <c r="AJ127" s="1"/>
    </row>
    <row r="128" spans="36:36" ht="12.75" x14ac:dyDescent="0.25">
      <c r="AJ128" s="1"/>
    </row>
    <row r="129" spans="36:36" ht="12.75" x14ac:dyDescent="0.25">
      <c r="AJ129" s="1"/>
    </row>
    <row r="130" spans="36:36" ht="12.75" x14ac:dyDescent="0.25">
      <c r="AJ130" s="1"/>
    </row>
    <row r="131" spans="36:36" ht="12.75" x14ac:dyDescent="0.25">
      <c r="AJ131" s="1"/>
    </row>
    <row r="132" spans="36:36" ht="12.75" x14ac:dyDescent="0.25">
      <c r="AJ132" s="1"/>
    </row>
    <row r="133" spans="36:36" ht="12.75" x14ac:dyDescent="0.25">
      <c r="AJ133" s="1"/>
    </row>
    <row r="134" spans="36:36" ht="12.75" x14ac:dyDescent="0.25">
      <c r="AJ134" s="1"/>
    </row>
    <row r="135" spans="36:36" ht="12.75" x14ac:dyDescent="0.25">
      <c r="AJ135" s="1"/>
    </row>
    <row r="136" spans="36:36" ht="12.75" x14ac:dyDescent="0.25">
      <c r="AJ136" s="1"/>
    </row>
    <row r="137" spans="36:36" ht="12.75" x14ac:dyDescent="0.25">
      <c r="AJ137" s="1"/>
    </row>
    <row r="138" spans="36:36" ht="12.75" x14ac:dyDescent="0.25">
      <c r="AJ138" s="1"/>
    </row>
    <row r="139" spans="36:36" ht="12.75" x14ac:dyDescent="0.25">
      <c r="AJ139" s="1"/>
    </row>
    <row r="140" spans="36:36" ht="12.75" x14ac:dyDescent="0.25">
      <c r="AJ140" s="1"/>
    </row>
    <row r="141" spans="36:36" ht="12.75" x14ac:dyDescent="0.25">
      <c r="AJ141" s="1"/>
    </row>
    <row r="142" spans="36:36" ht="12.75" x14ac:dyDescent="0.25">
      <c r="AJ142" s="1"/>
    </row>
    <row r="143" spans="36:36" ht="12.75" x14ac:dyDescent="0.25">
      <c r="AJ143" s="1"/>
    </row>
    <row r="144" spans="36:36" ht="12.75" x14ac:dyDescent="0.25">
      <c r="AJ144" s="1"/>
    </row>
  </sheetData>
  <autoFilter ref="C7:Z7" xr:uid="{8928FDAA-D209-47C9-87F8-0EC79BC0D4F9}"/>
  <sortState xmlns:xlrd2="http://schemas.microsoft.com/office/spreadsheetml/2017/richdata2" ref="X7:AF25">
    <sortCondition sortBy="icon" ref="AA7:AA25"/>
  </sortState>
  <mergeCells count="4">
    <mergeCell ref="C5:G5"/>
    <mergeCell ref="I5:P5"/>
    <mergeCell ref="R5:V5"/>
    <mergeCell ref="X5:Z5"/>
  </mergeCells>
  <conditionalFormatting sqref="X8:Z25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0" defaultRowHeight="12.75" x14ac:dyDescent="0.25"/>
  <cols>
    <col min="1" max="1" width="1.42578125" style="1" customWidth="1"/>
    <col min="2" max="2" width="11.5703125" style="5" customWidth="1"/>
    <col min="3" max="3" width="43.28515625" style="65" bestFit="1" customWidth="1"/>
    <col min="4" max="4" width="18.140625" style="65" customWidth="1"/>
    <col min="5" max="5" width="19.85546875" style="65" bestFit="1" customWidth="1"/>
    <col min="6" max="6" width="15.28515625" style="68" customWidth="1"/>
    <col min="7" max="7" width="0.42578125" style="1" customWidth="1"/>
    <col min="8" max="8" width="18.7109375" style="12" customWidth="1"/>
    <col min="9" max="9" width="29" style="12" customWidth="1"/>
    <col min="10" max="10" width="27" style="1" customWidth="1"/>
    <col min="11" max="11" width="28" style="1" customWidth="1"/>
    <col min="12" max="12" width="27.28515625" style="1" customWidth="1"/>
    <col min="13" max="14" width="29" style="1" hidden="1" customWidth="1"/>
    <col min="15" max="15" width="11.42578125" style="1" customWidth="1"/>
    <col min="16" max="16" width="0.42578125" style="1" customWidth="1"/>
    <col min="17" max="17" width="10.42578125" style="1" customWidth="1"/>
    <col min="18" max="18" width="21.5703125" style="1" customWidth="1"/>
    <col min="19" max="19" width="33.5703125" style="1" customWidth="1"/>
    <col min="20" max="20" width="17.42578125" style="1" customWidth="1"/>
    <col min="21" max="21" width="23.140625" style="1" customWidth="1"/>
    <col min="22" max="22" width="0.5703125" style="1" customWidth="1"/>
    <col min="23" max="23" width="12.28515625" style="1" customWidth="1"/>
    <col min="24" max="24" width="12.7109375" style="1" customWidth="1"/>
    <col min="25" max="25" width="22.7109375" style="1" customWidth="1"/>
    <col min="26" max="26" width="1.140625" style="1" customWidth="1"/>
    <col min="27" max="39" width="0" style="1" hidden="1" customWidth="1"/>
    <col min="40" max="16384" width="8.7109375" style="1" hidden="1"/>
  </cols>
  <sheetData>
    <row r="1" spans="2:25" ht="26.1" customHeight="1" x14ac:dyDescent="0.25">
      <c r="B1" s="129"/>
      <c r="C1" s="115"/>
      <c r="D1" s="115"/>
      <c r="E1" s="115"/>
      <c r="F1" s="67"/>
      <c r="H1" s="11"/>
      <c r="I1" s="11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W1" s="4"/>
      <c r="X1" s="4"/>
      <c r="Y1" s="4"/>
    </row>
    <row r="2" spans="2:25" ht="26.1" customHeight="1" x14ac:dyDescent="0.25">
      <c r="B2" s="129"/>
      <c r="C2" s="115"/>
      <c r="D2" s="115"/>
      <c r="E2" s="115"/>
      <c r="F2" s="67"/>
      <c r="H2" s="11"/>
      <c r="I2" s="11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W2" s="4"/>
      <c r="X2" s="4"/>
      <c r="Y2" s="4"/>
    </row>
    <row r="3" spans="2:25" x14ac:dyDescent="0.25">
      <c r="B3" s="129"/>
      <c r="C3" s="115"/>
      <c r="D3" s="115"/>
      <c r="E3" s="115"/>
      <c r="F3" s="67"/>
      <c r="H3" s="11"/>
      <c r="I3" s="11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W3" s="4"/>
      <c r="X3" s="4"/>
      <c r="Y3" s="4"/>
    </row>
    <row r="4" spans="2:25" ht="3" customHeight="1" x14ac:dyDescent="0.25"/>
    <row r="5" spans="2:25" s="2" customFormat="1" ht="17.45" customHeight="1" x14ac:dyDescent="0.25">
      <c r="B5" s="210" t="s">
        <v>1</v>
      </c>
      <c r="C5" s="210"/>
      <c r="D5" s="210"/>
      <c r="E5" s="210"/>
      <c r="F5" s="210"/>
      <c r="G5" s="1"/>
      <c r="H5" s="210" t="s">
        <v>301</v>
      </c>
      <c r="I5" s="210"/>
      <c r="J5" s="210"/>
      <c r="K5" s="210"/>
      <c r="L5" s="210"/>
      <c r="M5" s="210"/>
      <c r="N5" s="210"/>
      <c r="O5" s="210"/>
      <c r="P5" s="3"/>
      <c r="Q5" s="210" t="s">
        <v>7</v>
      </c>
      <c r="R5" s="210"/>
      <c r="S5" s="210"/>
      <c r="T5" s="210"/>
      <c r="U5" s="210"/>
      <c r="V5" s="1"/>
      <c r="W5" s="210" t="s">
        <v>214</v>
      </c>
      <c r="X5" s="210"/>
      <c r="Y5" s="210"/>
    </row>
    <row r="6" spans="2:25" ht="15" x14ac:dyDescent="0.25">
      <c r="B6" s="184"/>
      <c r="C6" s="185"/>
      <c r="D6" s="185"/>
      <c r="E6" s="185"/>
      <c r="F6" s="106"/>
      <c r="H6" s="107"/>
      <c r="I6" s="107"/>
      <c r="J6" s="105"/>
      <c r="K6" s="105"/>
      <c r="L6" s="105"/>
      <c r="M6" s="105"/>
      <c r="N6" s="105"/>
      <c r="O6" s="105"/>
      <c r="P6" s="3"/>
      <c r="Q6" s="105"/>
      <c r="R6" s="105"/>
      <c r="S6" s="105"/>
      <c r="T6" s="109">
        <v>0.13183125461694736</v>
      </c>
      <c r="U6" s="109">
        <v>0.39836726974932962</v>
      </c>
      <c r="W6" s="109">
        <v>3.4608734077315774E-3</v>
      </c>
      <c r="X6" s="109">
        <v>6.8035656491973684E-2</v>
      </c>
      <c r="Y6" s="109">
        <v>0.18174737603815783</v>
      </c>
    </row>
    <row r="7" spans="2:25" s="57" customFormat="1" ht="21" customHeight="1" x14ac:dyDescent="0.25">
      <c r="B7" s="56" t="s">
        <v>0</v>
      </c>
      <c r="C7" s="56" t="s">
        <v>2</v>
      </c>
      <c r="D7" s="56" t="s">
        <v>4</v>
      </c>
      <c r="E7" s="56" t="s">
        <v>3</v>
      </c>
      <c r="F7" s="69" t="s">
        <v>12</v>
      </c>
      <c r="G7" s="1"/>
      <c r="H7" s="58" t="s">
        <v>220</v>
      </c>
      <c r="I7" s="58" t="s">
        <v>242</v>
      </c>
      <c r="J7" s="56" t="s">
        <v>219</v>
      </c>
      <c r="K7" s="56" t="s">
        <v>284</v>
      </c>
      <c r="L7" s="56" t="s">
        <v>218</v>
      </c>
      <c r="M7" s="56" t="s">
        <v>285</v>
      </c>
      <c r="N7" s="56" t="s">
        <v>221</v>
      </c>
      <c r="O7" s="56" t="s">
        <v>11</v>
      </c>
      <c r="P7" s="3"/>
      <c r="Q7" s="56" t="s">
        <v>6</v>
      </c>
      <c r="R7" s="56" t="s">
        <v>286</v>
      </c>
      <c r="S7" s="56" t="s">
        <v>287</v>
      </c>
      <c r="T7" s="56" t="s">
        <v>8</v>
      </c>
      <c r="U7" s="56" t="s">
        <v>9</v>
      </c>
      <c r="V7" s="1"/>
      <c r="W7" s="56" t="s">
        <v>215</v>
      </c>
      <c r="X7" s="56" t="s">
        <v>216</v>
      </c>
      <c r="Y7" s="56" t="s">
        <v>217</v>
      </c>
    </row>
    <row r="8" spans="2:25" ht="16.899999999999999" customHeight="1" x14ac:dyDescent="0.25">
      <c r="B8" s="127" t="s">
        <v>423</v>
      </c>
      <c r="C8" s="66" t="s">
        <v>539</v>
      </c>
      <c r="D8" s="66" t="s">
        <v>159</v>
      </c>
      <c r="E8" s="66" t="s">
        <v>160</v>
      </c>
      <c r="F8" s="70">
        <v>1.1299999999999999E-2</v>
      </c>
      <c r="H8" s="7">
        <v>125</v>
      </c>
      <c r="I8" s="13" t="s">
        <v>209</v>
      </c>
      <c r="J8" s="15" t="s">
        <v>209</v>
      </c>
      <c r="K8" s="15" t="s">
        <v>209</v>
      </c>
      <c r="L8" s="13">
        <v>3798.8511918999998</v>
      </c>
      <c r="M8" s="15" t="e">
        <v>#N/A</v>
      </c>
      <c r="N8" s="15">
        <v>0</v>
      </c>
      <c r="O8" s="8" t="s">
        <v>209</v>
      </c>
      <c r="P8" s="3"/>
      <c r="Q8" s="17" t="s">
        <v>209</v>
      </c>
      <c r="R8" s="10">
        <v>15.53</v>
      </c>
      <c r="S8" s="10">
        <v>1.45</v>
      </c>
      <c r="T8" s="8">
        <v>0.12281534203</v>
      </c>
      <c r="U8" s="8">
        <v>0.13919999999999999</v>
      </c>
      <c r="W8" s="8">
        <v>-1.9992159938E-2</v>
      </c>
      <c r="X8" s="8">
        <v>1.3514442034999999E-3</v>
      </c>
      <c r="Y8" s="8">
        <v>0.11807452169999999</v>
      </c>
    </row>
    <row r="9" spans="2:25" ht="16.899999999999999" customHeight="1" x14ac:dyDescent="0.25">
      <c r="B9" s="5" t="s">
        <v>425</v>
      </c>
      <c r="C9" s="65" t="s">
        <v>540</v>
      </c>
      <c r="D9" s="65" t="s">
        <v>163</v>
      </c>
      <c r="E9" s="65" t="s">
        <v>163</v>
      </c>
      <c r="F9" s="68">
        <v>7.4999999999999997E-3</v>
      </c>
      <c r="H9" s="1">
        <v>73.55</v>
      </c>
      <c r="I9" s="12" t="s">
        <v>209</v>
      </c>
      <c r="J9" s="14" t="s">
        <v>209</v>
      </c>
      <c r="K9" s="14" t="s">
        <v>209</v>
      </c>
      <c r="L9" s="12">
        <v>2989.0894447999999</v>
      </c>
      <c r="M9" s="14" t="e">
        <v>#N/A</v>
      </c>
      <c r="N9" s="14">
        <v>0</v>
      </c>
      <c r="O9" s="6" t="s">
        <v>209</v>
      </c>
      <c r="P9" s="3"/>
      <c r="Q9" s="16" t="s">
        <v>209</v>
      </c>
      <c r="R9" s="9">
        <v>9.6</v>
      </c>
      <c r="S9" s="9">
        <v>0.85</v>
      </c>
      <c r="T9" s="6">
        <v>0.12727031685000001</v>
      </c>
      <c r="U9" s="6">
        <v>0.13868116927260365</v>
      </c>
      <c r="W9" s="6">
        <v>-7.853828737100001E-3</v>
      </c>
      <c r="X9" s="6">
        <v>6.6039680789000008E-2</v>
      </c>
      <c r="Y9" s="6">
        <v>0.10932800193</v>
      </c>
    </row>
    <row r="10" spans="2:25" s="7" customFormat="1" ht="16.899999999999999" customHeight="1" x14ac:dyDescent="0.25">
      <c r="B10" s="127" t="s">
        <v>434</v>
      </c>
      <c r="C10" s="66" t="s">
        <v>541</v>
      </c>
      <c r="D10" s="66" t="s">
        <v>163</v>
      </c>
      <c r="E10" s="66" t="s">
        <v>593</v>
      </c>
      <c r="F10" s="70">
        <v>6.0000000000000001E-3</v>
      </c>
      <c r="G10" s="1"/>
      <c r="H10" s="7">
        <v>62.8</v>
      </c>
      <c r="I10" s="13" t="s">
        <v>209</v>
      </c>
      <c r="J10" s="15" t="s">
        <v>209</v>
      </c>
      <c r="K10" s="15" t="s">
        <v>209</v>
      </c>
      <c r="L10" s="13">
        <v>2967.0898219000001</v>
      </c>
      <c r="M10" s="15" t="e">
        <v>#N/A</v>
      </c>
      <c r="N10" s="15">
        <v>0</v>
      </c>
      <c r="O10" s="8" t="s">
        <v>209</v>
      </c>
      <c r="P10" s="3"/>
      <c r="Q10" s="17" t="s">
        <v>209</v>
      </c>
      <c r="R10" s="10">
        <v>31.64</v>
      </c>
      <c r="S10" s="10">
        <v>28.14</v>
      </c>
      <c r="T10" s="8">
        <v>0.42526881719999998</v>
      </c>
      <c r="U10" s="8">
        <v>5.3770700636942674</v>
      </c>
      <c r="V10" s="1"/>
      <c r="W10" s="8">
        <v>0.11566886222</v>
      </c>
      <c r="X10" s="8">
        <v>0.20317069407999999</v>
      </c>
      <c r="Y10" s="8">
        <v>0.30478603010999999</v>
      </c>
    </row>
    <row r="11" spans="2:25" s="118" customFormat="1" ht="16.899999999999999" customHeight="1" x14ac:dyDescent="0.25">
      <c r="B11" s="128" t="s">
        <v>430</v>
      </c>
      <c r="C11" s="119" t="s">
        <v>542</v>
      </c>
      <c r="D11" s="119" t="s">
        <v>163</v>
      </c>
      <c r="E11" s="119" t="s">
        <v>163</v>
      </c>
      <c r="F11" s="120">
        <v>1.0999999999999999E-2</v>
      </c>
      <c r="G11" s="1"/>
      <c r="H11" s="118">
        <v>35.799999999999997</v>
      </c>
      <c r="I11" s="121" t="s">
        <v>209</v>
      </c>
      <c r="J11" s="122" t="s">
        <v>209</v>
      </c>
      <c r="K11" s="122" t="s">
        <v>209</v>
      </c>
      <c r="L11" s="121">
        <v>281.52786142999997</v>
      </c>
      <c r="M11" s="122" t="e">
        <v>#N/A</v>
      </c>
      <c r="N11" s="122">
        <v>0</v>
      </c>
      <c r="O11" s="123" t="s">
        <v>209</v>
      </c>
      <c r="P11" s="3"/>
      <c r="Q11" s="124" t="s">
        <v>209</v>
      </c>
      <c r="R11" s="125">
        <v>6.4</v>
      </c>
      <c r="S11" s="125">
        <v>0</v>
      </c>
      <c r="T11" s="123">
        <v>0.17339474396999999</v>
      </c>
      <c r="U11" s="123">
        <v>0</v>
      </c>
      <c r="V11" s="1"/>
      <c r="W11" s="123">
        <v>-3.3998920670000002E-2</v>
      </c>
      <c r="X11" s="123">
        <v>-0.10945970089</v>
      </c>
      <c r="Y11" s="123">
        <v>0.13807296212</v>
      </c>
    </row>
    <row r="12" spans="2:25" s="7" customFormat="1" ht="16.899999999999999" customHeight="1" x14ac:dyDescent="0.25">
      <c r="B12" s="127" t="s">
        <v>424</v>
      </c>
      <c r="C12" s="66" t="s">
        <v>543</v>
      </c>
      <c r="D12" s="66" t="s">
        <v>163</v>
      </c>
      <c r="E12" s="66" t="s">
        <v>185</v>
      </c>
      <c r="F12" s="70">
        <v>0.01</v>
      </c>
      <c r="G12" s="1"/>
      <c r="H12" s="7">
        <v>88.9</v>
      </c>
      <c r="I12" s="13" t="s">
        <v>209</v>
      </c>
      <c r="J12" s="15" t="s">
        <v>209</v>
      </c>
      <c r="K12" s="15" t="s">
        <v>209</v>
      </c>
      <c r="L12" s="13">
        <v>2640.3696752000001</v>
      </c>
      <c r="M12" s="15" t="e">
        <v>#N/A</v>
      </c>
      <c r="N12" s="15">
        <v>0</v>
      </c>
      <c r="O12" s="8" t="s">
        <v>209</v>
      </c>
      <c r="P12" s="3"/>
      <c r="Q12" s="17" t="s">
        <v>209</v>
      </c>
      <c r="R12" s="10">
        <v>12.6</v>
      </c>
      <c r="S12" s="10">
        <v>1.1499999999999999</v>
      </c>
      <c r="T12" s="8">
        <v>0.14987510408000002</v>
      </c>
      <c r="U12" s="8">
        <v>0.15523059617547805</v>
      </c>
      <c r="V12" s="1"/>
      <c r="W12" s="8">
        <v>1.2388782523999999E-3</v>
      </c>
      <c r="X12" s="8">
        <v>8.0516697944000001E-2</v>
      </c>
      <c r="Y12" s="8">
        <v>0.22530269395000002</v>
      </c>
    </row>
    <row r="13" spans="2:25" s="118" customFormat="1" ht="16.899999999999999" customHeight="1" x14ac:dyDescent="0.25">
      <c r="B13" s="128" t="s">
        <v>440</v>
      </c>
      <c r="C13" s="119" t="s">
        <v>544</v>
      </c>
      <c r="D13" s="119" t="s">
        <v>163</v>
      </c>
      <c r="E13" s="119" t="s">
        <v>590</v>
      </c>
      <c r="F13" s="120">
        <v>0.01</v>
      </c>
      <c r="G13" s="1"/>
      <c r="H13" s="118">
        <v>97.5</v>
      </c>
      <c r="I13" s="121" t="s">
        <v>209</v>
      </c>
      <c r="J13" s="122" t="s">
        <v>209</v>
      </c>
      <c r="K13" s="122" t="s">
        <v>209</v>
      </c>
      <c r="L13" s="121">
        <v>6168.6065418999997</v>
      </c>
      <c r="M13" s="122" t="e">
        <v>#N/A</v>
      </c>
      <c r="N13" s="122">
        <v>0</v>
      </c>
      <c r="O13" s="123" t="s">
        <v>209</v>
      </c>
      <c r="P13" s="3"/>
      <c r="Q13" s="124" t="s">
        <v>209</v>
      </c>
      <c r="R13" s="125">
        <v>11.75</v>
      </c>
      <c r="S13" s="125">
        <v>0.75</v>
      </c>
      <c r="T13" s="123">
        <v>0.11721867518</v>
      </c>
      <c r="U13" s="123">
        <v>9.2307692307692313E-2</v>
      </c>
      <c r="V13" s="1"/>
      <c r="W13" s="123">
        <v>-5.8425881217000007E-2</v>
      </c>
      <c r="X13" s="123">
        <v>-1.2140197399999999E-2</v>
      </c>
      <c r="Y13" s="123">
        <v>9.2989026173999997E-2</v>
      </c>
    </row>
    <row r="14" spans="2:25" s="7" customFormat="1" ht="16.899999999999999" customHeight="1" x14ac:dyDescent="0.25">
      <c r="B14" s="127" t="s">
        <v>422</v>
      </c>
      <c r="C14" s="66" t="s">
        <v>545</v>
      </c>
      <c r="D14" s="66" t="s">
        <v>159</v>
      </c>
      <c r="E14" s="66" t="s">
        <v>594</v>
      </c>
      <c r="F14" s="70">
        <v>8.5000000000000006E-3</v>
      </c>
      <c r="G14" s="1"/>
      <c r="H14" s="7">
        <v>98.36</v>
      </c>
      <c r="I14" s="13" t="s">
        <v>209</v>
      </c>
      <c r="J14" s="15" t="s">
        <v>209</v>
      </c>
      <c r="K14" s="15" t="s">
        <v>209</v>
      </c>
      <c r="L14" s="13">
        <v>2087.1667524</v>
      </c>
      <c r="M14" s="15" t="e">
        <v>#N/A</v>
      </c>
      <c r="N14" s="15">
        <v>0</v>
      </c>
      <c r="O14" s="8" t="s">
        <v>209</v>
      </c>
      <c r="P14" s="3"/>
      <c r="Q14" s="17" t="s">
        <v>209</v>
      </c>
      <c r="R14" s="10">
        <v>11.83</v>
      </c>
      <c r="S14" s="10">
        <v>1.1000000000000001</v>
      </c>
      <c r="T14" s="8">
        <v>0.12073892630999999</v>
      </c>
      <c r="U14" s="8">
        <v>0.13420089467263116</v>
      </c>
      <c r="V14" s="1"/>
      <c r="W14" s="8">
        <v>-1.5415415416E-2</v>
      </c>
      <c r="X14" s="8">
        <v>3.1686441831000001E-2</v>
      </c>
      <c r="Y14" s="8">
        <v>0.13286662532999999</v>
      </c>
    </row>
    <row r="15" spans="2:25" s="118" customFormat="1" ht="16.899999999999999" customHeight="1" x14ac:dyDescent="0.25">
      <c r="B15" s="128" t="s">
        <v>435</v>
      </c>
      <c r="C15" s="119" t="s">
        <v>546</v>
      </c>
      <c r="D15" s="119" t="s">
        <v>163</v>
      </c>
      <c r="E15" s="119" t="s">
        <v>595</v>
      </c>
      <c r="F15" s="120">
        <v>1.0999999999999999E-2</v>
      </c>
      <c r="G15" s="1"/>
      <c r="H15" s="118">
        <v>84.1</v>
      </c>
      <c r="I15" s="121" t="s">
        <v>209</v>
      </c>
      <c r="J15" s="122" t="s">
        <v>209</v>
      </c>
      <c r="K15" s="122" t="s">
        <v>209</v>
      </c>
      <c r="L15" s="121">
        <v>236.17915524</v>
      </c>
      <c r="M15" s="122" t="e">
        <v>#N/A</v>
      </c>
      <c r="N15" s="122">
        <v>0</v>
      </c>
      <c r="O15" s="123" t="s">
        <v>209</v>
      </c>
      <c r="P15" s="3"/>
      <c r="Q15" s="124" t="s">
        <v>209</v>
      </c>
      <c r="R15" s="125">
        <v>13.5</v>
      </c>
      <c r="S15" s="125">
        <v>1</v>
      </c>
      <c r="T15" s="123">
        <v>0.1560332871</v>
      </c>
      <c r="U15" s="123">
        <v>0.14268727705112963</v>
      </c>
      <c r="V15" s="1"/>
      <c r="W15" s="123">
        <v>2.4009395037999999E-3</v>
      </c>
      <c r="X15" s="123">
        <v>0.11701933046</v>
      </c>
      <c r="Y15" s="123">
        <v>0.14002289817999999</v>
      </c>
    </row>
    <row r="16" spans="2:25" s="7" customFormat="1" ht="16.899999999999999" customHeight="1" x14ac:dyDescent="0.25">
      <c r="B16" s="127" t="s">
        <v>436</v>
      </c>
      <c r="C16" s="66" t="s">
        <v>547</v>
      </c>
      <c r="D16" s="66" t="s">
        <v>163</v>
      </c>
      <c r="E16" s="66" t="s">
        <v>596</v>
      </c>
      <c r="F16" s="70">
        <v>1.4999999999999999E-2</v>
      </c>
      <c r="G16" s="1"/>
      <c r="H16" s="7">
        <v>52.97</v>
      </c>
      <c r="I16" s="13" t="s">
        <v>209</v>
      </c>
      <c r="J16" s="15" t="s">
        <v>209</v>
      </c>
      <c r="K16" s="15" t="s">
        <v>209</v>
      </c>
      <c r="L16" s="13">
        <v>507.90559667000002</v>
      </c>
      <c r="M16" s="15" t="e">
        <v>#N/A</v>
      </c>
      <c r="N16" s="15">
        <v>0</v>
      </c>
      <c r="O16" s="8" t="s">
        <v>209</v>
      </c>
      <c r="P16" s="3"/>
      <c r="Q16" s="17" t="s">
        <v>209</v>
      </c>
      <c r="R16" s="10">
        <v>2.4</v>
      </c>
      <c r="S16" s="10">
        <v>0.25</v>
      </c>
      <c r="T16" s="8">
        <v>6.7491563555000009E-2</v>
      </c>
      <c r="U16" s="8">
        <v>5.6635831602794035E-2</v>
      </c>
      <c r="V16" s="1"/>
      <c r="W16" s="8">
        <v>4.2511316669000002E-2</v>
      </c>
      <c r="X16" s="8">
        <v>0.20841733954</v>
      </c>
      <c r="Y16" s="8">
        <v>0.57640754501000002</v>
      </c>
    </row>
    <row r="17" spans="2:25" s="118" customFormat="1" ht="16.899999999999999" customHeight="1" x14ac:dyDescent="0.25">
      <c r="B17" s="128" t="s">
        <v>438</v>
      </c>
      <c r="C17" s="119" t="s">
        <v>548</v>
      </c>
      <c r="D17" s="119" t="s">
        <v>597</v>
      </c>
      <c r="E17" s="119" t="s">
        <v>579</v>
      </c>
      <c r="F17" s="120">
        <v>9.4999999999999998E-3</v>
      </c>
      <c r="G17" s="1"/>
      <c r="H17" s="118">
        <v>50.1</v>
      </c>
      <c r="I17" s="121" t="s">
        <v>209</v>
      </c>
      <c r="J17" s="122" t="s">
        <v>209</v>
      </c>
      <c r="K17" s="122" t="s">
        <v>209</v>
      </c>
      <c r="L17" s="121">
        <v>159.46327857</v>
      </c>
      <c r="M17" s="122" t="e">
        <v>#N/A</v>
      </c>
      <c r="N17" s="122">
        <v>0</v>
      </c>
      <c r="O17" s="123" t="s">
        <v>209</v>
      </c>
      <c r="P17" s="3"/>
      <c r="Q17" s="124" t="s">
        <v>209</v>
      </c>
      <c r="R17" s="125">
        <v>7.05</v>
      </c>
      <c r="S17" s="125">
        <v>0.75</v>
      </c>
      <c r="T17" s="123">
        <v>0.12150982419</v>
      </c>
      <c r="U17" s="123">
        <v>0.17964071856287425</v>
      </c>
      <c r="V17" s="1"/>
      <c r="W17" s="123">
        <v>4.8994974872999995E-2</v>
      </c>
      <c r="X17" s="123">
        <v>0.14335938244999999</v>
      </c>
      <c r="Y17" s="123">
        <v>-1.1981672025000001E-2</v>
      </c>
    </row>
    <row r="18" spans="2:25" s="7" customFormat="1" ht="16.899999999999999" customHeight="1" x14ac:dyDescent="0.25">
      <c r="B18" s="127" t="s">
        <v>437</v>
      </c>
      <c r="C18" s="66" t="s">
        <v>549</v>
      </c>
      <c r="D18" s="66" t="s">
        <v>597</v>
      </c>
      <c r="E18" s="66" t="s">
        <v>579</v>
      </c>
      <c r="F18" s="70">
        <v>1.2999999999999999E-2</v>
      </c>
      <c r="G18" s="1"/>
      <c r="H18" s="7">
        <v>53.7</v>
      </c>
      <c r="I18" s="13" t="s">
        <v>209</v>
      </c>
      <c r="J18" s="15" t="s">
        <v>209</v>
      </c>
      <c r="K18" s="15" t="s">
        <v>209</v>
      </c>
      <c r="L18" s="13">
        <v>912.31511237999996</v>
      </c>
      <c r="M18" s="15" t="e">
        <v>#N/A</v>
      </c>
      <c r="N18" s="15">
        <v>0</v>
      </c>
      <c r="O18" s="8" t="s">
        <v>209</v>
      </c>
      <c r="P18" s="3"/>
      <c r="Q18" s="17" t="s">
        <v>209</v>
      </c>
      <c r="R18" s="10">
        <v>7.17</v>
      </c>
      <c r="S18" s="10">
        <v>1</v>
      </c>
      <c r="T18" s="8">
        <v>0.11555197421000001</v>
      </c>
      <c r="U18" s="8">
        <v>0.22346368715083798</v>
      </c>
      <c r="V18" s="1"/>
      <c r="W18" s="8">
        <v>-9.2250922506999997E-3</v>
      </c>
      <c r="X18" s="8">
        <v>6.6807851286000003E-2</v>
      </c>
      <c r="Y18" s="8">
        <v>6.5629038378000007E-2</v>
      </c>
    </row>
    <row r="19" spans="2:25" s="118" customFormat="1" ht="16.899999999999999" customHeight="1" x14ac:dyDescent="0.25">
      <c r="B19" s="128" t="s">
        <v>429</v>
      </c>
      <c r="C19" s="119" t="s">
        <v>550</v>
      </c>
      <c r="D19" s="119" t="s">
        <v>203</v>
      </c>
      <c r="E19" s="119" t="s">
        <v>598</v>
      </c>
      <c r="F19" s="120">
        <v>1.4999999999999999E-2</v>
      </c>
      <c r="G19" s="1"/>
      <c r="H19" s="118">
        <v>189.98</v>
      </c>
      <c r="I19" s="121" t="s">
        <v>209</v>
      </c>
      <c r="J19" s="122" t="s">
        <v>209</v>
      </c>
      <c r="K19" s="122" t="s">
        <v>209</v>
      </c>
      <c r="L19" s="121">
        <v>1477.4008510000001</v>
      </c>
      <c r="M19" s="122" t="e">
        <v>#N/A</v>
      </c>
      <c r="N19" s="122">
        <v>0</v>
      </c>
      <c r="O19" s="123" t="s">
        <v>209</v>
      </c>
      <c r="P19" s="3"/>
      <c r="Q19" s="124" t="s">
        <v>209</v>
      </c>
      <c r="R19" s="125">
        <v>0</v>
      </c>
      <c r="S19" s="125">
        <v>0</v>
      </c>
      <c r="T19" s="123">
        <v>0</v>
      </c>
      <c r="U19" s="123">
        <v>0</v>
      </c>
      <c r="V19" s="1"/>
      <c r="W19" s="123">
        <v>4.7598899928E-3</v>
      </c>
      <c r="X19" s="123">
        <v>0.13310095131999999</v>
      </c>
      <c r="Y19" s="123">
        <v>0.55459970974000006</v>
      </c>
    </row>
    <row r="20" spans="2:25" s="7" customFormat="1" ht="16.899999999999999" customHeight="1" x14ac:dyDescent="0.25">
      <c r="B20" s="127" t="s">
        <v>433</v>
      </c>
      <c r="C20" s="66" t="s">
        <v>551</v>
      </c>
      <c r="D20" s="66" t="s">
        <v>524</v>
      </c>
      <c r="E20" s="66" t="s">
        <v>163</v>
      </c>
      <c r="F20" s="70">
        <v>1.2999999999999999E-2</v>
      </c>
      <c r="G20" s="1"/>
      <c r="H20" s="7">
        <v>35.15</v>
      </c>
      <c r="I20" s="13" t="s">
        <v>209</v>
      </c>
      <c r="J20" s="15" t="s">
        <v>209</v>
      </c>
      <c r="K20" s="15" t="s">
        <v>209</v>
      </c>
      <c r="L20" s="13">
        <v>211.81398143000001</v>
      </c>
      <c r="M20" s="15" t="e">
        <v>#N/A</v>
      </c>
      <c r="N20" s="15">
        <v>0</v>
      </c>
      <c r="O20" s="8" t="s">
        <v>209</v>
      </c>
      <c r="P20" s="3"/>
      <c r="Q20" s="17" t="s">
        <v>209</v>
      </c>
      <c r="R20" s="10">
        <v>0.5</v>
      </c>
      <c r="S20" s="10">
        <v>0</v>
      </c>
      <c r="T20" s="8">
        <v>1.3227513228000001E-2</v>
      </c>
      <c r="U20" s="8">
        <v>0</v>
      </c>
      <c r="V20" s="1"/>
      <c r="W20" s="8">
        <v>5.4347826080999992E-3</v>
      </c>
      <c r="X20" s="8">
        <v>8.6553323032000001E-2</v>
      </c>
      <c r="Y20" s="8">
        <v>-5.7190623161999993E-2</v>
      </c>
    </row>
    <row r="21" spans="2:25" s="118" customFormat="1" ht="16.899999999999999" customHeight="1" x14ac:dyDescent="0.25">
      <c r="B21" s="128" t="s">
        <v>432</v>
      </c>
      <c r="C21" s="119" t="s">
        <v>552</v>
      </c>
      <c r="D21" s="119" t="s">
        <v>163</v>
      </c>
      <c r="E21" s="119" t="s">
        <v>163</v>
      </c>
      <c r="F21" s="120">
        <v>1E-3</v>
      </c>
      <c r="G21" s="1"/>
      <c r="H21" s="118">
        <v>98.92</v>
      </c>
      <c r="I21" s="121" t="s">
        <v>209</v>
      </c>
      <c r="J21" s="122" t="s">
        <v>209</v>
      </c>
      <c r="K21" s="122" t="s">
        <v>209</v>
      </c>
      <c r="L21" s="121">
        <v>221.51522428999999</v>
      </c>
      <c r="M21" s="122" t="e">
        <v>#N/A</v>
      </c>
      <c r="N21" s="122">
        <v>0</v>
      </c>
      <c r="O21" s="123" t="s">
        <v>209</v>
      </c>
      <c r="P21" s="3"/>
      <c r="Q21" s="124" t="s">
        <v>209</v>
      </c>
      <c r="R21" s="125">
        <v>5.7720217370000002</v>
      </c>
      <c r="S21" s="125">
        <v>2.7805444769999998</v>
      </c>
      <c r="T21" s="123">
        <v>5.8179838091000004E-2</v>
      </c>
      <c r="U21" s="123">
        <v>0.33730826651839868</v>
      </c>
      <c r="V21" s="1"/>
      <c r="W21" s="123">
        <v>1.3755053627E-2</v>
      </c>
      <c r="X21" s="123">
        <v>4.8784807459000004E-2</v>
      </c>
      <c r="Y21" s="123">
        <v>0.13047534011</v>
      </c>
    </row>
    <row r="22" spans="2:25" s="7" customFormat="1" ht="16.899999999999999" customHeight="1" x14ac:dyDescent="0.25">
      <c r="B22" s="127" t="s">
        <v>431</v>
      </c>
      <c r="C22" s="66" t="s">
        <v>553</v>
      </c>
      <c r="D22" s="66" t="s">
        <v>163</v>
      </c>
      <c r="E22" s="66" t="s">
        <v>163</v>
      </c>
      <c r="F22" s="70">
        <v>3.0000000000000001E-3</v>
      </c>
      <c r="G22" s="1"/>
      <c r="H22" s="7">
        <v>114.46</v>
      </c>
      <c r="I22" s="13" t="s">
        <v>209</v>
      </c>
      <c r="J22" s="15" t="s">
        <v>209</v>
      </c>
      <c r="K22" s="15" t="s">
        <v>209</v>
      </c>
      <c r="L22" s="13">
        <v>455.36331999999999</v>
      </c>
      <c r="M22" s="15" t="e">
        <v>#N/A</v>
      </c>
      <c r="N22" s="15">
        <v>0</v>
      </c>
      <c r="O22" s="8" t="s">
        <v>209</v>
      </c>
      <c r="P22" s="3"/>
      <c r="Q22" s="17" t="s">
        <v>209</v>
      </c>
      <c r="R22" s="10">
        <v>10.376255647000001</v>
      </c>
      <c r="S22" s="10">
        <v>0</v>
      </c>
      <c r="T22" s="8">
        <v>9.7429630488000005E-2</v>
      </c>
      <c r="U22" s="8">
        <v>0</v>
      </c>
      <c r="V22" s="1"/>
      <c r="W22" s="8">
        <v>7.5704225345999999E-3</v>
      </c>
      <c r="X22" s="8">
        <v>4.5296803652999998E-2</v>
      </c>
      <c r="Y22" s="8">
        <v>0.18680856573999999</v>
      </c>
    </row>
    <row r="23" spans="2:25" s="118" customFormat="1" ht="16.899999999999999" customHeight="1" x14ac:dyDescent="0.25">
      <c r="B23" s="128" t="s">
        <v>427</v>
      </c>
      <c r="C23" s="119" t="s">
        <v>554</v>
      </c>
      <c r="D23" s="119" t="s">
        <v>163</v>
      </c>
      <c r="E23" s="119" t="s">
        <v>599</v>
      </c>
      <c r="F23" s="120">
        <v>8.9999999999999993E-3</v>
      </c>
      <c r="G23" s="1"/>
      <c r="H23" s="118">
        <v>7.9</v>
      </c>
      <c r="I23" s="121" t="s">
        <v>209</v>
      </c>
      <c r="J23" s="122" t="s">
        <v>209</v>
      </c>
      <c r="K23" s="122" t="s">
        <v>209</v>
      </c>
      <c r="L23" s="121">
        <v>1015.90611</v>
      </c>
      <c r="M23" s="122" t="e">
        <v>#N/A</v>
      </c>
      <c r="N23" s="122">
        <v>0</v>
      </c>
      <c r="O23" s="123" t="s">
        <v>209</v>
      </c>
      <c r="P23" s="3"/>
      <c r="Q23" s="124" t="s">
        <v>209</v>
      </c>
      <c r="R23" s="125">
        <v>1.17</v>
      </c>
      <c r="S23" s="125">
        <v>0.1</v>
      </c>
      <c r="T23" s="123">
        <v>0.15746971736000001</v>
      </c>
      <c r="U23" s="123">
        <v>0.15189873417721519</v>
      </c>
      <c r="V23" s="1"/>
      <c r="W23" s="123">
        <v>-2.5252525256000001E-3</v>
      </c>
      <c r="X23" s="123">
        <v>5.5523205854000002E-2</v>
      </c>
      <c r="Y23" s="123">
        <v>0.24055000466999998</v>
      </c>
    </row>
    <row r="24" spans="2:25" s="7" customFormat="1" ht="16.899999999999999" customHeight="1" x14ac:dyDescent="0.25">
      <c r="B24" s="127" t="s">
        <v>426</v>
      </c>
      <c r="C24" s="66" t="s">
        <v>555</v>
      </c>
      <c r="D24" s="66" t="s">
        <v>600</v>
      </c>
      <c r="E24" s="66" t="s">
        <v>601</v>
      </c>
      <c r="F24" s="70">
        <v>8.0000000000000002E-3</v>
      </c>
      <c r="G24" s="1"/>
      <c r="H24" s="7">
        <v>79.989999999999995</v>
      </c>
      <c r="I24" s="13" t="s">
        <v>209</v>
      </c>
      <c r="J24" s="15" t="s">
        <v>209</v>
      </c>
      <c r="K24" s="15" t="s">
        <v>209</v>
      </c>
      <c r="L24" s="13">
        <v>197.69997380999999</v>
      </c>
      <c r="M24" s="15" t="e">
        <v>#N/A</v>
      </c>
      <c r="N24" s="15">
        <v>0</v>
      </c>
      <c r="O24" s="8" t="s">
        <v>209</v>
      </c>
      <c r="P24" s="3"/>
      <c r="Q24" s="17" t="s">
        <v>209</v>
      </c>
      <c r="R24" s="10">
        <v>12.2</v>
      </c>
      <c r="S24" s="10">
        <v>1</v>
      </c>
      <c r="T24" s="8">
        <v>0.1487804878</v>
      </c>
      <c r="U24" s="8">
        <v>0.15001875234404302</v>
      </c>
      <c r="V24" s="1"/>
      <c r="W24" s="8">
        <v>1.8787575154E-3</v>
      </c>
      <c r="X24" s="8">
        <v>6.3410233083999998E-2</v>
      </c>
      <c r="Y24" s="8">
        <v>0.13786970931</v>
      </c>
    </row>
    <row r="25" spans="2:25" s="118" customFormat="1" ht="16.899999999999999" customHeight="1" x14ac:dyDescent="0.25">
      <c r="B25" s="128" t="s">
        <v>439</v>
      </c>
      <c r="C25" s="119" t="s">
        <v>556</v>
      </c>
      <c r="D25" s="119" t="s">
        <v>163</v>
      </c>
      <c r="E25" s="119" t="s">
        <v>590</v>
      </c>
      <c r="F25" s="120">
        <v>0.01</v>
      </c>
      <c r="G25" s="1"/>
      <c r="H25" s="118">
        <v>101.2</v>
      </c>
      <c r="I25" s="121" t="s">
        <v>209</v>
      </c>
      <c r="J25" s="122" t="s">
        <v>209</v>
      </c>
      <c r="K25" s="122" t="s">
        <v>209</v>
      </c>
      <c r="L25" s="121">
        <v>8343.0862966999994</v>
      </c>
      <c r="M25" s="122" t="e">
        <v>#N/A</v>
      </c>
      <c r="N25" s="122">
        <v>0</v>
      </c>
      <c r="O25" s="123" t="s">
        <v>209</v>
      </c>
      <c r="P25" s="3"/>
      <c r="Q25" s="124" t="s">
        <v>209</v>
      </c>
      <c r="R25" s="125">
        <v>17.52</v>
      </c>
      <c r="S25" s="125">
        <v>1.23</v>
      </c>
      <c r="T25" s="123">
        <v>0.16914462251000001</v>
      </c>
      <c r="U25" s="123">
        <v>0.14584980237154149</v>
      </c>
      <c r="V25" s="1"/>
      <c r="W25" s="123">
        <v>-2.5986525505000004E-2</v>
      </c>
      <c r="X25" s="123">
        <v>-3.6183291687999997E-2</v>
      </c>
      <c r="Y25" s="123">
        <v>0.1559281246</v>
      </c>
    </row>
    <row r="26" spans="2:25" s="7" customFormat="1" ht="16.899999999999999" customHeight="1" x14ac:dyDescent="0.25">
      <c r="B26" s="127" t="s">
        <v>428</v>
      </c>
      <c r="C26" s="66" t="s">
        <v>557</v>
      </c>
      <c r="D26" s="66" t="s">
        <v>473</v>
      </c>
      <c r="E26" s="66" t="s">
        <v>177</v>
      </c>
      <c r="F26" s="70">
        <v>8.5000000000000006E-3</v>
      </c>
      <c r="G26" s="1"/>
      <c r="H26" s="7">
        <v>77.08</v>
      </c>
      <c r="I26" s="13" t="s">
        <v>209</v>
      </c>
      <c r="J26" s="15" t="s">
        <v>209</v>
      </c>
      <c r="K26" s="15" t="s">
        <v>209</v>
      </c>
      <c r="L26" s="13">
        <v>181.31464333</v>
      </c>
      <c r="M26" s="15" t="e">
        <v>#N/A</v>
      </c>
      <c r="N26" s="15">
        <v>0</v>
      </c>
      <c r="O26" s="8" t="s">
        <v>209</v>
      </c>
      <c r="P26" s="3"/>
      <c r="Q26" s="17" t="s">
        <v>209</v>
      </c>
      <c r="R26" s="10">
        <v>12.23</v>
      </c>
      <c r="S26" s="10">
        <v>0.93</v>
      </c>
      <c r="T26" s="8">
        <v>0.16339345356999999</v>
      </c>
      <c r="U26" s="8">
        <v>0.14478463933575506</v>
      </c>
      <c r="V26" s="1"/>
      <c r="W26" s="8">
        <v>-5.0342067898E-3</v>
      </c>
      <c r="X26" s="8">
        <v>9.9422476339999996E-2</v>
      </c>
      <c r="Y26" s="8">
        <v>0.21266164286</v>
      </c>
    </row>
    <row r="27" spans="2:25" ht="15" x14ac:dyDescent="0.25">
      <c r="B27" s="184"/>
      <c r="C27" s="185"/>
      <c r="D27" s="185"/>
      <c r="E27" s="185"/>
      <c r="F27" s="106"/>
      <c r="H27" s="107"/>
      <c r="I27" s="107"/>
      <c r="J27" s="105"/>
      <c r="K27" s="105"/>
      <c r="L27" s="105"/>
      <c r="M27" s="105"/>
      <c r="N27" s="105"/>
      <c r="O27" s="105"/>
      <c r="P27" s="3"/>
      <c r="Q27" s="105"/>
      <c r="R27" s="105"/>
      <c r="S27" s="105"/>
      <c r="T27" s="105"/>
      <c r="U27" s="105"/>
      <c r="W27" s="105"/>
      <c r="X27" s="105"/>
      <c r="Y27" s="10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H16" sqref="H16"/>
    </sheetView>
  </sheetViews>
  <sheetFormatPr defaultColWidth="0" defaultRowHeight="12.75" zeroHeight="1" x14ac:dyDescent="0.25"/>
  <cols>
    <col min="1" max="2" width="0.28515625" style="37" customWidth="1"/>
    <col min="3" max="3" width="17.7109375" style="1" customWidth="1"/>
    <col min="4" max="4" width="16.28515625" style="1" customWidth="1"/>
    <col min="5" max="5" width="15.5703125" style="1" customWidth="1"/>
    <col min="6" max="6" width="15.85546875" style="1" customWidth="1"/>
    <col min="7" max="7" width="10.7109375" style="1" customWidth="1"/>
    <col min="8" max="8" width="20.85546875" style="1" customWidth="1"/>
    <col min="9" max="9" width="22.42578125" style="1" customWidth="1"/>
    <col min="10" max="10" width="13.7109375" style="1" customWidth="1"/>
    <col min="11" max="11" width="18.85546875" style="1" customWidth="1"/>
    <col min="12" max="12" width="11.42578125" style="1" customWidth="1"/>
    <col min="13" max="13" width="11" style="1" customWidth="1"/>
    <col min="14" max="14" width="16.7109375" style="1" customWidth="1"/>
    <col min="15" max="24" width="0.28515625" style="37" customWidth="1"/>
    <col min="25" max="25" width="10.7109375" style="101" hidden="1" customWidth="1"/>
    <col min="26" max="26" width="8.7109375" style="37" hidden="1" customWidth="1"/>
    <col min="27" max="16384" width="8.7109375" style="1" hidden="1"/>
  </cols>
  <sheetData>
    <row r="1" spans="1:37" s="23" customFormat="1" ht="15" x14ac:dyDescent="0.25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8"/>
      <c r="AA1" s="28"/>
      <c r="AB1" s="28"/>
      <c r="AC1" s="27"/>
      <c r="AD1" s="28"/>
      <c r="AE1" s="28"/>
      <c r="AF1" s="28"/>
      <c r="AG1" s="28"/>
      <c r="AH1" s="27"/>
      <c r="AI1" s="28"/>
      <c r="AJ1" s="28"/>
      <c r="AK1" s="28"/>
    </row>
    <row r="2" spans="1:37" s="23" customFormat="1" ht="15" x14ac:dyDescent="0.25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8"/>
      <c r="AA2" s="28"/>
      <c r="AB2" s="28"/>
      <c r="AC2" s="27"/>
      <c r="AD2" s="28"/>
      <c r="AE2" s="28"/>
      <c r="AF2" s="28"/>
      <c r="AG2" s="28"/>
      <c r="AH2" s="27"/>
      <c r="AI2" s="28"/>
      <c r="AJ2" s="28"/>
      <c r="AK2" s="28"/>
    </row>
    <row r="3" spans="1:37" s="23" customFormat="1" ht="15" x14ac:dyDescent="0.25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8"/>
      <c r="AA3" s="28"/>
      <c r="AB3" s="28"/>
      <c r="AC3" s="27"/>
      <c r="AD3" s="28"/>
      <c r="AE3" s="28"/>
      <c r="AF3" s="28"/>
      <c r="AG3" s="28"/>
      <c r="AH3" s="27"/>
      <c r="AI3" s="28"/>
      <c r="AJ3" s="28"/>
      <c r="AK3" s="28"/>
    </row>
    <row r="4" spans="1:37" s="23" customFormat="1" ht="15" x14ac:dyDescent="0.25">
      <c r="A4" s="28"/>
      <c r="B4" s="28"/>
      <c r="C4" s="29" t="s">
        <v>642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40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x14ac:dyDescent="0.25">
      <c r="Y5" s="1"/>
      <c r="Z5" s="1"/>
    </row>
    <row r="6" spans="1:37" s="2" customFormat="1" ht="17.45" customHeight="1" x14ac:dyDescent="0.25">
      <c r="A6" s="113"/>
      <c r="B6" s="113"/>
      <c r="C6" s="211" t="s">
        <v>1</v>
      </c>
      <c r="D6" s="212"/>
      <c r="E6" s="211" t="s">
        <v>301</v>
      </c>
      <c r="F6" s="212"/>
      <c r="G6" s="211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30"/>
      <c r="Z6" s="113"/>
    </row>
    <row r="7" spans="1:37" s="2" customFormat="1" ht="17.45" customHeight="1" x14ac:dyDescent="0.25">
      <c r="A7" s="113"/>
      <c r="B7" s="113"/>
      <c r="C7" s="180" t="s">
        <v>609</v>
      </c>
      <c r="D7" s="135" t="s">
        <v>209</v>
      </c>
      <c r="E7" s="162" t="s">
        <v>209</v>
      </c>
      <c r="F7" s="136" t="s">
        <v>209</v>
      </c>
      <c r="G7" s="163">
        <v>0.64659942469663023</v>
      </c>
      <c r="H7" s="138">
        <v>7.1316282026900009</v>
      </c>
      <c r="I7" s="138">
        <v>0.51970469280000009</v>
      </c>
      <c r="J7" s="139">
        <v>0.1042209896160833</v>
      </c>
      <c r="K7" s="139">
        <v>9.6988926914646292E-2</v>
      </c>
      <c r="L7" s="164">
        <v>-3.3768431405704992E-2</v>
      </c>
      <c r="M7" s="139">
        <v>3.4474571618954994E-2</v>
      </c>
      <c r="N7" s="139">
        <v>0.18784965343060001</v>
      </c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30"/>
      <c r="Z7" s="113"/>
    </row>
    <row r="8" spans="1:37" s="61" customFormat="1" ht="21" customHeight="1" x14ac:dyDescent="0.25">
      <c r="A8" s="64"/>
      <c r="B8" s="64"/>
      <c r="C8" s="154" t="s">
        <v>0</v>
      </c>
      <c r="D8" s="63" t="s">
        <v>249</v>
      </c>
      <c r="E8" s="153" t="s">
        <v>10</v>
      </c>
      <c r="F8" s="63" t="s">
        <v>248</v>
      </c>
      <c r="G8" s="153" t="s">
        <v>6</v>
      </c>
      <c r="H8" s="63" t="s">
        <v>250</v>
      </c>
      <c r="I8" s="63" t="s">
        <v>251</v>
      </c>
      <c r="J8" s="63" t="s">
        <v>252</v>
      </c>
      <c r="K8" s="63" t="s">
        <v>253</v>
      </c>
      <c r="L8" s="15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  <c r="Y8" s="104"/>
      <c r="Z8" s="64"/>
    </row>
    <row r="9" spans="1:37" ht="16.899999999999999" customHeight="1" x14ac:dyDescent="0.25">
      <c r="A9" s="37">
        <v>1</v>
      </c>
      <c r="B9" s="37">
        <v>19</v>
      </c>
      <c r="C9" s="127" t="s">
        <v>66</v>
      </c>
      <c r="D9" s="158">
        <v>3477.4340000000002</v>
      </c>
      <c r="E9" s="15">
        <v>135619.92600000001</v>
      </c>
      <c r="F9" s="158">
        <v>119304.51936999999</v>
      </c>
      <c r="G9" s="17">
        <v>1.1367543050016482</v>
      </c>
      <c r="H9" s="10">
        <v>0.72</v>
      </c>
      <c r="I9" s="10">
        <v>0.05</v>
      </c>
      <c r="J9" s="8">
        <v>1.846153846153846E-2</v>
      </c>
      <c r="K9" s="160">
        <v>1.5384615384615387E-2</v>
      </c>
      <c r="L9" s="8">
        <v>-6.6225165564999999E-3</v>
      </c>
      <c r="M9" s="8">
        <v>-6.4037930202000007E-2</v>
      </c>
      <c r="N9" s="8">
        <v>4.5231384694000003E-2</v>
      </c>
      <c r="Q9" s="38">
        <v>0.64659942469663023</v>
      </c>
      <c r="R9" s="39">
        <v>9.6988926914646292E-2</v>
      </c>
      <c r="S9" s="37">
        <v>1</v>
      </c>
      <c r="T9" s="37" t="s">
        <v>66</v>
      </c>
      <c r="U9" s="38">
        <v>1.1367543050016482</v>
      </c>
      <c r="V9" s="37">
        <v>1</v>
      </c>
      <c r="W9" s="99" t="s">
        <v>64</v>
      </c>
      <c r="X9" s="99">
        <v>0.18110599078341016</v>
      </c>
    </row>
    <row r="10" spans="1:37" s="118" customFormat="1" ht="16.899999999999999" customHeight="1" x14ac:dyDescent="0.25">
      <c r="A10" s="146">
        <v>2</v>
      </c>
      <c r="B10" s="146">
        <v>1</v>
      </c>
      <c r="C10" s="128" t="s">
        <v>64</v>
      </c>
      <c r="D10" s="165">
        <v>49616.923000000003</v>
      </c>
      <c r="E10" s="122">
        <v>430674.89163999999</v>
      </c>
      <c r="F10" s="165">
        <v>478378.28292999999</v>
      </c>
      <c r="G10" s="124">
        <v>0.90028102655951814</v>
      </c>
      <c r="H10" s="125">
        <v>1.0841547337999999</v>
      </c>
      <c r="I10" s="125">
        <v>0.13100000000000001</v>
      </c>
      <c r="J10" s="123">
        <v>0.12490261910138251</v>
      </c>
      <c r="K10" s="170">
        <v>0.18110599078341016</v>
      </c>
      <c r="L10" s="6">
        <v>-2.5704343922000002E-2</v>
      </c>
      <c r="M10" s="6">
        <v>5.6578433851999996E-2</v>
      </c>
      <c r="N10" s="6">
        <v>0.19010229008999999</v>
      </c>
      <c r="O10" s="146"/>
      <c r="P10" s="146"/>
      <c r="Q10" s="148">
        <v>0.64659942469663023</v>
      </c>
      <c r="R10" s="149">
        <v>9.6988926914646292E-2</v>
      </c>
      <c r="S10" s="146">
        <v>2</v>
      </c>
      <c r="T10" s="146" t="s">
        <v>64</v>
      </c>
      <c r="U10" s="148">
        <v>0.90028102655951814</v>
      </c>
      <c r="V10" s="146">
        <v>2</v>
      </c>
      <c r="W10" s="181" t="s">
        <v>49</v>
      </c>
      <c r="X10" s="181">
        <v>0.14958448753462603</v>
      </c>
      <c r="Y10" s="147"/>
      <c r="Z10" s="146"/>
    </row>
    <row r="11" spans="1:37" ht="16.899999999999999" customHeight="1" x14ac:dyDescent="0.25">
      <c r="A11" s="37">
        <v>10</v>
      </c>
      <c r="B11" s="37">
        <v>10</v>
      </c>
      <c r="C11" s="127" t="s">
        <v>447</v>
      </c>
      <c r="D11" s="158">
        <v>9625</v>
      </c>
      <c r="E11" s="15">
        <v>649206.25</v>
      </c>
      <c r="F11" s="158">
        <v>1021677.5651</v>
      </c>
      <c r="G11" s="17">
        <v>0.63543163927305857</v>
      </c>
      <c r="H11" s="10">
        <v>12.4</v>
      </c>
      <c r="I11" s="10">
        <v>0.6</v>
      </c>
      <c r="J11" s="8">
        <v>0.18383988139362492</v>
      </c>
      <c r="K11" s="160">
        <v>0.1067457375833951</v>
      </c>
      <c r="L11" s="8">
        <v>-6.9398454747000002E-2</v>
      </c>
      <c r="M11" s="8">
        <v>-4.8494566620999997E-2</v>
      </c>
      <c r="N11" s="8">
        <v>-0.11366828591000001</v>
      </c>
      <c r="Q11" s="38">
        <v>0.64659942469663023</v>
      </c>
      <c r="R11" s="39">
        <v>9.6988926914646292E-2</v>
      </c>
      <c r="S11" s="37">
        <v>3</v>
      </c>
      <c r="T11" s="37" t="s">
        <v>24</v>
      </c>
      <c r="U11" s="38">
        <v>0.88115306815562644</v>
      </c>
      <c r="V11" s="37">
        <v>3</v>
      </c>
      <c r="W11" s="99" t="s">
        <v>460</v>
      </c>
      <c r="X11" s="99">
        <v>0.14218009478672983</v>
      </c>
    </row>
    <row r="12" spans="1:37" s="118" customFormat="1" ht="16.899999999999999" customHeight="1" x14ac:dyDescent="0.25">
      <c r="A12" s="146">
        <v>9</v>
      </c>
      <c r="B12" s="146">
        <v>16</v>
      </c>
      <c r="C12" s="128" t="s">
        <v>37</v>
      </c>
      <c r="D12" s="165">
        <v>27130.066999999999</v>
      </c>
      <c r="E12" s="122">
        <v>2010337.9646999999</v>
      </c>
      <c r="F12" s="165">
        <v>2924564.9511000002</v>
      </c>
      <c r="G12" s="124">
        <v>0.68739727047055765</v>
      </c>
      <c r="H12" s="125">
        <v>5.45</v>
      </c>
      <c r="I12" s="125">
        <v>0.4</v>
      </c>
      <c r="J12" s="123">
        <v>7.3549257759784076E-2</v>
      </c>
      <c r="K12" s="170">
        <v>6.4777327935222687E-2</v>
      </c>
      <c r="L12" s="123">
        <v>-1.9841269841E-2</v>
      </c>
      <c r="M12" s="123">
        <v>-7.1411577759999997E-2</v>
      </c>
      <c r="N12" s="123">
        <v>1.2952301016000001E-2</v>
      </c>
      <c r="O12" s="146"/>
      <c r="P12" s="146"/>
      <c r="Q12" s="148">
        <v>0.64659942469663023</v>
      </c>
      <c r="R12" s="149">
        <v>9.6988926914646292E-2</v>
      </c>
      <c r="S12" s="146">
        <v>4</v>
      </c>
      <c r="T12" s="146" t="s">
        <v>30</v>
      </c>
      <c r="U12" s="148">
        <v>0.81568491787686881</v>
      </c>
      <c r="V12" s="146">
        <v>4</v>
      </c>
      <c r="W12" s="181" t="s">
        <v>73</v>
      </c>
      <c r="X12" s="181">
        <v>0.13670886075949368</v>
      </c>
      <c r="Y12" s="147"/>
      <c r="Z12" s="146"/>
    </row>
    <row r="13" spans="1:37" ht="16.899999999999999" customHeight="1" x14ac:dyDescent="0.25">
      <c r="A13" s="37">
        <v>7</v>
      </c>
      <c r="B13" s="37">
        <v>3</v>
      </c>
      <c r="C13" s="127" t="s">
        <v>460</v>
      </c>
      <c r="D13" s="158">
        <v>35021.735999999997</v>
      </c>
      <c r="E13" s="15">
        <v>221687.58888</v>
      </c>
      <c r="F13" s="158">
        <v>306006.27137999999</v>
      </c>
      <c r="G13" s="17">
        <v>0.72445439722608607</v>
      </c>
      <c r="H13" s="10">
        <v>1.35</v>
      </c>
      <c r="I13" s="10">
        <v>7.4999999999999997E-2</v>
      </c>
      <c r="J13" s="8">
        <v>0.2132701421800948</v>
      </c>
      <c r="K13" s="160">
        <v>0.14218009478672983</v>
      </c>
      <c r="L13" s="8">
        <v>-5.3103964098999999E-2</v>
      </c>
      <c r="M13" s="8">
        <v>-0.19288179382999998</v>
      </c>
      <c r="N13" s="8">
        <v>-8.2107869469000005E-2</v>
      </c>
      <c r="Q13" s="38">
        <v>0.64659942469663023</v>
      </c>
      <c r="R13" s="39">
        <v>9.6988926914646292E-2</v>
      </c>
      <c r="S13" s="37">
        <v>5</v>
      </c>
      <c r="T13" s="37" t="s">
        <v>228</v>
      </c>
      <c r="U13" s="38">
        <v>0.80411770511655578</v>
      </c>
      <c r="V13" s="37">
        <v>5</v>
      </c>
      <c r="W13" s="99" t="s">
        <v>30</v>
      </c>
      <c r="X13" s="99">
        <v>0.13057671381936889</v>
      </c>
    </row>
    <row r="14" spans="1:37" s="118" customFormat="1" ht="16.899999999999999" customHeight="1" x14ac:dyDescent="0.25">
      <c r="A14" s="146">
        <v>4</v>
      </c>
      <c r="B14" s="146">
        <v>5</v>
      </c>
      <c r="C14" s="128" t="s">
        <v>30</v>
      </c>
      <c r="D14" s="165">
        <v>12000</v>
      </c>
      <c r="E14" s="122">
        <v>992520</v>
      </c>
      <c r="F14" s="165">
        <v>1216793.3699</v>
      </c>
      <c r="G14" s="124">
        <v>0.81568491787686881</v>
      </c>
      <c r="H14" s="125">
        <v>10.74</v>
      </c>
      <c r="I14" s="125">
        <v>0.9</v>
      </c>
      <c r="J14" s="123">
        <v>0.12985128763148349</v>
      </c>
      <c r="K14" s="170">
        <v>0.13057671381936889</v>
      </c>
      <c r="L14" s="123">
        <v>-3.9818899466999999E-2</v>
      </c>
      <c r="M14" s="123">
        <v>5.0886089624000007E-2</v>
      </c>
      <c r="N14" s="123">
        <v>0.23265750036999999</v>
      </c>
      <c r="O14" s="146"/>
      <c r="P14" s="146"/>
      <c r="Q14" s="148">
        <v>0.64659942469663023</v>
      </c>
      <c r="R14" s="149">
        <v>9.6988926914646292E-2</v>
      </c>
      <c r="S14" s="146">
        <v>6</v>
      </c>
      <c r="T14" s="146" t="s">
        <v>73</v>
      </c>
      <c r="U14" s="148">
        <v>0.72928922846125799</v>
      </c>
      <c r="V14" s="146">
        <v>6</v>
      </c>
      <c r="W14" s="181" t="s">
        <v>396</v>
      </c>
      <c r="X14" s="181">
        <v>0.12298682284040995</v>
      </c>
      <c r="Y14" s="147"/>
      <c r="Z14" s="146"/>
    </row>
    <row r="15" spans="1:37" ht="16.899999999999999" customHeight="1" x14ac:dyDescent="0.25">
      <c r="A15" s="37">
        <v>3</v>
      </c>
      <c r="B15" s="37">
        <v>14</v>
      </c>
      <c r="C15" s="127" t="s">
        <v>24</v>
      </c>
      <c r="D15" s="158">
        <v>11817.767</v>
      </c>
      <c r="E15" s="15">
        <v>1536546.0652999999</v>
      </c>
      <c r="F15" s="158">
        <v>1743790.1776999999</v>
      </c>
      <c r="G15" s="17">
        <v>0.88115306815562644</v>
      </c>
      <c r="H15" s="10">
        <v>12.55</v>
      </c>
      <c r="I15" s="10">
        <v>0.85</v>
      </c>
      <c r="J15" s="8">
        <v>9.6523611754550903E-2</v>
      </c>
      <c r="K15" s="160">
        <v>7.8449469314455705E-2</v>
      </c>
      <c r="L15" s="8">
        <v>2.6991594059000003E-3</v>
      </c>
      <c r="M15" s="8">
        <v>9.0339048847999995E-2</v>
      </c>
      <c r="N15" s="8">
        <v>0.27412926135999999</v>
      </c>
      <c r="Q15" s="38">
        <v>0.64659942469663023</v>
      </c>
      <c r="R15" s="39">
        <v>9.6988926914646292E-2</v>
      </c>
      <c r="S15" s="37">
        <v>7</v>
      </c>
      <c r="T15" s="37" t="s">
        <v>460</v>
      </c>
      <c r="U15" s="38">
        <v>0.72445439722608607</v>
      </c>
      <c r="V15" s="37">
        <v>7</v>
      </c>
      <c r="W15" s="99" t="s">
        <v>77</v>
      </c>
      <c r="X15" s="99">
        <v>0.12233146587565258</v>
      </c>
    </row>
    <row r="16" spans="1:37" s="118" customFormat="1" ht="16.899999999999999" customHeight="1" x14ac:dyDescent="0.25">
      <c r="A16" s="146">
        <v>8</v>
      </c>
      <c r="B16" s="146">
        <v>13</v>
      </c>
      <c r="C16" s="128" t="s">
        <v>50</v>
      </c>
      <c r="D16" s="165">
        <v>3690.6950000000002</v>
      </c>
      <c r="E16" s="122">
        <v>522196.43554999999</v>
      </c>
      <c r="F16" s="165">
        <v>735512.52459000004</v>
      </c>
      <c r="G16" s="124">
        <v>0.70997626565379046</v>
      </c>
      <c r="H16" s="125">
        <v>10.78</v>
      </c>
      <c r="I16" s="125">
        <v>1.07</v>
      </c>
      <c r="J16" s="123">
        <v>7.6189129973849745E-2</v>
      </c>
      <c r="K16" s="170">
        <v>9.0748462788889678E-2</v>
      </c>
      <c r="L16" s="123">
        <v>6.1868866451000003E-3</v>
      </c>
      <c r="M16" s="123">
        <v>4.2044954645E-2</v>
      </c>
      <c r="N16" s="123">
        <v>0.19429209062999997</v>
      </c>
      <c r="O16" s="146"/>
      <c r="P16" s="146"/>
      <c r="Q16" s="148">
        <v>0.64659942469663023</v>
      </c>
      <c r="R16" s="149">
        <v>9.6988926914646292E-2</v>
      </c>
      <c r="S16" s="146">
        <v>8</v>
      </c>
      <c r="T16" s="146" t="s">
        <v>50</v>
      </c>
      <c r="U16" s="148">
        <v>0.70997626565379046</v>
      </c>
      <c r="V16" s="146">
        <v>8</v>
      </c>
      <c r="W16" s="181" t="s">
        <v>71</v>
      </c>
      <c r="X16" s="181">
        <v>0.11219322165952474</v>
      </c>
      <c r="Y16" s="147"/>
      <c r="Z16" s="146"/>
    </row>
    <row r="17" spans="1:26" ht="16.899999999999999" customHeight="1" x14ac:dyDescent="0.25">
      <c r="A17" s="37">
        <v>6</v>
      </c>
      <c r="B17" s="37">
        <v>4</v>
      </c>
      <c r="C17" s="127" t="s">
        <v>73</v>
      </c>
      <c r="D17" s="158">
        <v>1798</v>
      </c>
      <c r="E17" s="15">
        <v>71021</v>
      </c>
      <c r="F17" s="158">
        <v>97383.859830000001</v>
      </c>
      <c r="G17" s="17">
        <v>0.72928922846125799</v>
      </c>
      <c r="H17" s="10">
        <v>5.4</v>
      </c>
      <c r="I17" s="10">
        <v>0.45</v>
      </c>
      <c r="J17" s="8">
        <v>0.13670886075949368</v>
      </c>
      <c r="K17" s="160">
        <v>0.13670886075949368</v>
      </c>
      <c r="L17" s="8">
        <v>-5.0377833759E-3</v>
      </c>
      <c r="M17" s="8">
        <v>0.13385979313999999</v>
      </c>
      <c r="N17" s="8">
        <v>0.30485239714000001</v>
      </c>
      <c r="Q17" s="38">
        <v>0.64659942469663023</v>
      </c>
      <c r="R17" s="39">
        <v>9.6988926914646292E-2</v>
      </c>
      <c r="S17" s="37">
        <v>9</v>
      </c>
      <c r="T17" s="37" t="s">
        <v>37</v>
      </c>
      <c r="U17" s="38">
        <v>0.68739727047055765</v>
      </c>
      <c r="V17" s="37">
        <v>9</v>
      </c>
      <c r="W17" s="99" t="s">
        <v>18</v>
      </c>
      <c r="X17" s="99">
        <v>0.10977242302911279</v>
      </c>
    </row>
    <row r="18" spans="1:26" s="118" customFormat="1" ht="16.899999999999999" customHeight="1" x14ac:dyDescent="0.25">
      <c r="A18" s="146">
        <v>5</v>
      </c>
      <c r="B18" s="146">
        <v>15</v>
      </c>
      <c r="C18" s="128" t="s">
        <v>228</v>
      </c>
      <c r="D18" s="165">
        <v>4824.9870000000001</v>
      </c>
      <c r="E18" s="122">
        <v>294903.20543999999</v>
      </c>
      <c r="F18" s="165">
        <v>366741.34093000001</v>
      </c>
      <c r="G18" s="124">
        <v>0.80411770511655578</v>
      </c>
      <c r="H18" s="125">
        <v>4.04</v>
      </c>
      <c r="I18" s="125">
        <v>0.34</v>
      </c>
      <c r="J18" s="123">
        <v>6.6099476439790569E-2</v>
      </c>
      <c r="K18" s="170">
        <v>6.6753926701570682E-2</v>
      </c>
      <c r="L18" s="123">
        <v>-2.1453730387999997E-2</v>
      </c>
      <c r="M18" s="123">
        <v>0.18789645278999997</v>
      </c>
      <c r="N18" s="123">
        <v>0.44155604171999996</v>
      </c>
      <c r="O18" s="146"/>
      <c r="P18" s="146"/>
      <c r="Q18" s="148">
        <v>0.64659942469663023</v>
      </c>
      <c r="R18" s="149">
        <v>9.6988926914646292E-2</v>
      </c>
      <c r="S18" s="146">
        <v>10</v>
      </c>
      <c r="T18" s="146" t="s">
        <v>447</v>
      </c>
      <c r="U18" s="148">
        <v>0.63543163927305857</v>
      </c>
      <c r="V18" s="146">
        <v>10</v>
      </c>
      <c r="W18" s="181" t="s">
        <v>447</v>
      </c>
      <c r="X18" s="181">
        <v>0.1067457375833951</v>
      </c>
      <c r="Y18" s="147"/>
      <c r="Z18" s="146"/>
    </row>
    <row r="19" spans="1:26" ht="16.899999999999999" customHeight="1" x14ac:dyDescent="0.25">
      <c r="A19" s="37">
        <v>13</v>
      </c>
      <c r="B19" s="37">
        <v>12</v>
      </c>
      <c r="C19" s="127" t="s">
        <v>21</v>
      </c>
      <c r="D19" s="158">
        <v>20767.328000000001</v>
      </c>
      <c r="E19" s="15">
        <v>1278229.0384</v>
      </c>
      <c r="F19" s="158">
        <v>2135526.9934</v>
      </c>
      <c r="G19" s="17">
        <v>0.59855438135432559</v>
      </c>
      <c r="H19" s="10">
        <v>5.76</v>
      </c>
      <c r="I19" s="10">
        <v>0.48</v>
      </c>
      <c r="J19" s="8">
        <v>9.3582453290008125E-2</v>
      </c>
      <c r="K19" s="160">
        <v>9.3582453290008125E-2</v>
      </c>
      <c r="L19" s="8">
        <v>-4.3065920399E-2</v>
      </c>
      <c r="M19" s="8">
        <v>-4.0262419347999998E-2</v>
      </c>
      <c r="N19" s="8">
        <v>4.0949094948000003E-2</v>
      </c>
      <c r="Q19" s="38">
        <v>0.64659942469663023</v>
      </c>
      <c r="R19" s="39">
        <v>9.6988926914646292E-2</v>
      </c>
      <c r="S19" s="37">
        <v>11</v>
      </c>
      <c r="T19" s="37" t="s">
        <v>77</v>
      </c>
      <c r="U19" s="38">
        <v>0.61808186995847492</v>
      </c>
      <c r="V19" s="37">
        <v>11</v>
      </c>
      <c r="W19" s="99" t="s">
        <v>45</v>
      </c>
      <c r="X19" s="99">
        <v>9.8969072164948463E-2</v>
      </c>
    </row>
    <row r="20" spans="1:26" ht="16.899999999999999" customHeight="1" x14ac:dyDescent="0.25">
      <c r="A20" s="37">
        <v>11</v>
      </c>
      <c r="B20" s="37">
        <v>7</v>
      </c>
      <c r="C20" s="127" t="s">
        <v>77</v>
      </c>
      <c r="D20" s="158">
        <v>1815.6959999999999</v>
      </c>
      <c r="E20" s="15">
        <v>76513.429440000007</v>
      </c>
      <c r="F20" s="158">
        <v>123791.73886</v>
      </c>
      <c r="G20" s="17">
        <v>0.61808186995847492</v>
      </c>
      <c r="H20" s="10">
        <v>5.596602206</v>
      </c>
      <c r="I20" s="10">
        <v>0.42958733100000002</v>
      </c>
      <c r="J20" s="8">
        <v>0.13280973436165161</v>
      </c>
      <c r="K20" s="160">
        <v>0.12233146587565258</v>
      </c>
      <c r="L20" s="8">
        <v>-9.1445438146999999E-3</v>
      </c>
      <c r="M20" s="8">
        <v>-3.7640135782000005E-2</v>
      </c>
      <c r="N20" s="8">
        <v>0.12295157131999999</v>
      </c>
      <c r="Q20" s="38">
        <v>0.64659942469663023</v>
      </c>
      <c r="R20" s="39">
        <v>9.6988926914646292E-2</v>
      </c>
      <c r="S20" s="37">
        <v>13</v>
      </c>
      <c r="T20" s="37" t="s">
        <v>21</v>
      </c>
      <c r="U20" s="38">
        <v>0.59855438135432559</v>
      </c>
      <c r="V20" s="37">
        <v>13</v>
      </c>
      <c r="W20" s="99" t="s">
        <v>50</v>
      </c>
      <c r="X20" s="99">
        <v>9.0748462788889678E-2</v>
      </c>
    </row>
    <row r="21" spans="1:26" s="118" customFormat="1" ht="16.899999999999999" customHeight="1" x14ac:dyDescent="0.25">
      <c r="A21" s="146">
        <v>12</v>
      </c>
      <c r="B21" s="146">
        <v>8</v>
      </c>
      <c r="C21" s="128" t="s">
        <v>71</v>
      </c>
      <c r="D21" s="165">
        <v>2676</v>
      </c>
      <c r="E21" s="122">
        <v>137385.84</v>
      </c>
      <c r="F21" s="165">
        <v>223469.67684</v>
      </c>
      <c r="G21" s="124">
        <v>0.6147851553853797</v>
      </c>
      <c r="H21" s="125">
        <v>4.43</v>
      </c>
      <c r="I21" s="125">
        <v>0.48</v>
      </c>
      <c r="J21" s="123">
        <v>8.6287495130502517E-2</v>
      </c>
      <c r="K21" s="170">
        <v>0.11219322165952474</v>
      </c>
      <c r="L21" s="123">
        <v>-2.2467631377999998E-2</v>
      </c>
      <c r="M21" s="123">
        <v>4.5559611535000002E-2</v>
      </c>
      <c r="N21" s="123">
        <v>0.22854437577999998</v>
      </c>
      <c r="O21" s="146"/>
      <c r="P21" s="146"/>
      <c r="Q21" s="148">
        <v>0.64659942469663023</v>
      </c>
      <c r="R21" s="149">
        <v>9.6988926914646292E-2</v>
      </c>
      <c r="S21" s="146">
        <v>14</v>
      </c>
      <c r="T21" s="146" t="s">
        <v>18</v>
      </c>
      <c r="U21" s="148">
        <v>0.52335878455704765</v>
      </c>
      <c r="V21" s="146">
        <v>14</v>
      </c>
      <c r="W21" s="181" t="s">
        <v>24</v>
      </c>
      <c r="X21" s="181">
        <v>7.8449469314455705E-2</v>
      </c>
      <c r="Y21" s="147"/>
      <c r="Z21" s="146"/>
    </row>
    <row r="22" spans="1:26" ht="16.899999999999999" customHeight="1" x14ac:dyDescent="0.25">
      <c r="A22" s="37">
        <v>16</v>
      </c>
      <c r="B22" s="37">
        <v>11</v>
      </c>
      <c r="C22" s="127" t="s">
        <v>45</v>
      </c>
      <c r="D22" s="158">
        <v>82826.294999999998</v>
      </c>
      <c r="E22" s="15">
        <v>401707.53074999998</v>
      </c>
      <c r="F22" s="158">
        <v>814633.42995000002</v>
      </c>
      <c r="G22" s="17">
        <v>0.49311446839918621</v>
      </c>
      <c r="H22" s="10">
        <v>0.6</v>
      </c>
      <c r="I22" s="10">
        <v>0.04</v>
      </c>
      <c r="J22" s="8">
        <v>0.12371134020618556</v>
      </c>
      <c r="K22" s="160">
        <v>9.8969072164948463E-2</v>
      </c>
      <c r="L22" s="8">
        <v>-4.3392504930999998E-2</v>
      </c>
      <c r="M22" s="8">
        <v>-1.6942545478000001E-2</v>
      </c>
      <c r="N22" s="8">
        <v>4.2130494423000001E-2</v>
      </c>
      <c r="Q22" s="38">
        <v>0.64659942469663023</v>
      </c>
      <c r="R22" s="39">
        <v>9.6988926914646292E-2</v>
      </c>
      <c r="S22" s="37">
        <v>15</v>
      </c>
      <c r="T22" s="37" t="s">
        <v>396</v>
      </c>
      <c r="U22" s="38">
        <v>0.49737030048565095</v>
      </c>
      <c r="V22" s="37">
        <v>15</v>
      </c>
      <c r="W22" s="99" t="s">
        <v>228</v>
      </c>
      <c r="X22" s="99">
        <v>6.6753926701570682E-2</v>
      </c>
    </row>
    <row r="23" spans="1:26" s="118" customFormat="1" ht="16.899999999999999" customHeight="1" x14ac:dyDescent="0.25">
      <c r="A23" s="146">
        <v>14</v>
      </c>
      <c r="B23" s="146">
        <v>9</v>
      </c>
      <c r="C23" s="128" t="s">
        <v>18</v>
      </c>
      <c r="D23" s="165">
        <v>26638.202000000001</v>
      </c>
      <c r="E23" s="122">
        <v>1193924.2135999999</v>
      </c>
      <c r="F23" s="165">
        <v>2281272.9027</v>
      </c>
      <c r="G23" s="124">
        <v>0.52335878455704765</v>
      </c>
      <c r="H23" s="125">
        <v>4.92</v>
      </c>
      <c r="I23" s="125">
        <v>0.41</v>
      </c>
      <c r="J23" s="123">
        <v>0.10977242302911279</v>
      </c>
      <c r="K23" s="170">
        <v>0.10977242302911279</v>
      </c>
      <c r="L23" s="123">
        <v>-4.3863457216999996E-2</v>
      </c>
      <c r="M23" s="123">
        <v>1.8088156687E-2</v>
      </c>
      <c r="N23" s="123">
        <v>0.14126540203999999</v>
      </c>
      <c r="O23" s="146"/>
      <c r="P23" s="146"/>
      <c r="Q23" s="148">
        <v>0.64659942469663023</v>
      </c>
      <c r="R23" s="149">
        <v>9.6988926914646292E-2</v>
      </c>
      <c r="S23" s="146">
        <v>16</v>
      </c>
      <c r="T23" s="146" t="s">
        <v>45</v>
      </c>
      <c r="U23" s="148">
        <v>0.49311446839918621</v>
      </c>
      <c r="V23" s="146">
        <v>16</v>
      </c>
      <c r="W23" s="181" t="s">
        <v>37</v>
      </c>
      <c r="X23" s="181">
        <v>6.4777327935222687E-2</v>
      </c>
      <c r="Y23" s="147"/>
      <c r="Z23" s="146"/>
    </row>
    <row r="24" spans="1:26" ht="16.899999999999999" customHeight="1" x14ac:dyDescent="0.25">
      <c r="A24" s="37">
        <v>15</v>
      </c>
      <c r="B24" s="37">
        <v>6</v>
      </c>
      <c r="C24" s="127" t="s">
        <v>396</v>
      </c>
      <c r="D24" s="158">
        <v>11610.812</v>
      </c>
      <c r="E24" s="15">
        <v>634414.76768000005</v>
      </c>
      <c r="F24" s="158">
        <v>1275538.0992000001</v>
      </c>
      <c r="G24" s="17">
        <v>0.49737030048565095</v>
      </c>
      <c r="H24" s="10">
        <v>6.44</v>
      </c>
      <c r="I24" s="10">
        <v>0.56000000000000005</v>
      </c>
      <c r="J24" s="8">
        <v>0.11786237188872621</v>
      </c>
      <c r="K24" s="160">
        <v>0.12298682284040995</v>
      </c>
      <c r="L24" s="8">
        <v>-0.11478419963</v>
      </c>
      <c r="M24" s="8">
        <v>1.6190078460999999E-2</v>
      </c>
      <c r="N24" s="8">
        <v>0.17983730097999998</v>
      </c>
      <c r="Q24" s="38">
        <v>0.64659942469663023</v>
      </c>
      <c r="R24" s="39">
        <v>9.6988926914646292E-2</v>
      </c>
      <c r="S24" s="37">
        <v>17</v>
      </c>
      <c r="T24" s="37" t="s">
        <v>464</v>
      </c>
      <c r="U24" s="38">
        <v>0.48882965351616992</v>
      </c>
      <c r="V24" s="37">
        <v>17</v>
      </c>
      <c r="W24" s="99" t="s">
        <v>78</v>
      </c>
      <c r="X24" s="99">
        <v>5.4390934844192627E-2</v>
      </c>
    </row>
    <row r="25" spans="1:26" s="118" customFormat="1" ht="16.899999999999999" customHeight="1" x14ac:dyDescent="0.25">
      <c r="A25" s="146">
        <v>19</v>
      </c>
      <c r="B25" s="146">
        <v>2</v>
      </c>
      <c r="C25" s="128" t="s">
        <v>49</v>
      </c>
      <c r="D25" s="165">
        <v>8543.4930000000004</v>
      </c>
      <c r="E25" s="122">
        <v>308420.09730000002</v>
      </c>
      <c r="F25" s="165">
        <v>766652.25555999996</v>
      </c>
      <c r="G25" s="124">
        <v>0.40229464540571269</v>
      </c>
      <c r="H25" s="125">
        <v>5</v>
      </c>
      <c r="I25" s="125">
        <v>0.45</v>
      </c>
      <c r="J25" s="123">
        <v>0.13850415512465375</v>
      </c>
      <c r="K25" s="170">
        <v>0.14958448753462603</v>
      </c>
      <c r="L25" s="123">
        <v>-6.3197466495999999E-2</v>
      </c>
      <c r="M25" s="123">
        <v>-4.0723118008999994E-3</v>
      </c>
      <c r="N25" s="123">
        <v>0.27214398219000002</v>
      </c>
      <c r="O25" s="146"/>
      <c r="P25" s="146"/>
      <c r="Q25" s="148">
        <v>0.64659942469663023</v>
      </c>
      <c r="R25" s="149">
        <v>9.6988926914646292E-2</v>
      </c>
      <c r="S25" s="146">
        <v>18</v>
      </c>
      <c r="T25" s="146" t="s">
        <v>78</v>
      </c>
      <c r="U25" s="148">
        <v>0.48854755333808619</v>
      </c>
      <c r="V25" s="146">
        <v>18</v>
      </c>
      <c r="W25" s="181" t="s">
        <v>76</v>
      </c>
      <c r="X25" s="181">
        <v>4.6928693012422369E-2</v>
      </c>
      <c r="Y25" s="147"/>
      <c r="Z25" s="146"/>
    </row>
    <row r="26" spans="1:26" ht="16.899999999999999" customHeight="1" x14ac:dyDescent="0.25">
      <c r="A26" s="37">
        <v>17</v>
      </c>
      <c r="B26" s="37">
        <v>20</v>
      </c>
      <c r="C26" s="127" t="s">
        <v>464</v>
      </c>
      <c r="D26" s="158">
        <v>7316.1710000000003</v>
      </c>
      <c r="E26" s="15">
        <v>154517.53151999999</v>
      </c>
      <c r="F26" s="158">
        <v>316096.88653000002</v>
      </c>
      <c r="G26" s="17">
        <v>0.48882965351616992</v>
      </c>
      <c r="H26" s="10">
        <v>0</v>
      </c>
      <c r="I26" s="10">
        <v>0</v>
      </c>
      <c r="J26" s="8">
        <v>0</v>
      </c>
      <c r="K26" s="160">
        <v>0</v>
      </c>
      <c r="L26" s="8">
        <v>-3.4293552812E-2</v>
      </c>
      <c r="M26" s="8">
        <v>0.30773993808</v>
      </c>
      <c r="N26" s="8">
        <v>0.61221374045999999</v>
      </c>
      <c r="Q26" s="38">
        <v>0.64659942469663023</v>
      </c>
      <c r="R26" s="39">
        <v>9.6988926914646292E-2</v>
      </c>
      <c r="S26" s="37">
        <v>19</v>
      </c>
      <c r="T26" s="37" t="s">
        <v>49</v>
      </c>
      <c r="U26" s="38">
        <v>0.40229464540571269</v>
      </c>
      <c r="V26" s="37">
        <v>19</v>
      </c>
      <c r="W26" s="99" t="s">
        <v>66</v>
      </c>
      <c r="X26" s="99">
        <v>1.5384615384615387E-2</v>
      </c>
    </row>
    <row r="27" spans="1:26" s="118" customFormat="1" ht="16.899999999999999" customHeight="1" x14ac:dyDescent="0.25">
      <c r="A27" s="146">
        <v>18</v>
      </c>
      <c r="B27" s="146">
        <v>17</v>
      </c>
      <c r="C27" s="128" t="s">
        <v>78</v>
      </c>
      <c r="D27" s="165">
        <v>1415</v>
      </c>
      <c r="E27" s="122">
        <v>49949.5</v>
      </c>
      <c r="F27" s="165">
        <v>102240.81496</v>
      </c>
      <c r="G27" s="124">
        <v>0.48854755333808619</v>
      </c>
      <c r="H27" s="125">
        <v>1.84</v>
      </c>
      <c r="I27" s="125">
        <v>0.16</v>
      </c>
      <c r="J27" s="123">
        <v>5.2124645892351273E-2</v>
      </c>
      <c r="K27" s="170">
        <v>5.4390934844192627E-2</v>
      </c>
      <c r="L27" s="123">
        <v>-8.9971642175999997E-2</v>
      </c>
      <c r="M27" s="123">
        <v>9.8273859989000012E-2</v>
      </c>
      <c r="N27" s="123">
        <v>0.37971370909999996</v>
      </c>
      <c r="O27" s="146"/>
      <c r="P27" s="146"/>
      <c r="Q27" s="148">
        <v>0.64659942469663023</v>
      </c>
      <c r="R27" s="149">
        <v>9.6988926914646292E-2</v>
      </c>
      <c r="S27" s="146">
        <v>20</v>
      </c>
      <c r="T27" s="146" t="s">
        <v>76</v>
      </c>
      <c r="U27" s="148">
        <v>0.31438430777946008</v>
      </c>
      <c r="V27" s="146">
        <v>20</v>
      </c>
      <c r="W27" s="181" t="s">
        <v>464</v>
      </c>
      <c r="X27" s="181">
        <v>0</v>
      </c>
      <c r="Y27" s="147"/>
      <c r="Z27" s="146"/>
    </row>
    <row r="28" spans="1:26" ht="16.899999999999999" customHeight="1" x14ac:dyDescent="0.25">
      <c r="A28" s="37">
        <v>20</v>
      </c>
      <c r="B28" s="37">
        <v>18</v>
      </c>
      <c r="C28" s="127" t="s">
        <v>76</v>
      </c>
      <c r="D28" s="158">
        <v>111.17700000000001</v>
      </c>
      <c r="E28" s="15">
        <v>71597.987999999998</v>
      </c>
      <c r="F28" s="158">
        <v>227740.33635999999</v>
      </c>
      <c r="G28" s="17">
        <v>0.31438430777946008</v>
      </c>
      <c r="H28" s="10">
        <v>43.531807114000003</v>
      </c>
      <c r="I28" s="10">
        <v>2.5185065249999998</v>
      </c>
      <c r="J28" s="8">
        <v>6.7595973779503118E-2</v>
      </c>
      <c r="K28" s="160">
        <v>4.6928693012422369E-2</v>
      </c>
      <c r="L28" s="8">
        <v>2.0907207085000001E-2</v>
      </c>
      <c r="M28" s="8">
        <v>0.11777829555000001</v>
      </c>
      <c r="N28" s="8">
        <v>0.23724628573000001</v>
      </c>
      <c r="Q28" s="38">
        <v>0.64659942469663023</v>
      </c>
      <c r="R28" s="39">
        <v>9.6988926914646292E-2</v>
      </c>
      <c r="S28" s="37">
        <v>21</v>
      </c>
      <c r="T28" s="37" t="e">
        <v>#N/A</v>
      </c>
      <c r="U28" s="38" t="e">
        <v>#N/A</v>
      </c>
      <c r="V28" s="37">
        <v>21</v>
      </c>
      <c r="W28" s="99" t="e">
        <v>#N/A</v>
      </c>
      <c r="X28" s="99" t="e">
        <v>#N/A</v>
      </c>
    </row>
    <row r="29" spans="1:26" hidden="1" x14ac:dyDescent="0.25">
      <c r="C29" s="7"/>
      <c r="D29" s="14"/>
      <c r="E29" s="14"/>
      <c r="F29" s="14"/>
      <c r="G29" s="16"/>
      <c r="H29" s="9"/>
      <c r="I29" s="9"/>
      <c r="J29" s="6"/>
      <c r="K29" s="159"/>
      <c r="L29" s="6"/>
      <c r="M29" s="6"/>
      <c r="N29" s="6"/>
      <c r="R29" s="38"/>
    </row>
    <row r="30" spans="1:26" hidden="1" x14ac:dyDescent="0.25">
      <c r="D30" s="14"/>
      <c r="E30" s="14"/>
      <c r="F30" s="14"/>
      <c r="G30" s="16"/>
      <c r="H30" s="9"/>
      <c r="I30" s="9"/>
      <c r="J30" s="6"/>
      <c r="K30" s="159"/>
      <c r="L30" s="6"/>
      <c r="M30" s="6"/>
      <c r="N30" s="6"/>
      <c r="R30" s="38"/>
    </row>
    <row r="31" spans="1:26" hidden="1" x14ac:dyDescent="0.25">
      <c r="C31" s="7"/>
      <c r="D31" s="14"/>
      <c r="E31" s="14"/>
      <c r="F31" s="14"/>
      <c r="G31" s="16"/>
      <c r="H31" s="9"/>
      <c r="I31" s="9"/>
      <c r="J31" s="6"/>
      <c r="K31" s="159"/>
      <c r="L31" s="6"/>
      <c r="M31" s="6"/>
      <c r="N31" s="6"/>
      <c r="R31" s="38"/>
    </row>
    <row r="32" spans="1:26" hidden="1" x14ac:dyDescent="0.25">
      <c r="D32" s="14"/>
      <c r="E32" s="14"/>
      <c r="F32" s="14"/>
      <c r="G32" s="16"/>
      <c r="H32" s="9"/>
      <c r="I32" s="9"/>
      <c r="J32" s="6"/>
      <c r="K32" s="159"/>
      <c r="L32" s="6"/>
      <c r="M32" s="6"/>
      <c r="N32" s="6"/>
      <c r="R32" s="38"/>
    </row>
    <row r="33" spans="3:18" hidden="1" x14ac:dyDescent="0.25">
      <c r="C33" s="7"/>
      <c r="D33" s="14"/>
      <c r="E33" s="14"/>
      <c r="F33" s="14"/>
      <c r="G33" s="16"/>
      <c r="H33" s="9"/>
      <c r="I33" s="9"/>
      <c r="J33" s="6"/>
      <c r="K33" s="159"/>
      <c r="L33" s="6"/>
      <c r="M33" s="6"/>
      <c r="N33" s="6"/>
      <c r="R33" s="38"/>
    </row>
    <row r="34" spans="3:18" hidden="1" x14ac:dyDescent="0.25">
      <c r="D34" s="14"/>
      <c r="E34" s="14"/>
      <c r="F34" s="14"/>
      <c r="G34" s="16"/>
      <c r="H34" s="9"/>
      <c r="I34" s="9"/>
      <c r="J34" s="6"/>
      <c r="K34" s="159"/>
      <c r="L34" s="6"/>
      <c r="M34" s="6"/>
      <c r="N34" s="6"/>
      <c r="R34" s="38"/>
    </row>
    <row r="35" spans="3:18" hidden="1" x14ac:dyDescent="0.25">
      <c r="C35" s="7"/>
      <c r="D35" s="14"/>
      <c r="E35" s="14"/>
      <c r="F35" s="14"/>
      <c r="G35" s="16"/>
      <c r="H35" s="9"/>
      <c r="I35" s="9"/>
      <c r="J35" s="6"/>
      <c r="K35" s="159"/>
      <c r="L35" s="6"/>
      <c r="M35" s="6"/>
      <c r="N35" s="6"/>
      <c r="R35" s="38"/>
    </row>
    <row r="36" spans="3:18" hidden="1" x14ac:dyDescent="0.25">
      <c r="D36" s="14"/>
      <c r="E36" s="14"/>
      <c r="F36" s="14"/>
      <c r="G36" s="16"/>
      <c r="H36" s="9"/>
      <c r="I36" s="9"/>
      <c r="J36" s="6"/>
      <c r="K36" s="159"/>
      <c r="L36" s="6"/>
      <c r="M36" s="6"/>
      <c r="N36" s="6"/>
      <c r="R36" s="38"/>
    </row>
    <row r="37" spans="3:18" hidden="1" x14ac:dyDescent="0.25">
      <c r="C37" s="7"/>
      <c r="D37" s="14"/>
      <c r="E37" s="14"/>
      <c r="F37" s="14"/>
      <c r="G37" s="16"/>
      <c r="H37" s="9"/>
      <c r="I37" s="9"/>
      <c r="J37" s="6"/>
      <c r="K37" s="159"/>
      <c r="L37" s="6"/>
      <c r="M37" s="6"/>
      <c r="N37" s="6"/>
      <c r="R37" s="38"/>
    </row>
    <row r="38" spans="3:18" hidden="1" x14ac:dyDescent="0.25">
      <c r="D38" s="14"/>
      <c r="E38" s="14"/>
      <c r="F38" s="14"/>
      <c r="G38" s="16"/>
      <c r="H38" s="9"/>
      <c r="I38" s="9"/>
      <c r="J38" s="6"/>
      <c r="K38" s="159"/>
      <c r="L38" s="6"/>
      <c r="M38" s="6"/>
      <c r="N38" s="6"/>
      <c r="R38" s="38"/>
    </row>
    <row r="39" spans="3:18" hidden="1" x14ac:dyDescent="0.25">
      <c r="C39" s="7"/>
      <c r="D39" s="14"/>
      <c r="E39" s="14"/>
      <c r="F39" s="14"/>
      <c r="G39" s="16"/>
      <c r="H39" s="9"/>
      <c r="I39" s="9"/>
      <c r="J39" s="6"/>
      <c r="K39" s="159"/>
      <c r="L39" s="6"/>
      <c r="M39" s="6"/>
      <c r="N39" s="6"/>
      <c r="R39" s="38"/>
    </row>
    <row r="40" spans="3:18" hidden="1" x14ac:dyDescent="0.25">
      <c r="D40" s="14"/>
      <c r="E40" s="14"/>
      <c r="F40" s="14"/>
      <c r="G40" s="16"/>
      <c r="H40" s="9"/>
      <c r="I40" s="9"/>
      <c r="J40" s="6"/>
      <c r="K40" s="159"/>
      <c r="L40" s="6"/>
      <c r="M40" s="6"/>
      <c r="N40" s="6"/>
      <c r="R40" s="38"/>
    </row>
    <row r="41" spans="3:18" hidden="1" x14ac:dyDescent="0.25">
      <c r="C41" s="7"/>
      <c r="D41" s="14"/>
      <c r="E41" s="14"/>
      <c r="F41" s="14"/>
      <c r="G41" s="16"/>
      <c r="H41" s="9"/>
      <c r="I41" s="9"/>
      <c r="J41" s="6"/>
      <c r="K41" s="159"/>
      <c r="L41" s="6"/>
      <c r="M41" s="6"/>
      <c r="N41" s="6"/>
      <c r="R41" s="38"/>
    </row>
    <row r="42" spans="3:18" hidden="1" x14ac:dyDescent="0.25">
      <c r="D42" s="14"/>
      <c r="E42" s="14"/>
      <c r="F42" s="14"/>
      <c r="G42" s="16"/>
      <c r="H42" s="9"/>
      <c r="I42" s="9"/>
      <c r="J42" s="6"/>
      <c r="K42" s="159"/>
      <c r="L42" s="6"/>
      <c r="M42" s="6"/>
      <c r="N42" s="6"/>
      <c r="R42" s="38"/>
    </row>
    <row r="43" spans="3:18" hidden="1" x14ac:dyDescent="0.25">
      <c r="D43" s="14"/>
      <c r="E43" s="14"/>
      <c r="F43" s="14"/>
      <c r="G43" s="16"/>
      <c r="H43" s="9"/>
      <c r="I43" s="9"/>
      <c r="J43" s="6"/>
      <c r="K43" s="159"/>
      <c r="L43" s="6"/>
      <c r="M43" s="6"/>
      <c r="N43" s="6"/>
      <c r="R43" s="38"/>
    </row>
    <row r="44" spans="3:18" hidden="1" x14ac:dyDescent="0.25">
      <c r="C44" s="7"/>
      <c r="D44" s="14"/>
      <c r="E44" s="14"/>
      <c r="F44" s="14"/>
      <c r="G44" s="16"/>
      <c r="H44" s="9"/>
      <c r="I44" s="9"/>
      <c r="J44" s="6"/>
      <c r="K44" s="159"/>
      <c r="L44" s="6"/>
      <c r="M44" s="6"/>
      <c r="N44" s="6"/>
      <c r="R44" s="38"/>
    </row>
    <row r="45" spans="3:18" hidden="1" x14ac:dyDescent="0.25">
      <c r="D45" s="14"/>
      <c r="E45" s="14"/>
      <c r="F45" s="14"/>
      <c r="G45" s="16"/>
      <c r="H45" s="9"/>
      <c r="I45" s="9"/>
      <c r="J45" s="6"/>
      <c r="K45" s="159"/>
      <c r="L45" s="6"/>
      <c r="M45" s="6"/>
      <c r="N45" s="6"/>
      <c r="R45" s="38"/>
    </row>
    <row r="46" spans="3:18" hidden="1" x14ac:dyDescent="0.25">
      <c r="D46" s="14"/>
      <c r="E46" s="14"/>
      <c r="F46" s="14"/>
      <c r="G46" s="16"/>
      <c r="H46" s="9"/>
      <c r="I46" s="9"/>
      <c r="J46" s="6"/>
      <c r="K46" s="159"/>
      <c r="L46" s="6"/>
      <c r="M46" s="6"/>
      <c r="N46" s="6"/>
      <c r="R46" s="38"/>
    </row>
    <row r="47" spans="3:18" hidden="1" x14ac:dyDescent="0.25">
      <c r="D47" s="14"/>
      <c r="E47" s="14"/>
      <c r="F47" s="14"/>
      <c r="G47" s="16"/>
      <c r="H47" s="9"/>
      <c r="I47" s="9"/>
      <c r="J47" s="6"/>
      <c r="K47" s="159"/>
      <c r="L47" s="6"/>
      <c r="M47" s="6"/>
      <c r="N47" s="6"/>
      <c r="R47" s="38"/>
    </row>
    <row r="48" spans="3:18" hidden="1" x14ac:dyDescent="0.25">
      <c r="D48" s="14"/>
      <c r="E48" s="14"/>
      <c r="F48" s="14"/>
      <c r="G48" s="16"/>
      <c r="H48" s="9"/>
      <c r="I48" s="9"/>
      <c r="J48" s="6"/>
      <c r="K48" s="159"/>
      <c r="L48" s="6"/>
      <c r="M48" s="6"/>
      <c r="N48" s="6"/>
      <c r="R48" s="38"/>
    </row>
    <row r="49" spans="3:18" hidden="1" x14ac:dyDescent="0.25">
      <c r="D49" s="14"/>
      <c r="E49" s="14"/>
      <c r="F49" s="14"/>
      <c r="G49" s="16"/>
      <c r="H49" s="9"/>
      <c r="I49" s="9"/>
      <c r="J49" s="6"/>
      <c r="K49" s="159"/>
      <c r="L49" s="6"/>
      <c r="M49" s="6"/>
      <c r="N49" s="6"/>
      <c r="R49" s="38"/>
    </row>
    <row r="50" spans="3:18" hidden="1" x14ac:dyDescent="0.25">
      <c r="D50" s="14"/>
      <c r="E50" s="14"/>
      <c r="F50" s="14"/>
      <c r="G50" s="16"/>
      <c r="H50" s="9"/>
      <c r="I50" s="9"/>
      <c r="J50" s="6"/>
      <c r="K50" s="159"/>
      <c r="L50" s="6"/>
      <c r="M50" s="6"/>
      <c r="N50" s="6"/>
      <c r="R50" s="38"/>
    </row>
    <row r="51" spans="3:18" hidden="1" x14ac:dyDescent="0.25">
      <c r="D51" s="14"/>
      <c r="E51" s="14"/>
      <c r="F51" s="14"/>
      <c r="G51" s="16"/>
      <c r="H51" s="9"/>
      <c r="I51" s="9"/>
      <c r="J51" s="6"/>
      <c r="K51" s="159"/>
      <c r="L51" s="6"/>
      <c r="M51" s="6"/>
      <c r="N51" s="6"/>
      <c r="R51" s="38"/>
    </row>
    <row r="52" spans="3:18" hidden="1" x14ac:dyDescent="0.25">
      <c r="D52" s="14"/>
      <c r="E52" s="14"/>
      <c r="F52" s="14"/>
      <c r="G52" s="16"/>
      <c r="H52" s="9"/>
      <c r="I52" s="9"/>
      <c r="J52" s="6"/>
      <c r="K52" s="159"/>
      <c r="L52" s="6"/>
      <c r="M52" s="6"/>
      <c r="N52" s="6"/>
      <c r="R52" s="38"/>
    </row>
    <row r="53" spans="3:18" hidden="1" x14ac:dyDescent="0.25">
      <c r="D53" s="14"/>
      <c r="E53" s="14"/>
      <c r="F53" s="14"/>
      <c r="G53" s="16"/>
      <c r="H53" s="9"/>
      <c r="I53" s="9"/>
      <c r="J53" s="6"/>
      <c r="K53" s="159"/>
      <c r="L53" s="6"/>
      <c r="M53" s="6"/>
      <c r="N53" s="6"/>
      <c r="R53" s="38"/>
    </row>
    <row r="54" spans="3:18" hidden="1" x14ac:dyDescent="0.25">
      <c r="D54" s="14"/>
      <c r="E54" s="14"/>
      <c r="F54" s="14"/>
      <c r="G54" s="16"/>
      <c r="H54" s="9"/>
      <c r="I54" s="9"/>
      <c r="J54" s="6"/>
      <c r="K54" s="159"/>
      <c r="L54" s="6"/>
      <c r="M54" s="6"/>
      <c r="N54" s="6"/>
      <c r="R54" s="38"/>
    </row>
    <row r="55" spans="3:18" x14ac:dyDescent="0.25">
      <c r="C55" s="18"/>
      <c r="D55" s="19"/>
      <c r="E55" s="152"/>
      <c r="F55" s="172"/>
      <c r="G55" s="20"/>
      <c r="H55" s="21"/>
      <c r="I55" s="21"/>
      <c r="J55" s="22"/>
      <c r="K55" s="173"/>
      <c r="L55" s="22"/>
      <c r="M55" s="22"/>
      <c r="N55" s="22"/>
    </row>
    <row r="56" spans="3:18" x14ac:dyDescent="0.25"/>
    <row r="57" spans="3:18" x14ac:dyDescent="0.25"/>
    <row r="58" spans="3:18" x14ac:dyDescent="0.25"/>
    <row r="59" spans="3:18" x14ac:dyDescent="0.25"/>
    <row r="60" spans="3:18" x14ac:dyDescent="0.25">
      <c r="E60" s="161"/>
    </row>
    <row r="61" spans="3:18" x14ac:dyDescent="0.25"/>
    <row r="62" spans="3:18" x14ac:dyDescent="0.25"/>
    <row r="63" spans="3:18" x14ac:dyDescent="0.25"/>
    <row r="64" spans="3:18" x14ac:dyDescent="0.25"/>
    <row r="65" x14ac:dyDescent="0.25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J17" sqref="J17"/>
    </sheetView>
  </sheetViews>
  <sheetFormatPr defaultColWidth="0" defaultRowHeight="15" zeroHeight="1" x14ac:dyDescent="0.25"/>
  <cols>
    <col min="1" max="2" width="0.28515625" style="37" customWidth="1"/>
    <col min="3" max="3" width="12.7109375" style="1" customWidth="1"/>
    <col min="4" max="4" width="15.140625" style="1" customWidth="1"/>
    <col min="5" max="5" width="17.5703125" style="1" customWidth="1"/>
    <col min="6" max="6" width="15.5703125" style="1" customWidth="1"/>
    <col min="7" max="7" width="10.42578125" style="1" customWidth="1"/>
    <col min="8" max="8" width="20" style="1" customWidth="1"/>
    <col min="9" max="9" width="24.28515625" style="1" customWidth="1"/>
    <col min="10" max="10" width="14.28515625" style="1" customWidth="1"/>
    <col min="11" max="11" width="17.85546875" style="1" customWidth="1"/>
    <col min="12" max="12" width="12.42578125" style="1" customWidth="1"/>
    <col min="13" max="13" width="10.28515625" style="1" customWidth="1"/>
    <col min="14" max="14" width="16.7109375" style="1" customWidth="1"/>
    <col min="15" max="21" width="0.28515625" style="37" customWidth="1"/>
    <col min="22" max="24" width="0.28515625" style="98" customWidth="1"/>
    <col min="25" max="16384" width="8.7109375" style="1" hidden="1"/>
  </cols>
  <sheetData>
    <row r="1" spans="1:41" s="23" customFormat="1" x14ac:dyDescent="0.25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8"/>
      <c r="AB1" s="27"/>
      <c r="AC1" s="28"/>
      <c r="AD1" s="28"/>
      <c r="AE1" s="28"/>
      <c r="AF1" s="28"/>
      <c r="AG1" s="27"/>
      <c r="AH1" s="28"/>
      <c r="AI1" s="28"/>
      <c r="AJ1" s="28"/>
      <c r="AK1" s="28"/>
      <c r="AL1" s="27"/>
      <c r="AM1" s="28"/>
      <c r="AN1" s="28"/>
      <c r="AO1" s="28"/>
    </row>
    <row r="2" spans="1:41" s="23" customFormat="1" x14ac:dyDescent="0.25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8"/>
      <c r="AB2" s="27"/>
      <c r="AC2" s="28"/>
      <c r="AD2" s="28"/>
      <c r="AE2" s="28"/>
      <c r="AF2" s="28"/>
      <c r="AG2" s="27"/>
      <c r="AH2" s="28"/>
      <c r="AI2" s="28"/>
      <c r="AJ2" s="28"/>
      <c r="AK2" s="28"/>
      <c r="AL2" s="27"/>
      <c r="AM2" s="28"/>
      <c r="AN2" s="28"/>
      <c r="AO2" s="28"/>
    </row>
    <row r="3" spans="1:41" s="23" customFormat="1" x14ac:dyDescent="0.25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8"/>
      <c r="AB3" s="27"/>
      <c r="AC3" s="28"/>
      <c r="AD3" s="28"/>
      <c r="AE3" s="28"/>
      <c r="AF3" s="28"/>
      <c r="AG3" s="27"/>
      <c r="AH3" s="28"/>
      <c r="AI3" s="28"/>
      <c r="AJ3" s="28"/>
      <c r="AK3" s="28"/>
      <c r="AL3" s="27"/>
      <c r="AM3" s="28"/>
      <c r="AN3" s="28"/>
      <c r="AO3" s="28"/>
    </row>
    <row r="4" spans="1:41" s="23" customFormat="1" x14ac:dyDescent="0.25">
      <c r="A4" s="28"/>
      <c r="B4" s="28"/>
      <c r="C4" s="29" t="s">
        <v>642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</row>
    <row r="5" spans="1:41" x14ac:dyDescent="0.25"/>
    <row r="6" spans="1:41" s="2" customFormat="1" ht="17.45" customHeight="1" x14ac:dyDescent="0.25">
      <c r="A6" s="113"/>
      <c r="B6" s="113"/>
      <c r="C6" s="210" t="s">
        <v>1</v>
      </c>
      <c r="D6" s="210"/>
      <c r="E6" s="211" t="s">
        <v>301</v>
      </c>
      <c r="F6" s="212"/>
      <c r="G6" s="210" t="s">
        <v>7</v>
      </c>
      <c r="H6" s="210"/>
      <c r="I6" s="210"/>
      <c r="J6" s="210"/>
      <c r="K6" s="210"/>
      <c r="L6" s="211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98"/>
      <c r="W6" s="98"/>
      <c r="X6" s="98"/>
    </row>
    <row r="7" spans="1:41" s="2" customFormat="1" ht="17.45" customHeight="1" x14ac:dyDescent="0.25">
      <c r="A7" s="113"/>
      <c r="B7" s="113"/>
      <c r="C7" s="179" t="s">
        <v>610</v>
      </c>
      <c r="D7" s="135"/>
      <c r="E7" s="162" t="s">
        <v>209</v>
      </c>
      <c r="F7" s="166" t="s">
        <v>209</v>
      </c>
      <c r="G7" s="137">
        <v>0.92140532256744256</v>
      </c>
      <c r="H7" s="138">
        <v>9.8951879563876464</v>
      </c>
      <c r="I7" s="138">
        <v>0.80529411764705894</v>
      </c>
      <c r="J7" s="139">
        <v>9.5743640474764469E-2</v>
      </c>
      <c r="K7" s="139">
        <v>9.6066636018969379E-2</v>
      </c>
      <c r="L7" s="164">
        <v>-1.7955900659694119E-2</v>
      </c>
      <c r="M7" s="139">
        <v>5.0742157535823527E-3</v>
      </c>
      <c r="N7" s="139">
        <v>0.12374586495561767</v>
      </c>
      <c r="O7" s="113"/>
      <c r="P7" s="113"/>
      <c r="Q7" s="113"/>
      <c r="R7" s="113"/>
      <c r="S7" s="113"/>
      <c r="T7" s="113"/>
      <c r="U7" s="113"/>
      <c r="V7" s="98"/>
      <c r="W7" s="98"/>
      <c r="X7" s="98"/>
    </row>
    <row r="8" spans="1:41" s="61" customFormat="1" ht="21" customHeight="1" x14ac:dyDescent="0.25">
      <c r="A8" s="64"/>
      <c r="B8" s="64"/>
      <c r="C8" s="56" t="s">
        <v>0</v>
      </c>
      <c r="D8" s="63" t="s">
        <v>249</v>
      </c>
      <c r="E8" s="15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63" t="s">
        <v>253</v>
      </c>
      <c r="L8" s="15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1" s="101" customFormat="1" ht="16.899999999999999" customHeight="1" x14ac:dyDescent="0.25">
      <c r="A9" s="37">
        <v>14</v>
      </c>
      <c r="B9" s="37">
        <v>15</v>
      </c>
      <c r="C9" s="127" t="s">
        <v>60</v>
      </c>
      <c r="D9" s="158">
        <v>685</v>
      </c>
      <c r="E9" s="15">
        <v>312360</v>
      </c>
      <c r="F9" s="158">
        <v>405068.00089999998</v>
      </c>
      <c r="G9" s="17">
        <v>0.77112978390290821</v>
      </c>
      <c r="H9" s="10">
        <v>41.48</v>
      </c>
      <c r="I9" s="10">
        <v>3</v>
      </c>
      <c r="J9" s="8">
        <v>9.0964912280701749E-2</v>
      </c>
      <c r="K9" s="160">
        <v>7.8947368421052627E-2</v>
      </c>
      <c r="L9" s="8">
        <v>-3.1867688583999999E-2</v>
      </c>
      <c r="M9" s="8">
        <v>-1.5874206844E-2</v>
      </c>
      <c r="N9" s="8">
        <v>-1.8748279680999999E-2</v>
      </c>
      <c r="Q9" s="38">
        <v>0.92140532256744256</v>
      </c>
      <c r="R9" s="39">
        <v>9.6066636018969379E-2</v>
      </c>
      <c r="S9" s="37">
        <v>1</v>
      </c>
      <c r="T9" s="39" t="s">
        <v>27</v>
      </c>
      <c r="U9" s="38">
        <v>1.0196351548635421</v>
      </c>
      <c r="V9" s="37">
        <v>1</v>
      </c>
      <c r="W9" s="133" t="s">
        <v>391</v>
      </c>
      <c r="X9" s="134">
        <v>0.20976863753213371</v>
      </c>
    </row>
    <row r="10" spans="1:41" s="147" customFormat="1" ht="16.899999999999999" customHeight="1" x14ac:dyDescent="0.25">
      <c r="A10" s="146">
        <v>3</v>
      </c>
      <c r="B10" s="146">
        <v>13</v>
      </c>
      <c r="C10" s="128" t="s">
        <v>16</v>
      </c>
      <c r="D10" s="165">
        <v>43455.523999999998</v>
      </c>
      <c r="E10" s="122">
        <v>6766459.642</v>
      </c>
      <c r="F10" s="165">
        <v>7234911.1977000004</v>
      </c>
      <c r="G10" s="124">
        <v>0.93525123627655271</v>
      </c>
      <c r="H10" s="125">
        <v>13.2</v>
      </c>
      <c r="I10" s="125">
        <v>1.1000000000000001</v>
      </c>
      <c r="J10" s="123">
        <v>8.4772975403493864E-2</v>
      </c>
      <c r="K10" s="170">
        <v>8.4772975403493878E-2</v>
      </c>
      <c r="L10" s="6">
        <v>2.6400515143999996E-3</v>
      </c>
      <c r="M10" s="6">
        <v>2.3613535894E-2</v>
      </c>
      <c r="N10" s="6">
        <v>5.9085968242999998E-2</v>
      </c>
      <c r="Q10" s="148">
        <v>0.92140532256744256</v>
      </c>
      <c r="R10" s="149">
        <v>9.6066636018969379E-2</v>
      </c>
      <c r="S10" s="146">
        <v>2</v>
      </c>
      <c r="T10" s="149" t="s">
        <v>29</v>
      </c>
      <c r="U10" s="148">
        <v>1.0110357011178082</v>
      </c>
      <c r="V10" s="146">
        <v>2</v>
      </c>
      <c r="W10" s="150" t="s">
        <v>442</v>
      </c>
      <c r="X10" s="151">
        <v>0.15377657168701941</v>
      </c>
    </row>
    <row r="11" spans="1:41" s="101" customFormat="1" ht="16.899999999999999" customHeight="1" x14ac:dyDescent="0.25">
      <c r="A11" s="37">
        <v>2</v>
      </c>
      <c r="B11" s="37">
        <v>10</v>
      </c>
      <c r="C11" s="127" t="s">
        <v>29</v>
      </c>
      <c r="D11" s="158">
        <v>53310.351999999999</v>
      </c>
      <c r="E11" s="15">
        <v>5522952.4671999998</v>
      </c>
      <c r="F11" s="158">
        <v>5462668.0948000001</v>
      </c>
      <c r="G11" s="17">
        <v>1.0110357011178082</v>
      </c>
      <c r="H11" s="10">
        <v>9.5100999999999996</v>
      </c>
      <c r="I11" s="10">
        <v>0.81</v>
      </c>
      <c r="J11" s="8">
        <v>9.1796332046332044E-2</v>
      </c>
      <c r="K11" s="160">
        <v>9.3822393822393824E-2</v>
      </c>
      <c r="L11" s="8">
        <v>7.8955063855E-3</v>
      </c>
      <c r="M11" s="8">
        <v>5.1742902352999998E-2</v>
      </c>
      <c r="N11" s="8">
        <v>0.13977040061000001</v>
      </c>
      <c r="Q11" s="38">
        <v>0.92140532256744256</v>
      </c>
      <c r="R11" s="39">
        <v>9.6066636018969379E-2</v>
      </c>
      <c r="S11" s="37">
        <v>3</v>
      </c>
      <c r="T11" s="39" t="s">
        <v>16</v>
      </c>
      <c r="U11" s="38">
        <v>0.93525123627655271</v>
      </c>
      <c r="V11" s="37">
        <v>3</v>
      </c>
      <c r="W11" s="133" t="s">
        <v>342</v>
      </c>
      <c r="X11" s="134">
        <v>0.14744801512287337</v>
      </c>
    </row>
    <row r="12" spans="1:41" s="101" customFormat="1" ht="16.899999999999999" customHeight="1" x14ac:dyDescent="0.25">
      <c r="A12" s="37">
        <v>1</v>
      </c>
      <c r="B12" s="37">
        <v>9</v>
      </c>
      <c r="C12" s="5" t="s">
        <v>27</v>
      </c>
      <c r="D12" s="157">
        <v>18021.303</v>
      </c>
      <c r="E12" s="14">
        <v>2131920.1449000002</v>
      </c>
      <c r="F12" s="157">
        <v>2090865.6736000001</v>
      </c>
      <c r="G12" s="16">
        <v>1.0196351548635421</v>
      </c>
      <c r="H12" s="9">
        <v>10.8</v>
      </c>
      <c r="I12" s="9">
        <v>0.95</v>
      </c>
      <c r="J12" s="6">
        <v>9.129332206255282E-2</v>
      </c>
      <c r="K12" s="159">
        <v>9.6365173288250186E-2</v>
      </c>
      <c r="L12" s="123">
        <v>9.8164746068999994E-3</v>
      </c>
      <c r="M12" s="123">
        <v>4.2581364783000002E-2</v>
      </c>
      <c r="N12" s="123">
        <v>0.19231731656000001</v>
      </c>
      <c r="Q12" s="38">
        <v>0.92140532256744256</v>
      </c>
      <c r="R12" s="39">
        <v>9.6066636018969379E-2</v>
      </c>
      <c r="S12" s="37">
        <v>4</v>
      </c>
      <c r="T12" s="39" t="s">
        <v>391</v>
      </c>
      <c r="U12" s="38">
        <v>0.93435943481848827</v>
      </c>
      <c r="V12" s="37">
        <v>4</v>
      </c>
      <c r="W12" s="133" t="s">
        <v>40</v>
      </c>
      <c r="X12" s="134">
        <v>0.11822660098522168</v>
      </c>
    </row>
    <row r="13" spans="1:41" s="101" customFormat="1" ht="16.899999999999999" customHeight="1" x14ac:dyDescent="0.25">
      <c r="A13" s="37">
        <v>6</v>
      </c>
      <c r="B13" s="37">
        <v>4</v>
      </c>
      <c r="C13" s="127" t="s">
        <v>40</v>
      </c>
      <c r="D13" s="158">
        <v>214249.66399999999</v>
      </c>
      <c r="E13" s="15">
        <v>2174634.0896000001</v>
      </c>
      <c r="F13" s="158">
        <v>2373630.2782000001</v>
      </c>
      <c r="G13" s="17">
        <v>0.91616378067484661</v>
      </c>
      <c r="H13" s="10">
        <v>1.2050000000000001</v>
      </c>
      <c r="I13" s="10">
        <v>0.1</v>
      </c>
      <c r="J13" s="8">
        <v>0.1187192118226601</v>
      </c>
      <c r="K13" s="160">
        <v>0.11822660098522168</v>
      </c>
      <c r="L13" s="8">
        <v>-1.8992162122E-3</v>
      </c>
      <c r="M13" s="8">
        <v>7.7133751729E-2</v>
      </c>
      <c r="N13" s="8">
        <v>0.13798947040000001</v>
      </c>
      <c r="Q13" s="38">
        <v>0.92140532256744256</v>
      </c>
      <c r="R13" s="39">
        <v>9.6066636018969379E-2</v>
      </c>
      <c r="S13" s="37">
        <v>5</v>
      </c>
      <c r="T13" s="39" t="s">
        <v>17</v>
      </c>
      <c r="U13" s="38">
        <v>0.91894824219287807</v>
      </c>
      <c r="V13" s="37">
        <v>5</v>
      </c>
      <c r="W13" s="133" t="s">
        <v>235</v>
      </c>
      <c r="X13" s="134">
        <v>0.10830324909747295</v>
      </c>
    </row>
    <row r="14" spans="1:41" s="101" customFormat="1" ht="16.899999999999999" customHeight="1" x14ac:dyDescent="0.25">
      <c r="A14" s="37">
        <v>5</v>
      </c>
      <c r="B14" s="37">
        <v>7</v>
      </c>
      <c r="C14" s="5" t="s">
        <v>17</v>
      </c>
      <c r="D14" s="157">
        <v>51390.097893999999</v>
      </c>
      <c r="E14" s="14">
        <v>4984839.4956999999</v>
      </c>
      <c r="F14" s="157">
        <v>5424505.1754000001</v>
      </c>
      <c r="G14" s="16">
        <v>0.91894824219287807</v>
      </c>
      <c r="H14" s="9">
        <v>9.84</v>
      </c>
      <c r="I14" s="9">
        <v>0.82</v>
      </c>
      <c r="J14" s="6">
        <v>0.10144329896943848</v>
      </c>
      <c r="K14" s="159">
        <v>0.10144329896943848</v>
      </c>
      <c r="L14" s="123">
        <v>-2.9320524367999999E-2</v>
      </c>
      <c r="M14" s="123">
        <v>-4.5904479508000001E-2</v>
      </c>
      <c r="N14" s="123">
        <v>6.2571532036999999E-2</v>
      </c>
      <c r="Q14" s="38">
        <v>0.92140532256744256</v>
      </c>
      <c r="R14" s="39">
        <v>9.6066636018969379E-2</v>
      </c>
      <c r="S14" s="37">
        <v>6</v>
      </c>
      <c r="T14" s="39" t="s">
        <v>40</v>
      </c>
      <c r="U14" s="38">
        <v>0.91616378067484661</v>
      </c>
      <c r="V14" s="37">
        <v>6</v>
      </c>
      <c r="W14" s="133" t="s">
        <v>32</v>
      </c>
      <c r="X14" s="134">
        <v>0.10230817217574928</v>
      </c>
    </row>
    <row r="15" spans="1:41" s="101" customFormat="1" ht="16.899999999999999" customHeight="1" x14ac:dyDescent="0.25">
      <c r="A15" s="37">
        <v>4</v>
      </c>
      <c r="B15" s="37">
        <v>1</v>
      </c>
      <c r="C15" s="127" t="s">
        <v>391</v>
      </c>
      <c r="D15" s="158">
        <v>4235.0420000000004</v>
      </c>
      <c r="E15" s="15">
        <v>411857.8345</v>
      </c>
      <c r="F15" s="158">
        <v>440791.64736</v>
      </c>
      <c r="G15" s="17">
        <v>0.93435943481848827</v>
      </c>
      <c r="H15" s="10">
        <v>12.85</v>
      </c>
      <c r="I15" s="10">
        <v>1.7</v>
      </c>
      <c r="J15" s="8">
        <v>0.13213367609254498</v>
      </c>
      <c r="K15" s="160">
        <v>0.20976863753213371</v>
      </c>
      <c r="L15" s="8">
        <v>1.0291774855E-2</v>
      </c>
      <c r="M15" s="8">
        <v>0.17175844916999999</v>
      </c>
      <c r="N15" s="8">
        <v>0.23991641969999999</v>
      </c>
      <c r="Q15" s="38">
        <v>0.92140532256744256</v>
      </c>
      <c r="R15" s="39">
        <v>9.6066636018969379E-2</v>
      </c>
      <c r="S15" s="37">
        <v>7</v>
      </c>
      <c r="T15" s="39" t="s">
        <v>31</v>
      </c>
      <c r="U15" s="38">
        <v>0.90292736378576166</v>
      </c>
      <c r="V15" s="37">
        <v>7</v>
      </c>
      <c r="W15" s="133" t="s">
        <v>17</v>
      </c>
      <c r="X15" s="134">
        <v>0.10144329896943848</v>
      </c>
    </row>
    <row r="16" spans="1:41" s="147" customFormat="1" ht="16.899999999999999" customHeight="1" x14ac:dyDescent="0.25">
      <c r="A16" s="146">
        <v>7</v>
      </c>
      <c r="B16" s="146">
        <v>14</v>
      </c>
      <c r="C16" s="127" t="s">
        <v>31</v>
      </c>
      <c r="D16" s="165">
        <v>16118.565000000001</v>
      </c>
      <c r="E16" s="122">
        <v>1751443.2729</v>
      </c>
      <c r="F16" s="165">
        <v>1939738.8352000001</v>
      </c>
      <c r="G16" s="124">
        <v>0.90292736378576166</v>
      </c>
      <c r="H16" s="125">
        <v>9</v>
      </c>
      <c r="I16" s="125">
        <v>0.75</v>
      </c>
      <c r="J16" s="123">
        <v>8.2827167310877969E-2</v>
      </c>
      <c r="K16" s="170">
        <v>8.2827167310877969E-2</v>
      </c>
      <c r="L16" s="123">
        <v>6.5771190366000001E-3</v>
      </c>
      <c r="M16" s="123">
        <v>1.5984236634000002E-3</v>
      </c>
      <c r="N16" s="123">
        <v>0.16374588819999999</v>
      </c>
      <c r="Q16" s="148">
        <v>0.92140532256744256</v>
      </c>
      <c r="R16" s="149">
        <v>9.6066636018969379E-2</v>
      </c>
      <c r="S16" s="146">
        <v>8</v>
      </c>
      <c r="T16" s="149" t="s">
        <v>32</v>
      </c>
      <c r="U16" s="148">
        <v>0.85690873742229179</v>
      </c>
      <c r="V16" s="146">
        <v>8</v>
      </c>
      <c r="W16" s="150" t="s">
        <v>233</v>
      </c>
      <c r="X16" s="151">
        <v>9.7333333333333327E-2</v>
      </c>
    </row>
    <row r="17" spans="1:24" s="101" customFormat="1" ht="16.899999999999999" customHeight="1" x14ac:dyDescent="0.25">
      <c r="A17" s="37">
        <v>12</v>
      </c>
      <c r="B17" s="37">
        <v>8</v>
      </c>
      <c r="C17" s="128" t="s">
        <v>233</v>
      </c>
      <c r="D17" s="158">
        <v>12660.066999999999</v>
      </c>
      <c r="E17" s="15">
        <v>1139406.03</v>
      </c>
      <c r="F17" s="158">
        <v>1387834.683</v>
      </c>
      <c r="G17" s="17">
        <v>0.8209955003696936</v>
      </c>
      <c r="H17" s="10">
        <v>8.34</v>
      </c>
      <c r="I17" s="10">
        <v>0.73</v>
      </c>
      <c r="J17" s="8">
        <v>9.2666666666666647E-2</v>
      </c>
      <c r="K17" s="160">
        <v>9.7333333333333327E-2</v>
      </c>
      <c r="L17" s="8">
        <v>-2.5763152197000001E-2</v>
      </c>
      <c r="M17" s="8">
        <v>1.4402332516E-2</v>
      </c>
      <c r="N17" s="8">
        <v>0.16689128660000002</v>
      </c>
      <c r="Q17" s="38">
        <v>0.92140532256744256</v>
      </c>
      <c r="R17" s="39">
        <v>9.6066636018969379E-2</v>
      </c>
      <c r="S17" s="37">
        <v>9</v>
      </c>
      <c r="T17" s="39" t="s">
        <v>235</v>
      </c>
      <c r="U17" s="38">
        <v>0.85055492275018918</v>
      </c>
      <c r="V17" s="37">
        <v>9</v>
      </c>
      <c r="W17" s="133" t="s">
        <v>27</v>
      </c>
      <c r="X17" s="134">
        <v>9.6365173288250186E-2</v>
      </c>
    </row>
    <row r="18" spans="1:24" s="147" customFormat="1" ht="16.899999999999999" customHeight="1" x14ac:dyDescent="0.25">
      <c r="A18" s="146">
        <v>9</v>
      </c>
      <c r="B18" s="146">
        <v>5</v>
      </c>
      <c r="C18" s="127" t="s">
        <v>235</v>
      </c>
      <c r="D18" s="165">
        <v>2810.1930000000002</v>
      </c>
      <c r="E18" s="122">
        <v>311369.38439999998</v>
      </c>
      <c r="F18" s="165">
        <v>366077.92874</v>
      </c>
      <c r="G18" s="124">
        <v>0.85055492275018918</v>
      </c>
      <c r="H18" s="125">
        <v>11.73</v>
      </c>
      <c r="I18" s="125">
        <v>1</v>
      </c>
      <c r="J18" s="123">
        <v>0.1058664259927798</v>
      </c>
      <c r="K18" s="170">
        <v>0.10830324909747295</v>
      </c>
      <c r="L18" s="6">
        <v>4.5381639777999999E-2</v>
      </c>
      <c r="M18" s="6">
        <v>8.6572275358999997E-3</v>
      </c>
      <c r="N18" s="6">
        <v>0.19299534416</v>
      </c>
      <c r="Q18" s="148">
        <v>0.92140532256744256</v>
      </c>
      <c r="R18" s="149">
        <v>9.6066636018969379E-2</v>
      </c>
      <c r="S18" s="146">
        <v>10</v>
      </c>
      <c r="T18" s="149" t="s">
        <v>640</v>
      </c>
      <c r="U18" s="148">
        <v>0.8358660598172295</v>
      </c>
      <c r="V18" s="146">
        <v>10</v>
      </c>
      <c r="W18" s="150" t="s">
        <v>29</v>
      </c>
      <c r="X18" s="151">
        <v>9.3822393822393824E-2</v>
      </c>
    </row>
    <row r="19" spans="1:24" s="101" customFormat="1" ht="16.899999999999999" customHeight="1" x14ac:dyDescent="0.25">
      <c r="A19" s="37">
        <v>8</v>
      </c>
      <c r="B19" s="37">
        <v>6</v>
      </c>
      <c r="C19" s="5" t="s">
        <v>32</v>
      </c>
      <c r="D19" s="158">
        <v>14997.396000000001</v>
      </c>
      <c r="E19" s="15">
        <v>1442449.5473</v>
      </c>
      <c r="F19" s="158">
        <v>1683317.5859999999</v>
      </c>
      <c r="G19" s="17">
        <v>0.85690873742229179</v>
      </c>
      <c r="H19" s="10">
        <v>8.99</v>
      </c>
      <c r="I19" s="10">
        <v>0.82</v>
      </c>
      <c r="J19" s="8">
        <v>9.3470576002031111E-2</v>
      </c>
      <c r="K19" s="160">
        <v>0.10230817217574928</v>
      </c>
      <c r="L19" s="8">
        <v>-6.1933092751999999E-2</v>
      </c>
      <c r="M19" s="8">
        <v>5.6298932067999994E-3</v>
      </c>
      <c r="N19" s="8">
        <v>0.22906760161</v>
      </c>
      <c r="Q19" s="38">
        <v>0.92140532256744256</v>
      </c>
      <c r="R19" s="39">
        <v>9.6066636018969379E-2</v>
      </c>
      <c r="S19" s="37">
        <v>11</v>
      </c>
      <c r="T19" s="39" t="s">
        <v>442</v>
      </c>
      <c r="U19" s="38">
        <v>0.82725352864227308</v>
      </c>
      <c r="V19" s="37">
        <v>11</v>
      </c>
      <c r="W19" s="133" t="s">
        <v>231</v>
      </c>
      <c r="X19" s="134">
        <v>9.1304347826086957E-2</v>
      </c>
    </row>
    <row r="20" spans="1:24" s="101" customFormat="1" ht="16.899999999999999" customHeight="1" x14ac:dyDescent="0.25">
      <c r="A20" s="37">
        <v>15</v>
      </c>
      <c r="B20" s="37">
        <v>11</v>
      </c>
      <c r="C20" s="127" t="s">
        <v>231</v>
      </c>
      <c r="D20" s="157">
        <v>42500</v>
      </c>
      <c r="E20" s="14">
        <v>391000</v>
      </c>
      <c r="F20" s="157">
        <v>507867.49945</v>
      </c>
      <c r="G20" s="16">
        <v>0.76988584704364271</v>
      </c>
      <c r="H20" s="9">
        <v>0.89500000000000002</v>
      </c>
      <c r="I20" s="9">
        <v>7.0000000000000007E-2</v>
      </c>
      <c r="J20" s="6">
        <v>9.7282608695652167E-2</v>
      </c>
      <c r="K20" s="159">
        <v>9.1304347826086957E-2</v>
      </c>
      <c r="L20" s="123">
        <v>-1.0857763290000001E-3</v>
      </c>
      <c r="M20" s="123">
        <v>4.0396963091999999E-2</v>
      </c>
      <c r="N20" s="123">
        <v>0.23673986732999999</v>
      </c>
      <c r="Q20" s="38">
        <v>0.92140532256744256</v>
      </c>
      <c r="R20" s="39">
        <v>9.6066636018969379E-2</v>
      </c>
      <c r="S20" s="37">
        <v>12</v>
      </c>
      <c r="T20" s="39" t="s">
        <v>233</v>
      </c>
      <c r="U20" s="38">
        <v>0.8209955003696936</v>
      </c>
      <c r="V20" s="37">
        <v>12</v>
      </c>
      <c r="W20" s="133" t="s">
        <v>236</v>
      </c>
      <c r="X20" s="134">
        <v>8.6746987951807214E-2</v>
      </c>
    </row>
    <row r="21" spans="1:24" s="141" customFormat="1" ht="16.899999999999999" customHeight="1" x14ac:dyDescent="0.25">
      <c r="A21" s="126">
        <v>11</v>
      </c>
      <c r="B21" s="126">
        <v>2</v>
      </c>
      <c r="C21" s="128" t="s">
        <v>442</v>
      </c>
      <c r="D21" s="158">
        <v>7739.0919999999996</v>
      </c>
      <c r="E21" s="15">
        <v>513333.97236000001</v>
      </c>
      <c r="F21" s="158">
        <v>620527.99364</v>
      </c>
      <c r="G21" s="17">
        <v>0.82725352864227308</v>
      </c>
      <c r="H21" s="10">
        <v>7.77</v>
      </c>
      <c r="I21" s="10">
        <v>0.85</v>
      </c>
      <c r="J21" s="8">
        <v>0.11714156490275891</v>
      </c>
      <c r="K21" s="160">
        <v>0.15377657168701941</v>
      </c>
      <c r="L21" s="8">
        <v>-0.10425388250999999</v>
      </c>
      <c r="M21" s="8">
        <v>8.1306303017999997E-3</v>
      </c>
      <c r="N21" s="8">
        <v>0.17490695697</v>
      </c>
      <c r="Q21" s="142">
        <v>0.92140532256744256</v>
      </c>
      <c r="R21" s="143">
        <v>9.6066636018969379E-2</v>
      </c>
      <c r="S21" s="126">
        <v>13</v>
      </c>
      <c r="T21" s="143" t="s">
        <v>236</v>
      </c>
      <c r="U21" s="142">
        <v>0.81780295504607947</v>
      </c>
      <c r="V21" s="126">
        <v>13</v>
      </c>
      <c r="W21" s="144" t="s">
        <v>16</v>
      </c>
      <c r="X21" s="145">
        <v>8.4772975403493878E-2</v>
      </c>
    </row>
    <row r="22" spans="1:24" s="101" customFormat="1" ht="16.899999999999999" customHeight="1" x14ac:dyDescent="0.25">
      <c r="A22" s="37">
        <v>16</v>
      </c>
      <c r="B22" s="37">
        <v>16</v>
      </c>
      <c r="C22" s="127" t="s">
        <v>44</v>
      </c>
      <c r="D22" s="165">
        <v>7150.4219999999996</v>
      </c>
      <c r="E22" s="122">
        <v>457126.47846000001</v>
      </c>
      <c r="F22" s="165">
        <v>646316.05738999997</v>
      </c>
      <c r="G22" s="124">
        <v>0.70728008879432935</v>
      </c>
      <c r="H22" s="125">
        <v>8.9499999999999993</v>
      </c>
      <c r="I22" s="125">
        <v>0</v>
      </c>
      <c r="J22" s="123">
        <v>0.13999687157828872</v>
      </c>
      <c r="K22" s="170">
        <v>0</v>
      </c>
      <c r="L22" s="123">
        <v>-7.7489177490000005E-2</v>
      </c>
      <c r="M22" s="123">
        <v>-0.19195950149000002</v>
      </c>
      <c r="N22" s="123">
        <v>1.7625804424999999E-2</v>
      </c>
      <c r="Q22" s="38">
        <v>0.92140532256744256</v>
      </c>
      <c r="R22" s="39">
        <v>9.6066636018969379E-2</v>
      </c>
      <c r="S22" s="37">
        <v>14</v>
      </c>
      <c r="T22" s="39" t="s">
        <v>60</v>
      </c>
      <c r="U22" s="38">
        <v>0.77112978390290821</v>
      </c>
      <c r="V22" s="37">
        <v>14</v>
      </c>
      <c r="W22" s="133" t="s">
        <v>31</v>
      </c>
      <c r="X22" s="134">
        <v>8.2827167310877969E-2</v>
      </c>
    </row>
    <row r="23" spans="1:24" s="141" customFormat="1" ht="16.899999999999999" customHeight="1" x14ac:dyDescent="0.25">
      <c r="A23" s="126">
        <v>13</v>
      </c>
      <c r="B23" s="126">
        <v>12</v>
      </c>
      <c r="C23" s="128" t="s">
        <v>236</v>
      </c>
      <c r="D23" s="158">
        <v>6687.0349999999999</v>
      </c>
      <c r="E23" s="15">
        <v>555023.90500000003</v>
      </c>
      <c r="F23" s="158">
        <v>678676.81521000003</v>
      </c>
      <c r="G23" s="17">
        <v>0.81780295504607947</v>
      </c>
      <c r="H23" s="10">
        <v>8.85</v>
      </c>
      <c r="I23" s="10">
        <v>0.6</v>
      </c>
      <c r="J23" s="8">
        <v>0.10662650602409637</v>
      </c>
      <c r="K23" s="160">
        <v>8.6746987951807214E-2</v>
      </c>
      <c r="L23" s="8">
        <v>-1.6587677726000002E-2</v>
      </c>
      <c r="M23" s="8">
        <v>-6.5880824641000008E-2</v>
      </c>
      <c r="N23" s="8">
        <v>0.13698299914000001</v>
      </c>
      <c r="Q23" s="142">
        <v>0.92140532256744256</v>
      </c>
      <c r="R23" s="143">
        <v>9.6066636018969379E-2</v>
      </c>
      <c r="S23" s="126">
        <v>15</v>
      </c>
      <c r="T23" s="143" t="s">
        <v>231</v>
      </c>
      <c r="U23" s="142">
        <v>0.76988584704364271</v>
      </c>
      <c r="V23" s="126">
        <v>15</v>
      </c>
      <c r="W23" s="144" t="s">
        <v>60</v>
      </c>
      <c r="X23" s="145">
        <v>7.8947368421052627E-2</v>
      </c>
    </row>
    <row r="24" spans="1:24" s="101" customFormat="1" ht="16.899999999999999" customHeight="1" x14ac:dyDescent="0.25">
      <c r="A24" s="37">
        <v>10</v>
      </c>
      <c r="B24" s="37">
        <v>16</v>
      </c>
      <c r="C24" s="127" t="s">
        <v>640</v>
      </c>
      <c r="D24" s="165">
        <v>2481.2839899999999</v>
      </c>
      <c r="E24" s="122">
        <v>58930.494763000002</v>
      </c>
      <c r="F24" s="165">
        <v>70502.318010000003</v>
      </c>
      <c r="G24" s="124">
        <v>0.8358660598172295</v>
      </c>
      <c r="H24" s="125">
        <v>0.26219525858999998</v>
      </c>
      <c r="I24" s="125">
        <v>0</v>
      </c>
      <c r="J24" s="123">
        <v>1.1039800361590541E-2</v>
      </c>
      <c r="K24" s="170">
        <v>0</v>
      </c>
      <c r="L24" s="123">
        <v>-1.1240632804999999E-2</v>
      </c>
      <c r="M24" s="123">
        <v>-1.0416666667E-2</v>
      </c>
      <c r="N24" s="123">
        <v>-2.3443428985E-2</v>
      </c>
      <c r="Q24" s="38">
        <v>0.92140532256744256</v>
      </c>
      <c r="R24" s="39">
        <v>9.6066636018969379E-2</v>
      </c>
      <c r="S24" s="37">
        <v>16</v>
      </c>
      <c r="T24" s="39" t="s">
        <v>44</v>
      </c>
      <c r="U24" s="38">
        <v>0.70728008879432935</v>
      </c>
      <c r="V24" s="37">
        <v>16</v>
      </c>
      <c r="W24" s="133" t="s">
        <v>44</v>
      </c>
      <c r="X24" s="134">
        <v>0</v>
      </c>
    </row>
    <row r="25" spans="1:24" s="101" customFormat="1" ht="16.899999999999999" customHeight="1" x14ac:dyDescent="0.25">
      <c r="A25" s="37">
        <v>17</v>
      </c>
      <c r="B25" s="37">
        <v>3</v>
      </c>
      <c r="C25" s="127" t="s">
        <v>342</v>
      </c>
      <c r="D25" s="165">
        <v>4673</v>
      </c>
      <c r="E25" s="122">
        <v>148321.01999999999</v>
      </c>
      <c r="F25" s="165">
        <v>220053.62784999999</v>
      </c>
      <c r="G25" s="124">
        <v>0.67402215291403111</v>
      </c>
      <c r="H25" s="125">
        <v>4.5458999999999996</v>
      </c>
      <c r="I25" s="125">
        <v>0.39</v>
      </c>
      <c r="J25" s="123">
        <v>0.14322306238185256</v>
      </c>
      <c r="K25" s="170">
        <v>0.14744801512287337</v>
      </c>
      <c r="L25" s="123">
        <v>-2.6412056417999999E-2</v>
      </c>
      <c r="M25" s="123">
        <v>-2.9348127283999999E-2</v>
      </c>
      <c r="N25" s="123">
        <v>-4.7354430735000001E-3</v>
      </c>
      <c r="Q25" s="38">
        <v>0.92140532256744256</v>
      </c>
      <c r="R25" s="39">
        <v>9.6066636018969379E-2</v>
      </c>
      <c r="S25" s="37">
        <v>18</v>
      </c>
      <c r="T25" s="39" t="e">
        <v>#N/A</v>
      </c>
      <c r="U25" s="38" t="e">
        <v>#N/A</v>
      </c>
      <c r="V25" s="37">
        <v>18</v>
      </c>
      <c r="W25" s="133" t="e">
        <v>#N/A</v>
      </c>
      <c r="X25" s="134" t="e">
        <v>#N/A</v>
      </c>
    </row>
    <row r="26" spans="1:24" hidden="1" x14ac:dyDescent="0.25">
      <c r="C26" s="7"/>
      <c r="D26" s="15"/>
      <c r="E26" s="15"/>
      <c r="F26" s="15"/>
      <c r="G26" s="168"/>
      <c r="H26" s="10"/>
      <c r="I26" s="10"/>
      <c r="J26" s="8"/>
      <c r="K26" s="8"/>
      <c r="L26" s="8"/>
      <c r="M26" s="8"/>
      <c r="N26" s="8"/>
      <c r="O26" s="38"/>
      <c r="P26" s="39"/>
      <c r="Q26" s="39"/>
    </row>
    <row r="27" spans="1:24" hidden="1" x14ac:dyDescent="0.25">
      <c r="D27" s="14"/>
      <c r="E27" s="14"/>
      <c r="F27" s="14"/>
      <c r="G27" s="169"/>
      <c r="H27" s="9"/>
      <c r="I27" s="9"/>
      <c r="J27" s="6"/>
      <c r="K27" s="6"/>
      <c r="L27" s="6"/>
      <c r="M27" s="6"/>
      <c r="N27" s="6"/>
      <c r="O27" s="38"/>
      <c r="P27" s="39"/>
      <c r="Q27" s="39"/>
    </row>
    <row r="28" spans="1:24" hidden="1" x14ac:dyDescent="0.25">
      <c r="C28" s="7"/>
      <c r="D28" s="14"/>
      <c r="E28" s="14"/>
      <c r="F28" s="14"/>
      <c r="G28" s="169"/>
      <c r="H28" s="9"/>
      <c r="I28" s="9"/>
      <c r="J28" s="6"/>
      <c r="K28" s="6"/>
      <c r="L28" s="6"/>
      <c r="M28" s="6"/>
      <c r="N28" s="6"/>
      <c r="O28" s="38"/>
      <c r="P28" s="39"/>
      <c r="Q28" s="39"/>
    </row>
    <row r="29" spans="1:24" hidden="1" x14ac:dyDescent="0.25">
      <c r="D29" s="14"/>
      <c r="E29" s="14"/>
      <c r="F29" s="14"/>
      <c r="G29" s="169"/>
      <c r="H29" s="9"/>
      <c r="I29" s="9"/>
      <c r="J29" s="6"/>
      <c r="K29" s="6"/>
      <c r="L29" s="6"/>
      <c r="M29" s="6"/>
      <c r="N29" s="6"/>
      <c r="O29" s="38"/>
      <c r="P29" s="39"/>
      <c r="Q29" s="39"/>
    </row>
    <row r="30" spans="1:24" hidden="1" x14ac:dyDescent="0.25">
      <c r="C30" s="7"/>
      <c r="D30" s="14"/>
      <c r="E30" s="14"/>
      <c r="F30" s="14"/>
      <c r="G30" s="169"/>
      <c r="H30" s="9"/>
      <c r="I30" s="9"/>
      <c r="J30" s="6"/>
      <c r="K30" s="6"/>
      <c r="L30" s="6"/>
      <c r="M30" s="6"/>
      <c r="N30" s="6"/>
      <c r="O30" s="38"/>
      <c r="P30" s="39"/>
      <c r="Q30" s="39"/>
    </row>
    <row r="31" spans="1:24" hidden="1" x14ac:dyDescent="0.25">
      <c r="D31" s="14"/>
      <c r="E31" s="14"/>
      <c r="F31" s="14"/>
      <c r="G31" s="169"/>
      <c r="H31" s="9"/>
      <c r="I31" s="9"/>
      <c r="J31" s="6"/>
      <c r="K31" s="6"/>
      <c r="L31" s="6"/>
      <c r="M31" s="6"/>
      <c r="N31" s="6"/>
      <c r="O31" s="38"/>
      <c r="P31" s="39"/>
      <c r="Q31" s="39"/>
    </row>
    <row r="32" spans="1:24" hidden="1" x14ac:dyDescent="0.25">
      <c r="C32" s="7"/>
      <c r="D32" s="14"/>
      <c r="E32" s="14"/>
      <c r="F32" s="14"/>
      <c r="G32" s="169"/>
      <c r="H32" s="9"/>
      <c r="I32" s="9"/>
      <c r="J32" s="6"/>
      <c r="K32" s="6"/>
      <c r="L32" s="6"/>
      <c r="M32" s="6"/>
      <c r="N32" s="6"/>
      <c r="O32" s="38"/>
      <c r="P32" s="39"/>
      <c r="Q32" s="39"/>
    </row>
    <row r="33" spans="3:17" hidden="1" x14ac:dyDescent="0.25">
      <c r="D33" s="14"/>
      <c r="E33" s="14"/>
      <c r="F33" s="14"/>
      <c r="G33" s="169"/>
      <c r="H33" s="9"/>
      <c r="I33" s="9"/>
      <c r="J33" s="6"/>
      <c r="K33" s="6"/>
      <c r="L33" s="6"/>
      <c r="M33" s="6"/>
      <c r="N33" s="6"/>
      <c r="O33" s="38"/>
      <c r="P33" s="39"/>
      <c r="Q33" s="39"/>
    </row>
    <row r="34" spans="3:17" hidden="1" x14ac:dyDescent="0.25">
      <c r="C34" s="7"/>
      <c r="D34" s="15"/>
      <c r="E34" s="15"/>
      <c r="F34" s="15"/>
      <c r="G34" s="168"/>
      <c r="H34" s="10"/>
      <c r="I34" s="10"/>
      <c r="J34" s="8"/>
      <c r="K34" s="8"/>
      <c r="L34" s="8"/>
      <c r="M34" s="8"/>
      <c r="N34" s="8"/>
      <c r="O34" s="38"/>
      <c r="P34" s="39"/>
      <c r="Q34" s="39"/>
    </row>
    <row r="35" spans="3:17" hidden="1" x14ac:dyDescent="0.25">
      <c r="D35" s="14"/>
      <c r="E35" s="14"/>
      <c r="F35" s="14"/>
      <c r="G35" s="169"/>
      <c r="H35" s="9"/>
      <c r="I35" s="9"/>
      <c r="J35" s="6"/>
      <c r="K35" s="6"/>
      <c r="L35" s="6"/>
      <c r="M35" s="6"/>
      <c r="N35" s="6"/>
      <c r="O35" s="38"/>
      <c r="P35" s="39"/>
      <c r="Q35" s="39"/>
    </row>
    <row r="36" spans="3:17" hidden="1" x14ac:dyDescent="0.25">
      <c r="C36" s="7"/>
      <c r="D36" s="15"/>
      <c r="E36" s="15"/>
      <c r="F36" s="15"/>
      <c r="G36" s="168"/>
      <c r="H36" s="10"/>
      <c r="I36" s="10"/>
      <c r="J36" s="8"/>
      <c r="K36" s="8"/>
      <c r="L36" s="8"/>
      <c r="M36" s="8"/>
      <c r="N36" s="8"/>
      <c r="O36" s="38"/>
      <c r="P36" s="39"/>
      <c r="Q36" s="39"/>
    </row>
    <row r="37" spans="3:17" hidden="1" x14ac:dyDescent="0.25">
      <c r="D37" s="14"/>
      <c r="E37" s="14"/>
      <c r="F37" s="14"/>
      <c r="G37" s="169"/>
      <c r="H37" s="9"/>
      <c r="I37" s="9"/>
      <c r="J37" s="6"/>
      <c r="K37" s="6"/>
      <c r="L37" s="6"/>
      <c r="M37" s="6"/>
      <c r="N37" s="6"/>
      <c r="O37" s="38"/>
      <c r="P37" s="39"/>
      <c r="Q37" s="39"/>
    </row>
    <row r="38" spans="3:17" hidden="1" x14ac:dyDescent="0.25">
      <c r="D38" s="14"/>
      <c r="E38" s="14"/>
      <c r="F38" s="14"/>
      <c r="G38" s="169"/>
      <c r="H38" s="9"/>
      <c r="I38" s="9"/>
      <c r="J38" s="6"/>
      <c r="K38" s="6"/>
      <c r="L38" s="6"/>
      <c r="M38" s="6"/>
      <c r="N38" s="6"/>
      <c r="O38" s="38"/>
    </row>
    <row r="39" spans="3:17" hidden="1" x14ac:dyDescent="0.25">
      <c r="D39" s="14"/>
      <c r="E39" s="14"/>
      <c r="F39" s="14"/>
      <c r="G39" s="169"/>
      <c r="H39" s="9"/>
      <c r="I39" s="9"/>
      <c r="J39" s="6"/>
      <c r="K39" s="6"/>
      <c r="L39" s="6"/>
      <c r="M39" s="6"/>
      <c r="N39" s="6"/>
      <c r="O39" s="38"/>
    </row>
    <row r="40" spans="3:17" x14ac:dyDescent="0.25">
      <c r="C40" s="19"/>
      <c r="D40" s="19"/>
      <c r="E40" s="152"/>
      <c r="F40" s="18"/>
      <c r="G40" s="155"/>
      <c r="H40" s="18"/>
      <c r="I40" s="21"/>
      <c r="J40" s="22"/>
      <c r="K40" s="22"/>
      <c r="L40" s="156"/>
      <c r="M40" s="22"/>
      <c r="N40" s="22"/>
    </row>
    <row r="41" spans="3:17" x14ac:dyDescent="0.25"/>
    <row r="42" spans="3:17" x14ac:dyDescent="0.25"/>
    <row r="43" spans="3:17" x14ac:dyDescent="0.25"/>
    <row r="44" spans="3:17" x14ac:dyDescent="0.25"/>
    <row r="45" spans="3:17" x14ac:dyDescent="0.25"/>
    <row r="46" spans="3:17" x14ac:dyDescent="0.25"/>
  </sheetData>
  <sortState xmlns:xlrd2="http://schemas.microsoft.com/office/spreadsheetml/2017/richdata2" ref="C10:P25">
    <sortCondition descending="1" ref="G9:G25"/>
  </sortState>
  <mergeCells count="4">
    <mergeCell ref="C6:D6"/>
    <mergeCell ref="E6:F6"/>
    <mergeCell ref="G6:K6"/>
    <mergeCell ref="L6:N6"/>
  </mergeCells>
  <conditionalFormatting sqref="L9:N25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H14" sqref="H14"/>
    </sheetView>
  </sheetViews>
  <sheetFormatPr defaultColWidth="0" defaultRowHeight="12.75" zeroHeight="1" x14ac:dyDescent="0.25"/>
  <cols>
    <col min="1" max="2" width="0.28515625" style="37" customWidth="1"/>
    <col min="3" max="3" width="12.85546875" style="1" customWidth="1"/>
    <col min="4" max="4" width="15.28515625" style="1" customWidth="1"/>
    <col min="5" max="5" width="15.7109375" style="1" customWidth="1"/>
    <col min="6" max="6" width="16.28515625" style="1" customWidth="1"/>
    <col min="7" max="7" width="10" style="1" customWidth="1"/>
    <col min="8" max="8" width="19.28515625" style="1" customWidth="1"/>
    <col min="9" max="9" width="24.28515625" style="1" customWidth="1"/>
    <col min="10" max="10" width="13.42578125" style="1" customWidth="1"/>
    <col min="11" max="11" width="18.85546875" style="1" bestFit="1" customWidth="1"/>
    <col min="12" max="12" width="10.5703125" style="1" customWidth="1"/>
    <col min="13" max="13" width="9.5703125" style="1" customWidth="1"/>
    <col min="14" max="14" width="16.42578125" style="1" customWidth="1"/>
    <col min="15" max="15" width="0.28515625" style="37" hidden="1" customWidth="1"/>
    <col min="16" max="24" width="0.28515625" style="37" customWidth="1"/>
    <col min="25" max="16384" width="8.7109375" style="1" hidden="1"/>
  </cols>
  <sheetData>
    <row r="1" spans="1:40" s="23" customFormat="1" ht="15" x14ac:dyDescent="0.25">
      <c r="A1" s="28"/>
      <c r="B1" s="28"/>
      <c r="C1" s="24"/>
      <c r="D1" s="24"/>
      <c r="E1" s="24"/>
      <c r="F1" s="24"/>
      <c r="G1" s="24"/>
      <c r="H1" s="25"/>
      <c r="I1" s="25"/>
      <c r="J1" s="25"/>
      <c r="K1" s="25"/>
      <c r="L1" s="25"/>
      <c r="M1" s="26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8"/>
      <c r="Z1" s="28"/>
      <c r="AA1" s="27"/>
      <c r="AB1" s="28"/>
      <c r="AC1" s="28"/>
      <c r="AD1" s="28"/>
      <c r="AE1" s="28"/>
      <c r="AF1" s="27"/>
      <c r="AG1" s="28"/>
      <c r="AH1" s="28"/>
      <c r="AI1" s="28"/>
      <c r="AJ1" s="28"/>
      <c r="AK1" s="27"/>
      <c r="AL1" s="28"/>
      <c r="AM1" s="28"/>
      <c r="AN1" s="28"/>
    </row>
    <row r="2" spans="1:40" s="23" customFormat="1" ht="15" x14ac:dyDescent="0.25">
      <c r="A2" s="28"/>
      <c r="B2" s="28"/>
      <c r="C2" s="24"/>
      <c r="D2" s="24"/>
      <c r="E2" s="24"/>
      <c r="F2" s="24"/>
      <c r="G2" s="24"/>
      <c r="H2" s="25"/>
      <c r="I2" s="25"/>
      <c r="J2" s="25"/>
      <c r="K2" s="25"/>
      <c r="L2" s="25"/>
      <c r="M2" s="2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8"/>
      <c r="Z2" s="28"/>
      <c r="AA2" s="27"/>
      <c r="AB2" s="28"/>
      <c r="AC2" s="28"/>
      <c r="AD2" s="28"/>
      <c r="AE2" s="28"/>
      <c r="AF2" s="27"/>
      <c r="AG2" s="28"/>
      <c r="AH2" s="28"/>
      <c r="AI2" s="28"/>
      <c r="AJ2" s="28"/>
      <c r="AK2" s="27"/>
      <c r="AL2" s="28"/>
      <c r="AM2" s="28"/>
      <c r="AN2" s="28"/>
    </row>
    <row r="3" spans="1:40" s="23" customFormat="1" ht="15" x14ac:dyDescent="0.25">
      <c r="A3" s="28"/>
      <c r="B3" s="28"/>
      <c r="C3" s="24"/>
      <c r="D3" s="24"/>
      <c r="E3" s="24"/>
      <c r="F3" s="24"/>
      <c r="G3" s="24"/>
      <c r="H3" s="25"/>
      <c r="I3" s="25"/>
      <c r="J3" s="25"/>
      <c r="K3" s="25"/>
      <c r="L3" s="25"/>
      <c r="M3" s="26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8"/>
      <c r="Z3" s="28"/>
      <c r="AA3" s="27"/>
      <c r="AB3" s="28"/>
      <c r="AC3" s="28"/>
      <c r="AD3" s="28"/>
      <c r="AE3" s="28"/>
      <c r="AF3" s="27"/>
      <c r="AG3" s="28"/>
      <c r="AH3" s="28"/>
      <c r="AI3" s="28"/>
      <c r="AJ3" s="28"/>
      <c r="AK3" s="27"/>
      <c r="AL3" s="28"/>
      <c r="AM3" s="28"/>
      <c r="AN3" s="28"/>
    </row>
    <row r="4" spans="1:40" s="23" customFormat="1" ht="15" x14ac:dyDescent="0.25">
      <c r="A4" s="28"/>
      <c r="B4" s="28"/>
      <c r="C4" s="29" t="s">
        <v>642</v>
      </c>
      <c r="D4" s="62" t="s">
        <v>278</v>
      </c>
      <c r="E4" s="24"/>
      <c r="F4" s="24"/>
      <c r="G4" s="24"/>
      <c r="H4" s="25"/>
      <c r="I4" s="25"/>
      <c r="J4" s="25"/>
      <c r="K4" s="25"/>
      <c r="L4" s="25"/>
      <c r="M4" s="25"/>
      <c r="N4" s="25"/>
      <c r="O4" s="25"/>
      <c r="P4" s="40"/>
      <c r="Q4" s="40"/>
      <c r="R4" s="40"/>
      <c r="S4" s="40"/>
      <c r="T4" s="40"/>
      <c r="U4" s="40"/>
      <c r="V4" s="40"/>
      <c r="W4" s="40"/>
      <c r="X4" s="4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</row>
    <row r="5" spans="1:40" x14ac:dyDescent="0.25"/>
    <row r="6" spans="1:40" s="2" customFormat="1" ht="17.45" customHeight="1" x14ac:dyDescent="0.25">
      <c r="A6" s="113"/>
      <c r="B6" s="113"/>
      <c r="C6" s="210" t="s">
        <v>1</v>
      </c>
      <c r="D6" s="210"/>
      <c r="E6" s="211" t="s">
        <v>301</v>
      </c>
      <c r="F6" s="212"/>
      <c r="G6" s="210" t="s">
        <v>7</v>
      </c>
      <c r="H6" s="210"/>
      <c r="I6" s="210"/>
      <c r="J6" s="210"/>
      <c r="K6" s="212"/>
      <c r="L6" s="210" t="s">
        <v>214</v>
      </c>
      <c r="M6" s="210"/>
      <c r="N6" s="210"/>
      <c r="O6" s="113"/>
      <c r="P6" s="113"/>
      <c r="Q6" s="113"/>
      <c r="R6" s="113"/>
      <c r="S6" s="113"/>
      <c r="T6" s="113"/>
      <c r="U6" s="113"/>
      <c r="V6" s="113"/>
      <c r="W6" s="113"/>
      <c r="X6" s="113"/>
    </row>
    <row r="7" spans="1:40" ht="17.45" customHeight="1" x14ac:dyDescent="0.25">
      <c r="C7" s="178" t="s">
        <v>611</v>
      </c>
      <c r="D7" s="135"/>
      <c r="E7" s="162" t="s">
        <v>209</v>
      </c>
      <c r="F7" s="166" t="s">
        <v>209</v>
      </c>
      <c r="G7" s="137">
        <v>0.87275004264417011</v>
      </c>
      <c r="H7" s="138">
        <v>31.309486460000002</v>
      </c>
      <c r="I7" s="138">
        <v>2.9641244523076926</v>
      </c>
      <c r="J7" s="139">
        <v>0.10694564488675594</v>
      </c>
      <c r="K7" s="174">
        <v>0.10449806942352795</v>
      </c>
      <c r="L7" s="139">
        <v>-1.9256311810900002E-2</v>
      </c>
      <c r="M7" s="139">
        <v>3.8215486029684616E-2</v>
      </c>
      <c r="N7" s="139">
        <v>0.14968918677707693</v>
      </c>
    </row>
    <row r="8" spans="1:40" s="61" customFormat="1" ht="21" customHeight="1" x14ac:dyDescent="0.25">
      <c r="A8" s="64"/>
      <c r="B8" s="64"/>
      <c r="C8" s="56" t="s">
        <v>0</v>
      </c>
      <c r="D8" s="167" t="s">
        <v>249</v>
      </c>
      <c r="E8" s="63" t="s">
        <v>10</v>
      </c>
      <c r="F8" s="167" t="s">
        <v>248</v>
      </c>
      <c r="G8" s="63" t="s">
        <v>6</v>
      </c>
      <c r="H8" s="63" t="s">
        <v>250</v>
      </c>
      <c r="I8" s="63" t="s">
        <v>251</v>
      </c>
      <c r="J8" s="63" t="s">
        <v>252</v>
      </c>
      <c r="K8" s="167" t="s">
        <v>253</v>
      </c>
      <c r="L8" s="63" t="s">
        <v>215</v>
      </c>
      <c r="M8" s="63" t="s">
        <v>216</v>
      </c>
      <c r="N8" s="63" t="s">
        <v>217</v>
      </c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40" ht="16.899999999999999" customHeight="1" x14ac:dyDescent="0.25">
      <c r="A9" s="37">
        <v>7</v>
      </c>
      <c r="B9" s="37">
        <v>13</v>
      </c>
      <c r="C9" s="127" t="s">
        <v>54</v>
      </c>
      <c r="D9" s="158">
        <v>608.95000000000005</v>
      </c>
      <c r="E9" s="15">
        <v>551118.01850000001</v>
      </c>
      <c r="F9" s="158">
        <v>631340.46883000003</v>
      </c>
      <c r="G9" s="17">
        <v>0.87293314100604347</v>
      </c>
      <c r="H9" s="10">
        <v>81.77</v>
      </c>
      <c r="I9" s="10">
        <v>5.3</v>
      </c>
      <c r="J9" s="8">
        <v>9.0350596112836037E-2</v>
      </c>
      <c r="K9" s="160">
        <v>7.0273913571925792E-2</v>
      </c>
      <c r="L9" s="8">
        <v>2.5811454525000001E-3</v>
      </c>
      <c r="M9" s="8">
        <v>-1.5096142254E-2</v>
      </c>
      <c r="N9" s="8">
        <v>1.7197991801000002E-2</v>
      </c>
      <c r="Q9" s="38">
        <v>0.87275004264417011</v>
      </c>
      <c r="R9" s="39">
        <v>0.10449806942352795</v>
      </c>
      <c r="S9" s="37">
        <v>1</v>
      </c>
      <c r="T9" s="39" t="s">
        <v>19</v>
      </c>
      <c r="U9" s="38">
        <v>0.97093626533928756</v>
      </c>
      <c r="V9" s="37">
        <v>1</v>
      </c>
      <c r="W9" s="99" t="s">
        <v>444</v>
      </c>
      <c r="X9" s="99">
        <v>0.1306930693069307</v>
      </c>
    </row>
    <row r="10" spans="1:40" ht="16.899999999999999" customHeight="1" x14ac:dyDescent="0.25">
      <c r="A10" s="37">
        <v>1</v>
      </c>
      <c r="B10" s="37">
        <v>9</v>
      </c>
      <c r="C10" s="140" t="s">
        <v>19</v>
      </c>
      <c r="D10" s="157">
        <v>129133.01</v>
      </c>
      <c r="E10" s="14">
        <v>2589116.8505000002</v>
      </c>
      <c r="F10" s="157">
        <v>2666618.7503</v>
      </c>
      <c r="G10" s="16">
        <v>0.97093626533928756</v>
      </c>
      <c r="H10" s="9">
        <v>1.89</v>
      </c>
      <c r="I10" s="9">
        <v>0.17</v>
      </c>
      <c r="J10" s="6">
        <v>9.4264339152119694E-2</v>
      </c>
      <c r="K10" s="159">
        <v>0.10174563591022442</v>
      </c>
      <c r="L10" s="6">
        <v>-2.7171276080000001E-2</v>
      </c>
      <c r="M10" s="6">
        <v>4.3852783495999997E-2</v>
      </c>
      <c r="N10" s="6">
        <v>0.10399853228</v>
      </c>
      <c r="Q10" s="38">
        <v>0.87275004264417011</v>
      </c>
      <c r="R10" s="39">
        <v>0.10449806942352795</v>
      </c>
      <c r="S10" s="37">
        <v>2</v>
      </c>
      <c r="T10" s="39" t="s">
        <v>20</v>
      </c>
      <c r="U10" s="38">
        <v>0.96868011993204051</v>
      </c>
      <c r="V10" s="37">
        <v>2</v>
      </c>
      <c r="W10" s="99" t="s">
        <v>229</v>
      </c>
      <c r="X10" s="99">
        <v>0.12545454545454546</v>
      </c>
    </row>
    <row r="11" spans="1:40" ht="16.899999999999999" customHeight="1" x14ac:dyDescent="0.25">
      <c r="A11" s="37">
        <v>2</v>
      </c>
      <c r="B11" s="37">
        <v>8</v>
      </c>
      <c r="C11" s="127" t="s">
        <v>20</v>
      </c>
      <c r="D11" s="158">
        <v>58559.855000000003</v>
      </c>
      <c r="E11" s="15">
        <v>6265904.4850000003</v>
      </c>
      <c r="F11" s="158">
        <v>6468497.0363999996</v>
      </c>
      <c r="G11" s="17">
        <v>0.96868011993204051</v>
      </c>
      <c r="H11" s="10">
        <v>11.04</v>
      </c>
      <c r="I11" s="10">
        <v>0.92</v>
      </c>
      <c r="J11" s="8">
        <v>0.10317757009345795</v>
      </c>
      <c r="K11" s="160">
        <v>0.10317757009345796</v>
      </c>
      <c r="L11" s="8">
        <v>-3.0102401493999998E-2</v>
      </c>
      <c r="M11" s="8">
        <v>3.2895050949999997E-2</v>
      </c>
      <c r="N11" s="8">
        <v>0.13720857195</v>
      </c>
      <c r="Q11" s="38">
        <v>0.87275004264417011</v>
      </c>
      <c r="R11" s="39">
        <v>0.10449806942352795</v>
      </c>
      <c r="S11" s="37">
        <v>3</v>
      </c>
      <c r="T11" s="39" t="s">
        <v>48</v>
      </c>
      <c r="U11" s="38">
        <v>0.95968570012000576</v>
      </c>
      <c r="V11" s="37">
        <v>3</v>
      </c>
      <c r="W11" s="99" t="s">
        <v>48</v>
      </c>
      <c r="X11" s="99">
        <v>0.12339340246921091</v>
      </c>
    </row>
    <row r="12" spans="1:40" ht="16.899999999999999" customHeight="1" x14ac:dyDescent="0.25">
      <c r="A12" s="37">
        <v>4</v>
      </c>
      <c r="B12" s="37">
        <v>10</v>
      </c>
      <c r="C12" s="140" t="s">
        <v>26</v>
      </c>
      <c r="D12" s="157">
        <v>28828.639999999999</v>
      </c>
      <c r="E12" s="14">
        <v>3087259.0575999999</v>
      </c>
      <c r="F12" s="157">
        <v>3348643.3964</v>
      </c>
      <c r="G12" s="16">
        <v>0.92194321465193807</v>
      </c>
      <c r="H12" s="9">
        <v>9.83</v>
      </c>
      <c r="I12" s="9">
        <v>0.84</v>
      </c>
      <c r="J12" s="6">
        <v>9.1791950695676527E-2</v>
      </c>
      <c r="K12" s="159">
        <v>9.412643570828276E-2</v>
      </c>
      <c r="L12" s="123">
        <v>-2.0846667277000002E-2</v>
      </c>
      <c r="M12" s="123">
        <v>2.0132998236E-2</v>
      </c>
      <c r="N12" s="123">
        <v>0.13962983529</v>
      </c>
      <c r="Q12" s="38">
        <v>0.87275004264417011</v>
      </c>
      <c r="R12" s="39">
        <v>0.10449806942352795</v>
      </c>
      <c r="S12" s="37">
        <v>4</v>
      </c>
      <c r="T12" s="39" t="s">
        <v>26</v>
      </c>
      <c r="U12" s="38">
        <v>0.92194321465193807</v>
      </c>
      <c r="V12" s="37">
        <v>4</v>
      </c>
      <c r="W12" s="99" t="s">
        <v>452</v>
      </c>
      <c r="X12" s="99">
        <v>0.1226277372262774</v>
      </c>
    </row>
    <row r="13" spans="1:40" ht="16.899999999999999" customHeight="1" x14ac:dyDescent="0.25">
      <c r="A13" s="37">
        <v>5</v>
      </c>
      <c r="B13" s="37">
        <v>7</v>
      </c>
      <c r="C13" s="127" t="s">
        <v>637</v>
      </c>
      <c r="D13" s="158">
        <v>13982.093000000001</v>
      </c>
      <c r="E13" s="15">
        <v>1500977.6835</v>
      </c>
      <c r="F13" s="158">
        <v>1636012.6587</v>
      </c>
      <c r="G13" s="17">
        <v>0.91746092276125735</v>
      </c>
      <c r="H13" s="10">
        <v>10.87</v>
      </c>
      <c r="I13" s="10">
        <v>1</v>
      </c>
      <c r="J13" s="8">
        <v>0.1012575687038854</v>
      </c>
      <c r="K13" s="160">
        <v>0.11178388449370973</v>
      </c>
      <c r="L13" s="8">
        <v>-1.9724226097999998E-2</v>
      </c>
      <c r="M13" s="8">
        <v>6.7253830592000005E-2</v>
      </c>
      <c r="N13" s="8">
        <v>0.18573639491000002</v>
      </c>
      <c r="Q13" s="38">
        <v>0.87275004264417011</v>
      </c>
      <c r="R13" s="39">
        <v>0.10449806942352795</v>
      </c>
      <c r="S13" s="37">
        <v>5</v>
      </c>
      <c r="T13" s="39" t="s">
        <v>637</v>
      </c>
      <c r="U13" s="38">
        <v>0.91746092276125735</v>
      </c>
      <c r="V13" s="37">
        <v>5</v>
      </c>
      <c r="W13" s="99" t="s">
        <v>456</v>
      </c>
      <c r="X13" s="99">
        <v>0.12112472963229992</v>
      </c>
    </row>
    <row r="14" spans="1:40" ht="16.899999999999999" customHeight="1" x14ac:dyDescent="0.25">
      <c r="A14" s="37">
        <v>8</v>
      </c>
      <c r="B14" s="37">
        <v>1</v>
      </c>
      <c r="C14" s="140" t="s">
        <v>444</v>
      </c>
      <c r="D14" s="157">
        <v>123163.844</v>
      </c>
      <c r="E14" s="14">
        <v>1243954.8244</v>
      </c>
      <c r="F14" s="157">
        <v>1434255.8147</v>
      </c>
      <c r="G14" s="16">
        <v>0.86731726073580206</v>
      </c>
      <c r="H14" s="9">
        <v>1.32</v>
      </c>
      <c r="I14" s="9">
        <v>0.11</v>
      </c>
      <c r="J14" s="6">
        <v>0.1306930693069307</v>
      </c>
      <c r="K14" s="159">
        <v>0.1306930693069307</v>
      </c>
      <c r="L14" s="123">
        <v>-2.8322008312000001E-2</v>
      </c>
      <c r="M14" s="123">
        <v>-3.9707649755999996E-2</v>
      </c>
      <c r="N14" s="123">
        <v>0.18267578799999998</v>
      </c>
      <c r="Q14" s="38">
        <v>0.87275004264417011</v>
      </c>
      <c r="R14" s="39">
        <v>0.10449806942352795</v>
      </c>
      <c r="S14" s="37">
        <v>6</v>
      </c>
      <c r="T14" s="39" t="s">
        <v>28</v>
      </c>
      <c r="U14" s="38">
        <v>0.89452339305930184</v>
      </c>
      <c r="V14" s="37">
        <v>6</v>
      </c>
      <c r="W14" s="99" t="s">
        <v>72</v>
      </c>
      <c r="X14" s="99">
        <v>0.11193159735717062</v>
      </c>
    </row>
    <row r="15" spans="1:40" ht="16.899999999999999" customHeight="1" x14ac:dyDescent="0.25">
      <c r="A15" s="37">
        <v>6</v>
      </c>
      <c r="B15" s="37">
        <v>11</v>
      </c>
      <c r="C15" s="127" t="s">
        <v>28</v>
      </c>
      <c r="D15" s="158">
        <v>21329.975999999999</v>
      </c>
      <c r="E15" s="15">
        <v>1977715.3747</v>
      </c>
      <c r="F15" s="158">
        <v>2210915.2091999999</v>
      </c>
      <c r="G15" s="17">
        <v>0.89452339305930184</v>
      </c>
      <c r="H15" s="10">
        <v>8.2200000000000006</v>
      </c>
      <c r="I15" s="10">
        <v>0.71</v>
      </c>
      <c r="J15" s="8">
        <v>8.8654012080275305E-2</v>
      </c>
      <c r="K15" s="160">
        <v>9.1889559966416734E-2</v>
      </c>
      <c r="L15" s="8">
        <v>-2.4616031980000001E-2</v>
      </c>
      <c r="M15" s="8">
        <v>4.0160593923999996E-2</v>
      </c>
      <c r="N15" s="8">
        <v>0.20155141014000003</v>
      </c>
      <c r="Q15" s="38">
        <v>0.87275004264417011</v>
      </c>
      <c r="R15" s="39">
        <v>0.10449806942352795</v>
      </c>
      <c r="S15" s="37">
        <v>7</v>
      </c>
      <c r="T15" s="39" t="s">
        <v>54</v>
      </c>
      <c r="U15" s="38">
        <v>0.87293314100604347</v>
      </c>
      <c r="V15" s="37">
        <v>7</v>
      </c>
      <c r="W15" s="99" t="s">
        <v>637</v>
      </c>
      <c r="X15" s="99">
        <v>0.11178388449370973</v>
      </c>
    </row>
    <row r="16" spans="1:40" ht="16.899999999999999" customHeight="1" x14ac:dyDescent="0.25">
      <c r="A16" s="37">
        <v>10</v>
      </c>
      <c r="B16" s="37">
        <v>4</v>
      </c>
      <c r="C16" s="140" t="s">
        <v>452</v>
      </c>
      <c r="D16" s="157">
        <v>99120.994000000006</v>
      </c>
      <c r="E16" s="14">
        <v>678978.80889999995</v>
      </c>
      <c r="F16" s="157">
        <v>940297.22311000002</v>
      </c>
      <c r="G16" s="16">
        <v>0.72208956084577325</v>
      </c>
      <c r="H16" s="9">
        <v>0.94</v>
      </c>
      <c r="I16" s="9">
        <v>7.0000000000000007E-2</v>
      </c>
      <c r="J16" s="6">
        <v>0.13722627737226278</v>
      </c>
      <c r="K16" s="159">
        <v>0.1226277372262774</v>
      </c>
      <c r="L16" s="123">
        <v>-1.0115606936999999E-2</v>
      </c>
      <c r="M16" s="123">
        <v>-7.0725659325000002E-3</v>
      </c>
      <c r="N16" s="123">
        <v>7.4670515098000004E-2</v>
      </c>
      <c r="Q16" s="38">
        <v>0.87275004264417011</v>
      </c>
      <c r="R16" s="39">
        <v>0.10449806942352795</v>
      </c>
      <c r="S16" s="37">
        <v>8</v>
      </c>
      <c r="T16" s="39" t="s">
        <v>444</v>
      </c>
      <c r="U16" s="38">
        <v>0.86731726073580206</v>
      </c>
      <c r="V16" s="37">
        <v>8</v>
      </c>
      <c r="W16" s="99" t="s">
        <v>20</v>
      </c>
      <c r="X16" s="99">
        <v>0.10317757009345796</v>
      </c>
    </row>
    <row r="17" spans="1:24" ht="16.899999999999999" customHeight="1" x14ac:dyDescent="0.25">
      <c r="A17" s="37">
        <v>12</v>
      </c>
      <c r="B17" s="37">
        <v>12</v>
      </c>
      <c r="C17" s="127" t="s">
        <v>38</v>
      </c>
      <c r="D17" s="158">
        <v>4709.0820000000003</v>
      </c>
      <c r="E17" s="15">
        <v>365754.39893999998</v>
      </c>
      <c r="F17" s="158">
        <v>521435.10788000003</v>
      </c>
      <c r="G17" s="17">
        <v>0.70143799949920616</v>
      </c>
      <c r="H17" s="10">
        <v>7.9</v>
      </c>
      <c r="I17" s="10">
        <v>0.55000000000000004</v>
      </c>
      <c r="J17" s="8">
        <v>0.10171237285953394</v>
      </c>
      <c r="K17" s="160">
        <v>8.4974893781382788E-2</v>
      </c>
      <c r="L17" s="8">
        <v>-2.3141743177000001E-2</v>
      </c>
      <c r="M17" s="8">
        <v>4.7176237803999996E-3</v>
      </c>
      <c r="N17" s="8">
        <v>3.1138680294999999E-2</v>
      </c>
      <c r="Q17" s="38">
        <v>0.87275004264417011</v>
      </c>
      <c r="R17" s="39">
        <v>0.10449806942352795</v>
      </c>
      <c r="S17" s="37">
        <v>9</v>
      </c>
      <c r="T17" s="39" t="s">
        <v>72</v>
      </c>
      <c r="U17" s="38">
        <v>0.73479529856148729</v>
      </c>
      <c r="V17" s="37">
        <v>9</v>
      </c>
      <c r="W17" s="99" t="s">
        <v>19</v>
      </c>
      <c r="X17" s="99">
        <v>0.10174563591022442</v>
      </c>
    </row>
    <row r="18" spans="1:24" ht="16.899999999999999" customHeight="1" x14ac:dyDescent="0.25">
      <c r="A18" s="37">
        <v>3</v>
      </c>
      <c r="B18" s="37">
        <v>3</v>
      </c>
      <c r="C18" s="140" t="s">
        <v>48</v>
      </c>
      <c r="D18" s="157">
        <v>233.33500000000001</v>
      </c>
      <c r="E18" s="14">
        <v>613668.71664999996</v>
      </c>
      <c r="F18" s="157">
        <v>639447.59890999994</v>
      </c>
      <c r="G18" s="16">
        <v>0.95968570012000576</v>
      </c>
      <c r="H18" s="9">
        <v>245.37332398000001</v>
      </c>
      <c r="I18" s="9">
        <v>27.043617879999999</v>
      </c>
      <c r="J18" s="6">
        <v>9.3298196563485036E-2</v>
      </c>
      <c r="K18" s="159">
        <v>0.12339340246921091</v>
      </c>
      <c r="L18" s="6">
        <v>-1.1228417479E-3</v>
      </c>
      <c r="M18" s="6">
        <v>0.17041925686999998</v>
      </c>
      <c r="N18" s="6">
        <v>0.24241113004999998</v>
      </c>
      <c r="Q18" s="38">
        <v>0.87275004264417011</v>
      </c>
      <c r="R18" s="39">
        <v>0.10449806942352795</v>
      </c>
      <c r="S18" s="37">
        <v>10</v>
      </c>
      <c r="T18" s="39" t="s">
        <v>452</v>
      </c>
      <c r="U18" s="38">
        <v>0.72208956084577325</v>
      </c>
      <c r="V18" s="37">
        <v>10</v>
      </c>
      <c r="W18" s="99" t="s">
        <v>26</v>
      </c>
      <c r="X18" s="99">
        <v>9.412643570828276E-2</v>
      </c>
    </row>
    <row r="19" spans="1:24" ht="16.899999999999999" customHeight="1" x14ac:dyDescent="0.25">
      <c r="A19" s="37">
        <v>9</v>
      </c>
      <c r="B19" s="37">
        <v>6</v>
      </c>
      <c r="C19" s="127" t="s">
        <v>72</v>
      </c>
      <c r="D19" s="158">
        <v>2850</v>
      </c>
      <c r="E19" s="15">
        <v>146661</v>
      </c>
      <c r="F19" s="158">
        <v>199594.36361</v>
      </c>
      <c r="G19" s="17">
        <v>0.73479529856148729</v>
      </c>
      <c r="H19" s="10">
        <v>5.73</v>
      </c>
      <c r="I19" s="10">
        <v>0.48</v>
      </c>
      <c r="J19" s="8">
        <v>0.11134862028760203</v>
      </c>
      <c r="K19" s="160">
        <v>0.11193159735717062</v>
      </c>
      <c r="L19" s="8">
        <v>1.3621327107E-3</v>
      </c>
      <c r="M19" s="8">
        <v>0.14824802300000001</v>
      </c>
      <c r="N19" s="8">
        <v>0.28243021536000001</v>
      </c>
      <c r="Q19" s="38">
        <v>0.87275004264417011</v>
      </c>
      <c r="R19" s="39">
        <v>0.10449806942352795</v>
      </c>
      <c r="S19" s="37">
        <v>11</v>
      </c>
      <c r="T19" s="39" t="s">
        <v>229</v>
      </c>
      <c r="U19" s="38">
        <v>0.70791444320060237</v>
      </c>
      <c r="V19" s="37">
        <v>11</v>
      </c>
      <c r="W19" s="99" t="s">
        <v>28</v>
      </c>
      <c r="X19" s="99">
        <v>9.1889559966416734E-2</v>
      </c>
    </row>
    <row r="20" spans="1:24" ht="16.899999999999999" customHeight="1" x14ac:dyDescent="0.25">
      <c r="A20" s="37">
        <v>11</v>
      </c>
      <c r="B20" s="37">
        <v>2</v>
      </c>
      <c r="C20" s="140" t="s">
        <v>229</v>
      </c>
      <c r="D20" s="157">
        <v>7441.7449999999999</v>
      </c>
      <c r="E20" s="14">
        <v>654873.56000000006</v>
      </c>
      <c r="F20" s="157">
        <v>925074.44408000004</v>
      </c>
      <c r="G20" s="16">
        <v>0.70791444320060237</v>
      </c>
      <c r="H20" s="9">
        <v>14.22</v>
      </c>
      <c r="I20" s="9">
        <v>0.92</v>
      </c>
      <c r="J20" s="6">
        <v>0.16159090909090906</v>
      </c>
      <c r="K20" s="159">
        <v>0.12545454545454546</v>
      </c>
      <c r="L20" s="123">
        <v>-4.3850648999E-2</v>
      </c>
      <c r="M20" s="123">
        <v>8.6366624912999998E-2</v>
      </c>
      <c r="N20" s="123">
        <v>0.30420962341000002</v>
      </c>
      <c r="Q20" s="38">
        <v>0.87275004264417011</v>
      </c>
      <c r="R20" s="39">
        <v>0.10449806942352795</v>
      </c>
      <c r="S20" s="37">
        <v>12</v>
      </c>
      <c r="T20" s="39" t="s">
        <v>38</v>
      </c>
      <c r="U20" s="38">
        <v>0.70143799949920616</v>
      </c>
      <c r="V20" s="37">
        <v>12</v>
      </c>
      <c r="W20" s="99" t="s">
        <v>38</v>
      </c>
      <c r="X20" s="99">
        <v>8.4974893781382788E-2</v>
      </c>
    </row>
    <row r="21" spans="1:24" ht="16.899999999999999" customHeight="1" x14ac:dyDescent="0.25">
      <c r="A21" s="37">
        <v>13</v>
      </c>
      <c r="B21" s="37">
        <v>5</v>
      </c>
      <c r="C21" s="127" t="s">
        <v>456</v>
      </c>
      <c r="D21" s="158">
        <v>23297.835999999999</v>
      </c>
      <c r="E21" s="15">
        <v>969422.95596000005</v>
      </c>
      <c r="F21" s="158">
        <v>2033444.8123000001</v>
      </c>
      <c r="G21" s="17">
        <v>0.47673925060375733</v>
      </c>
      <c r="H21" s="10">
        <v>7.92</v>
      </c>
      <c r="I21" s="10">
        <v>0.42</v>
      </c>
      <c r="J21" s="8">
        <v>0.19033886085075702</v>
      </c>
      <c r="K21" s="160">
        <v>0.12112472963229992</v>
      </c>
      <c r="L21" s="8">
        <v>-2.5261879603000002E-2</v>
      </c>
      <c r="M21" s="8">
        <v>-5.5369109432999997E-2</v>
      </c>
      <c r="N21" s="8">
        <v>4.3100739517999996E-2</v>
      </c>
      <c r="Q21" s="38">
        <v>0.87275004264417011</v>
      </c>
      <c r="R21" s="39">
        <v>0.10449806942352795</v>
      </c>
      <c r="S21" s="37">
        <v>13</v>
      </c>
      <c r="T21" s="39" t="s">
        <v>456</v>
      </c>
      <c r="U21" s="38">
        <v>0.47673925060375733</v>
      </c>
      <c r="V21" s="37">
        <v>13</v>
      </c>
      <c r="W21" s="99" t="s">
        <v>54</v>
      </c>
      <c r="X21" s="99">
        <v>7.0273913571925792E-2</v>
      </c>
    </row>
    <row r="22" spans="1:24" hidden="1" x14ac:dyDescent="0.25">
      <c r="D22" s="14"/>
      <c r="E22" s="14"/>
      <c r="F22" s="14"/>
      <c r="G22" s="16"/>
      <c r="H22" s="9"/>
      <c r="I22" s="9"/>
      <c r="J22" s="6"/>
      <c r="K22" s="6"/>
      <c r="L22" s="59"/>
      <c r="M22" s="59"/>
      <c r="N22" s="59"/>
      <c r="O22" s="38"/>
      <c r="P22" s="39"/>
    </row>
    <row r="23" spans="1:24" hidden="1" x14ac:dyDescent="0.25">
      <c r="C23" s="7"/>
      <c r="D23" s="15"/>
      <c r="E23" s="15"/>
      <c r="F23" s="15"/>
      <c r="G23" s="17"/>
      <c r="H23" s="10"/>
      <c r="I23" s="10"/>
      <c r="J23" s="8"/>
      <c r="K23" s="8"/>
      <c r="L23" s="8"/>
      <c r="M23" s="8"/>
      <c r="N23" s="8"/>
      <c r="O23" s="38"/>
      <c r="P23" s="39"/>
    </row>
    <row r="24" spans="1:24" hidden="1" x14ac:dyDescent="0.25">
      <c r="D24" s="14"/>
      <c r="E24" s="14"/>
      <c r="F24" s="14"/>
      <c r="G24" s="16"/>
      <c r="H24" s="9"/>
      <c r="I24" s="9"/>
      <c r="J24" s="6"/>
      <c r="K24" s="6"/>
      <c r="L24" s="59"/>
      <c r="M24" s="59"/>
      <c r="N24" s="59"/>
      <c r="O24" s="38"/>
      <c r="P24" s="39"/>
    </row>
    <row r="25" spans="1:24" hidden="1" x14ac:dyDescent="0.25">
      <c r="C25" s="7"/>
      <c r="D25" s="15"/>
      <c r="E25" s="15"/>
      <c r="F25" s="15"/>
      <c r="G25" s="17"/>
      <c r="H25" s="10"/>
      <c r="I25" s="10"/>
      <c r="J25" s="8"/>
      <c r="K25" s="8"/>
      <c r="L25" s="8"/>
      <c r="M25" s="8"/>
      <c r="N25" s="8"/>
      <c r="O25" s="38"/>
      <c r="P25" s="39"/>
    </row>
    <row r="26" spans="1:24" hidden="1" x14ac:dyDescent="0.25">
      <c r="D26" s="14"/>
      <c r="E26" s="14"/>
      <c r="F26" s="14"/>
      <c r="G26" s="16"/>
      <c r="H26" s="9"/>
      <c r="I26" s="9"/>
      <c r="J26" s="6"/>
      <c r="K26" s="6"/>
      <c r="L26" s="59"/>
      <c r="M26" s="59"/>
      <c r="N26" s="59"/>
      <c r="O26" s="38"/>
      <c r="P26" s="39"/>
    </row>
    <row r="27" spans="1:24" hidden="1" x14ac:dyDescent="0.25">
      <c r="C27" s="7"/>
      <c r="D27" s="15"/>
      <c r="E27" s="15"/>
      <c r="F27" s="15"/>
      <c r="G27" s="17"/>
      <c r="H27" s="10"/>
      <c r="I27" s="10"/>
      <c r="J27" s="8"/>
      <c r="K27" s="8"/>
      <c r="L27" s="8"/>
      <c r="M27" s="8"/>
      <c r="N27" s="8"/>
      <c r="O27" s="38"/>
      <c r="P27" s="39"/>
    </row>
    <row r="28" spans="1:24" hidden="1" x14ac:dyDescent="0.25">
      <c r="D28" s="14"/>
      <c r="E28" s="14"/>
      <c r="F28" s="14"/>
      <c r="G28" s="16"/>
      <c r="H28" s="9"/>
      <c r="I28" s="9"/>
      <c r="J28" s="6"/>
      <c r="K28" s="6"/>
      <c r="L28" s="59"/>
      <c r="M28" s="59"/>
      <c r="N28" s="59"/>
      <c r="O28" s="38"/>
      <c r="P28" s="39"/>
    </row>
    <row r="29" spans="1:24" hidden="1" x14ac:dyDescent="0.25">
      <c r="C29" s="7"/>
      <c r="D29" s="15"/>
      <c r="E29" s="15"/>
      <c r="F29" s="15"/>
      <c r="G29" s="17"/>
      <c r="H29" s="10"/>
      <c r="I29" s="10"/>
      <c r="J29" s="8"/>
      <c r="K29" s="8"/>
      <c r="L29" s="8"/>
      <c r="M29" s="8"/>
      <c r="N29" s="8"/>
      <c r="O29" s="38"/>
      <c r="P29" s="39"/>
    </row>
    <row r="30" spans="1:24" hidden="1" x14ac:dyDescent="0.25">
      <c r="D30" s="14"/>
      <c r="E30" s="14"/>
      <c r="F30" s="14"/>
      <c r="G30" s="16"/>
      <c r="H30" s="9"/>
      <c r="I30" s="9"/>
      <c r="J30" s="6"/>
      <c r="K30" s="6"/>
      <c r="L30" s="59"/>
      <c r="M30" s="59"/>
      <c r="N30" s="59"/>
      <c r="O30" s="38"/>
      <c r="P30" s="39"/>
    </row>
    <row r="31" spans="1:24" hidden="1" x14ac:dyDescent="0.25">
      <c r="C31" s="7"/>
      <c r="D31" s="15"/>
      <c r="E31" s="15"/>
      <c r="F31" s="15"/>
      <c r="G31" s="17"/>
      <c r="H31" s="10"/>
      <c r="I31" s="10"/>
      <c r="J31" s="8"/>
      <c r="K31" s="8"/>
      <c r="L31" s="8"/>
      <c r="M31" s="8"/>
      <c r="N31" s="8"/>
      <c r="O31" s="38"/>
      <c r="P31" s="39"/>
    </row>
    <row r="32" spans="1:24" hidden="1" x14ac:dyDescent="0.25">
      <c r="D32" s="14"/>
      <c r="E32" s="14"/>
      <c r="F32" s="14"/>
      <c r="G32" s="16"/>
      <c r="H32" s="9"/>
      <c r="I32" s="9"/>
      <c r="J32" s="6"/>
      <c r="K32" s="6"/>
      <c r="L32" s="6"/>
      <c r="M32" s="6"/>
      <c r="N32" s="6"/>
      <c r="O32" s="38"/>
      <c r="P32" s="39"/>
    </row>
    <row r="33" spans="3:16" hidden="1" x14ac:dyDescent="0.25">
      <c r="D33" s="14"/>
      <c r="E33" s="14"/>
      <c r="F33" s="14"/>
      <c r="G33" s="16"/>
      <c r="H33" s="9"/>
      <c r="I33" s="9"/>
      <c r="J33" s="6"/>
      <c r="K33" s="6"/>
      <c r="L33" s="6"/>
      <c r="M33" s="6"/>
      <c r="N33" s="6"/>
      <c r="O33" s="38"/>
      <c r="P33" s="39"/>
    </row>
    <row r="34" spans="3:16" hidden="1" x14ac:dyDescent="0.25">
      <c r="D34" s="14"/>
      <c r="E34" s="14"/>
      <c r="F34" s="14"/>
      <c r="G34" s="16"/>
      <c r="H34" s="9"/>
      <c r="I34" s="9"/>
      <c r="J34" s="6"/>
      <c r="K34" s="6"/>
      <c r="L34" s="6"/>
      <c r="M34" s="6"/>
      <c r="N34" s="6"/>
      <c r="O34" s="38"/>
    </row>
    <row r="35" spans="3:16" hidden="1" x14ac:dyDescent="0.25">
      <c r="D35" s="14"/>
      <c r="E35" s="14"/>
      <c r="F35" s="14"/>
      <c r="G35" s="16"/>
      <c r="H35" s="9"/>
      <c r="I35" s="9"/>
      <c r="J35" s="6"/>
      <c r="K35" s="6"/>
      <c r="L35" s="6"/>
      <c r="M35" s="6"/>
      <c r="N35" s="6"/>
      <c r="O35" s="38"/>
    </row>
    <row r="36" spans="3:16" x14ac:dyDescent="0.25">
      <c r="C36" s="60"/>
      <c r="D36" s="182"/>
      <c r="E36" s="18"/>
      <c r="F36" s="18"/>
      <c r="G36" s="155"/>
      <c r="H36" s="18"/>
      <c r="I36" s="21"/>
      <c r="J36" s="22"/>
      <c r="K36" s="173"/>
      <c r="L36" s="22"/>
      <c r="M36" s="22"/>
      <c r="N36" s="22"/>
    </row>
    <row r="37" spans="3:16" hidden="1" x14ac:dyDescent="0.25">
      <c r="C37" s="60" t="s">
        <v>257</v>
      </c>
      <c r="D37" s="19"/>
      <c r="E37" s="18"/>
      <c r="F37" s="18"/>
      <c r="G37" s="20">
        <v>0.85988307440789324</v>
      </c>
      <c r="H37" s="18"/>
      <c r="I37" s="21"/>
      <c r="J37" s="22">
        <v>0.10934374845759608</v>
      </c>
      <c r="K37" s="22">
        <v>0.10598265481526156</v>
      </c>
      <c r="L37" s="22">
        <v>-2.0521992992200002E-2</v>
      </c>
      <c r="M37" s="22">
        <v>4.2549516103990909E-2</v>
      </c>
      <c r="N37" s="22">
        <v>0.16588753672918183</v>
      </c>
    </row>
    <row r="38" spans="3:16" hidden="1" x14ac:dyDescent="0.25">
      <c r="C38" s="60" t="s">
        <v>257</v>
      </c>
      <c r="D38" s="19"/>
      <c r="E38" s="18"/>
      <c r="F38" s="18"/>
      <c r="G38" s="20">
        <v>0.80921367744994732</v>
      </c>
      <c r="H38" s="18"/>
      <c r="I38" s="21"/>
      <c r="J38" s="22">
        <v>0.11278140028989733</v>
      </c>
      <c r="K38" s="22">
        <v>0.10754649291143968</v>
      </c>
      <c r="L38" s="22">
        <v>-1.9563952142019999E-2</v>
      </c>
      <c r="M38" s="22">
        <v>4.3514962619390002E-2</v>
      </c>
      <c r="N38" s="22">
        <v>0.16875543320710001</v>
      </c>
    </row>
    <row r="39" spans="3:16" hidden="1" x14ac:dyDescent="0.25">
      <c r="C39" s="60" t="s">
        <v>257</v>
      </c>
      <c r="D39" s="19"/>
      <c r="E39" s="18"/>
      <c r="F39" s="18"/>
      <c r="G39" s="20">
        <v>0.7734002117022013</v>
      </c>
      <c r="H39" s="18"/>
      <c r="I39" s="21"/>
      <c r="J39" s="22">
        <v>0.12073034658077882</v>
      </c>
      <c r="K39" s="22">
        <v>0.11262882312927557</v>
      </c>
      <c r="L39" s="22">
        <v>-1.9421428238133337E-2</v>
      </c>
      <c r="M39" s="22">
        <v>4.611295866198889E-2</v>
      </c>
      <c r="N39" s="22">
        <v>0.17199161075344446</v>
      </c>
    </row>
    <row r="40" spans="3:16" hidden="1" x14ac:dyDescent="0.25">
      <c r="C40" s="60" t="s">
        <v>257</v>
      </c>
      <c r="D40" s="19"/>
      <c r="E40" s="18"/>
      <c r="F40" s="18"/>
      <c r="G40" s="20">
        <v>0.74693201196252579</v>
      </c>
      <c r="H40" s="18"/>
      <c r="I40" s="21"/>
      <c r="J40" s="22">
        <v>0.12512488496250027</v>
      </c>
      <c r="K40" s="22">
        <v>0.1128195054904501</v>
      </c>
      <c r="L40" s="22">
        <v>-1.9383578505650003E-2</v>
      </c>
      <c r="M40" s="22">
        <v>4.3470349670737499E-2</v>
      </c>
      <c r="N40" s="22">
        <v>0.170273512733875</v>
      </c>
    </row>
    <row r="41" spans="3:16" hidden="1" x14ac:dyDescent="0.25">
      <c r="C41" s="60" t="s">
        <v>257</v>
      </c>
      <c r="D41" s="19"/>
      <c r="E41" s="18"/>
      <c r="F41" s="18"/>
      <c r="G41" s="20">
        <v>0.72381843527069978</v>
      </c>
      <c r="H41" s="18"/>
      <c r="I41" s="21"/>
      <c r="J41" s="22">
        <v>0.12384386518467226</v>
      </c>
      <c r="K41" s="22">
        <v>0.10870750284598225</v>
      </c>
      <c r="L41" s="22">
        <v>-1.8106659961885714E-2</v>
      </c>
      <c r="M41" s="22">
        <v>5.5352921017414285E-2</v>
      </c>
      <c r="N41" s="22">
        <v>0.16850175912442861</v>
      </c>
    </row>
    <row r="42" spans="3:16" hidden="1" x14ac:dyDescent="0.25">
      <c r="C42" s="60" t="s">
        <v>257</v>
      </c>
      <c r="D42" s="19"/>
      <c r="E42" s="18"/>
      <c r="F42" s="18"/>
      <c r="G42" s="20">
        <v>0.65205705061314279</v>
      </c>
      <c r="H42" s="18"/>
      <c r="I42" s="21"/>
      <c r="J42" s="22">
        <v>0.14413789231321034</v>
      </c>
      <c r="K42" s="22">
        <v>0.11840642906859443</v>
      </c>
      <c r="L42" s="22">
        <v>-1.7021764625533332E-2</v>
      </c>
      <c r="M42" s="22">
        <v>5.7884975532983336E-2</v>
      </c>
      <c r="N42" s="22">
        <v>0.16299348395516666</v>
      </c>
    </row>
    <row r="43" spans="3:16" hidden="1" x14ac:dyDescent="0.25">
      <c r="C43" s="60" t="s">
        <v>257</v>
      </c>
      <c r="D43" s="19"/>
      <c r="E43" s="18"/>
      <c r="F43" s="18"/>
      <c r="G43" s="20">
        <v>0.6368101344509659</v>
      </c>
      <c r="H43" s="18"/>
      <c r="I43" s="21"/>
      <c r="J43" s="22">
        <v>0.1458441434503612</v>
      </c>
      <c r="K43" s="22">
        <v>0.11736432647667495</v>
      </c>
      <c r="L43" s="22">
        <v>-1.8402996163239999E-2</v>
      </c>
      <c r="M43" s="22">
        <v>7.087648382608E-2</v>
      </c>
      <c r="N43" s="22">
        <v>0.1806580777266</v>
      </c>
    </row>
    <row r="44" spans="3:16" x14ac:dyDescent="0.25"/>
    <row r="45" spans="3:16" x14ac:dyDescent="0.25"/>
    <row r="46" spans="3:16" x14ac:dyDescent="0.25"/>
    <row r="47" spans="3:16" x14ac:dyDescent="0.25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2026-05-29T22:21:06Z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1464559710</vt:lpwstr>
  </property>
  <property fmtid="{D5CDD505-2E9C-101B-9397-08002B2CF9AE}" pid="3" name="EcoUpdateMessage">
    <vt:lpwstr>2026/05/29-22:08:30</vt:lpwstr>
  </property>
  <property fmtid="{D5CDD505-2E9C-101B-9397-08002B2CF9AE}" pid="4" name="EcoUpdateStatus">
    <vt:lpwstr>2026-05-29=BRA:St,ME,Fd,TP;USA:St,ME;MEX:St,ME,Fd;CHL:St,ME;PER:St,ME,Fd|2022-10-17=USA:TP|2026-05-28=ARG:St,ME,Fd,TP;MEX:TP;CHL:Fd;COL:St,ME;SAU:St|2021-11-17=CHL:TP|2014-02-26=VEN:St|2002-11-08=JPN:St|2026-05-13=GBR:St,ME|2016-08-18=NNN:St|2026-04-07=COL:Fd|2026-04-15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