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71838347-F78A-4636-8FC5-56CB50D64F4C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externalReferences>
    <externalReference r:id="rId14"/>
  </externalReferences>
  <definedNames>
    <definedName name="_ECO_RANGE_ID10428403bdc14d6b893fb643e6e5683e" localSheetId="12" hidden="1">IFIX!$B$10</definedName>
    <definedName name="_ECO_RANGE_ID682d52d2a7c441879d1c767b9789fba6" localSheetId="12" hidden="1">IFIX!$A$11:$B$1940</definedName>
    <definedName name="_ECO_RANGE_ID963866e2b0ff40a0a983fa001ad50a7b" localSheetId="12" hidden="1">IFIX!$C$11:$C$1940</definedName>
    <definedName name="_ECO_RANGE_ID9b5209d0207e489a8bfd751d3d975783" localSheetId="12" hidden="1">IFIX!$G$11:$G$1940</definedName>
    <definedName name="_ECO_RANGE_IDa2ef32a5637146c99f312444338411e6" localSheetId="12" hidden="1">IFIX!$F$11:$F$1940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A10" i="16"/>
  <c r="F10" i="16"/>
  <c r="G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M109" i="16" s="1"/>
  <c r="R109" i="16" s="1"/>
  <c r="J108" i="16"/>
  <c r="O108" i="16" s="1"/>
  <c r="L109" i="16" l="1"/>
  <c r="Q109" i="16" s="1"/>
  <c r="K109" i="16"/>
  <c r="P109" i="16" s="1"/>
  <c r="I110" i="16"/>
  <c r="M110" i="16" s="1"/>
  <c r="R110" i="16" s="1"/>
  <c r="J109" i="16"/>
  <c r="O109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M112" i="16" s="1"/>
  <c r="R112" i="16" s="1"/>
  <c r="J111" i="16"/>
  <c r="O111" i="16" s="1"/>
  <c r="L112" i="16" l="1"/>
  <c r="Q112" i="16" s="1"/>
  <c r="K112" i="16"/>
  <c r="P112" i="16" s="1"/>
  <c r="I113" i="16"/>
  <c r="M113" i="16" s="1"/>
  <c r="R113" i="16" s="1"/>
  <c r="J112" i="16"/>
  <c r="O112" i="16" s="1"/>
  <c r="L113" i="16" l="1"/>
  <c r="Q113" i="16" s="1"/>
  <c r="K113" i="16"/>
  <c r="P113" i="16" s="1"/>
  <c r="I114" i="16"/>
  <c r="M114" i="16" s="1"/>
  <c r="R114" i="16" s="1"/>
  <c r="J113" i="16"/>
  <c r="O113" i="16" s="1"/>
  <c r="L114" i="16" l="1"/>
  <c r="Q114" i="16" s="1"/>
  <c r="K114" i="16"/>
  <c r="P114" i="16" s="1"/>
  <c r="I115" i="16"/>
  <c r="M115" i="16" s="1"/>
  <c r="R115" i="16" s="1"/>
  <c r="J114" i="16"/>
  <c r="O114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M117" i="16" s="1"/>
  <c r="R117" i="16" s="1"/>
  <c r="J116" i="16"/>
  <c r="O116" i="16" s="1"/>
  <c r="K117" i="16" l="1"/>
  <c r="P117" i="16" s="1"/>
  <c r="L117" i="16"/>
  <c r="Q117" i="16" s="1"/>
  <c r="I118" i="16"/>
  <c r="M118" i="16" s="1"/>
  <c r="R118" i="16" s="1"/>
  <c r="J117" i="16"/>
  <c r="O117" i="16" s="1"/>
  <c r="L118" i="16" l="1"/>
  <c r="Q118" i="16" s="1"/>
  <c r="K118" i="16"/>
  <c r="P118" i="16" s="1"/>
  <c r="I119" i="16"/>
  <c r="M119" i="16" s="1"/>
  <c r="R119" i="16" s="1"/>
  <c r="J118" i="16"/>
  <c r="O118" i="16" s="1"/>
  <c r="L119" i="16" l="1"/>
  <c r="Q119" i="16" s="1"/>
  <c r="K119" i="16"/>
  <c r="P119" i="16" s="1"/>
  <c r="I120" i="16"/>
  <c r="M120" i="16" s="1"/>
  <c r="R120" i="16" s="1"/>
  <c r="J119" i="16"/>
  <c r="O119" i="16" s="1"/>
  <c r="L120" i="16" l="1"/>
  <c r="Q120" i="16" s="1"/>
  <c r="K120" i="16"/>
  <c r="P120" i="16" s="1"/>
  <c r="I121" i="16"/>
  <c r="M121" i="16" s="1"/>
  <c r="R121" i="16" s="1"/>
  <c r="J120" i="16"/>
  <c r="O120" i="16" s="1"/>
  <c r="L121" i="16" l="1"/>
  <c r="Q121" i="16" s="1"/>
  <c r="K121" i="16"/>
  <c r="P121" i="16" s="1"/>
  <c r="I122" i="16"/>
  <c r="M122" i="16" s="1"/>
  <c r="R122" i="16" s="1"/>
  <c r="J121" i="16"/>
  <c r="O121" i="16" s="1"/>
  <c r="L122" i="16" l="1"/>
  <c r="Q122" i="16" s="1"/>
  <c r="K122" i="16"/>
  <c r="P122" i="16" s="1"/>
  <c r="I123" i="16"/>
  <c r="M123" i="16" s="1"/>
  <c r="R123" i="16" s="1"/>
  <c r="J122" i="16"/>
  <c r="O122" i="16" s="1"/>
  <c r="L123" i="16" l="1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R127" i="16" s="1"/>
  <c r="J126" i="16"/>
  <c r="O126" i="16" s="1"/>
  <c r="L127" i="16" l="1"/>
  <c r="Q127" i="16" s="1"/>
  <c r="K127" i="16"/>
  <c r="P127" i="16" s="1"/>
  <c r="I128" i="16"/>
  <c r="M128" i="16" s="1"/>
  <c r="R128" i="16" s="1"/>
  <c r="J127" i="16"/>
  <c r="O127" i="16" s="1"/>
  <c r="L128" i="16" l="1"/>
  <c r="Q128" i="16" s="1"/>
  <c r="K128" i="16"/>
  <c r="P128" i="16" s="1"/>
  <c r="I129" i="16"/>
  <c r="M129" i="16" s="1"/>
  <c r="R129" i="16" s="1"/>
  <c r="J128" i="16"/>
  <c r="O128" i="16" s="1"/>
  <c r="L129" i="16" l="1"/>
  <c r="Q129" i="16" s="1"/>
  <c r="K129" i="16"/>
  <c r="P129" i="16" s="1"/>
  <c r="I130" i="16"/>
  <c r="M130" i="16" s="1"/>
  <c r="R130" i="16" s="1"/>
  <c r="J129" i="16"/>
  <c r="O129" i="16" s="1"/>
  <c r="K130" i="16" l="1"/>
  <c r="P130" i="16" s="1"/>
  <c r="L130" i="16"/>
  <c r="Q130" i="16" s="1"/>
  <c r="I131" i="16"/>
  <c r="M131" i="16" s="1"/>
  <c r="R131" i="16" s="1"/>
  <c r="J130" i="16"/>
  <c r="O130" i="16" s="1"/>
  <c r="L131" i="16" l="1"/>
  <c r="Q131" i="16" s="1"/>
  <c r="K131" i="16"/>
  <c r="P131" i="16" s="1"/>
  <c r="I132" i="16"/>
  <c r="M132" i="16" s="1"/>
  <c r="R132" i="16" s="1"/>
  <c r="J131" i="16"/>
  <c r="O131" i="16" s="1"/>
  <c r="K132" i="16" l="1"/>
  <c r="P132" i="16" s="1"/>
  <c r="L132" i="16"/>
  <c r="Q132" i="16" s="1"/>
  <c r="I133" i="16"/>
  <c r="J132" i="16"/>
  <c r="O132" i="16" s="1"/>
  <c r="I134" i="16" l="1"/>
  <c r="M134" i="16" s="1"/>
  <c r="R134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M137" i="16" s="1"/>
  <c r="R137" i="16" s="1"/>
  <c r="J136" i="16"/>
  <c r="O136" i="16" s="1"/>
  <c r="L137" i="16" l="1"/>
  <c r="Q137" i="16" s="1"/>
  <c r="K137" i="16"/>
  <c r="P137" i="16" s="1"/>
  <c r="I138" i="16"/>
  <c r="M138" i="16" s="1"/>
  <c r="R138" i="16" s="1"/>
  <c r="J137" i="16"/>
  <c r="O137" i="16" s="1"/>
  <c r="L138" i="16" l="1"/>
  <c r="Q138" i="16" s="1"/>
  <c r="K138" i="16"/>
  <c r="P138" i="16" s="1"/>
  <c r="I139" i="16"/>
  <c r="M139" i="16" s="1"/>
  <c r="R139" i="16" s="1"/>
  <c r="J138" i="16"/>
  <c r="O138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M141" i="16" s="1"/>
  <c r="R141" i="16" s="1"/>
  <c r="J140" i="16"/>
  <c r="O140" i="16" s="1"/>
  <c r="K141" i="16" l="1"/>
  <c r="P141" i="16" s="1"/>
  <c r="L141" i="16"/>
  <c r="Q141" i="16" s="1"/>
  <c r="I142" i="16"/>
  <c r="M142" i="16" s="1"/>
  <c r="R142" i="16" s="1"/>
  <c r="J141" i="16"/>
  <c r="O141" i="16" s="1"/>
  <c r="L142" i="16" l="1"/>
  <c r="Q142" i="16" s="1"/>
  <c r="K142" i="16"/>
  <c r="P142" i="16" s="1"/>
  <c r="I143" i="16"/>
  <c r="M143" i="16" s="1"/>
  <c r="R143" i="16" s="1"/>
  <c r="J142" i="16"/>
  <c r="O142" i="16" s="1"/>
  <c r="L143" i="16" l="1"/>
  <c r="Q143" i="16" s="1"/>
  <c r="K143" i="16"/>
  <c r="P143" i="16" s="1"/>
  <c r="I144" i="16"/>
  <c r="M144" i="16" s="1"/>
  <c r="R144" i="16" s="1"/>
  <c r="J143" i="16"/>
  <c r="O143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Q151" i="16" s="1"/>
  <c r="K151" i="16"/>
  <c r="P151" i="16" s="1"/>
  <c r="I152" i="16"/>
  <c r="M152" i="16" s="1"/>
  <c r="R152" i="16" s="1"/>
  <c r="J151" i="16"/>
  <c r="O151" i="16" s="1"/>
  <c r="L152" i="16" l="1"/>
  <c r="Q152" i="16" s="1"/>
  <c r="K152" i="16"/>
  <c r="P152" i="16" s="1"/>
  <c r="I153" i="16"/>
  <c r="M153" i="16" s="1"/>
  <c r="R153" i="16" s="1"/>
  <c r="J152" i="16"/>
  <c r="O152" i="16" s="1"/>
  <c r="L153" i="16" l="1"/>
  <c r="Q153" i="16" s="1"/>
  <c r="K153" i="16"/>
  <c r="P153" i="16" s="1"/>
  <c r="I154" i="16"/>
  <c r="M154" i="16" s="1"/>
  <c r="R154" i="16" s="1"/>
  <c r="J153" i="16"/>
  <c r="O153" i="16" s="1"/>
  <c r="K154" i="16" l="1"/>
  <c r="P154" i="16" s="1"/>
  <c r="L154" i="16"/>
  <c r="Q154" i="16" s="1"/>
  <c r="I155" i="16"/>
  <c r="M155" i="16" s="1"/>
  <c r="R155" i="16" s="1"/>
  <c r="J154" i="16"/>
  <c r="O154" i="16" s="1"/>
  <c r="L155" i="16" l="1"/>
  <c r="Q155" i="16" s="1"/>
  <c r="K155" i="16"/>
  <c r="P155" i="16" s="1"/>
  <c r="I156" i="16"/>
  <c r="M156" i="16" s="1"/>
  <c r="R156" i="16" s="1"/>
  <c r="J155" i="16"/>
  <c r="O155" i="16" s="1"/>
  <c r="K156" i="16" l="1"/>
  <c r="P156" i="16" s="1"/>
  <c r="L156" i="16"/>
  <c r="Q156" i="16" s="1"/>
  <c r="I157" i="16"/>
  <c r="J156" i="16"/>
  <c r="O156" i="16" s="1"/>
  <c r="I158" i="16" l="1"/>
  <c r="M158" i="16" s="1"/>
  <c r="R158" i="16" s="1"/>
  <c r="L158" i="16" l="1"/>
  <c r="Q158" i="16" s="1"/>
  <c r="K158" i="16"/>
  <c r="P158" i="16" s="1"/>
  <c r="I159" i="16"/>
  <c r="M159" i="16" s="1"/>
  <c r="R159" i="16" s="1"/>
  <c r="J158" i="16"/>
  <c r="O158" i="16" s="1"/>
  <c r="K159" i="16" l="1"/>
  <c r="P159" i="16" s="1"/>
  <c r="L159" i="16"/>
  <c r="Q159" i="16" s="1"/>
  <c r="I160" i="16"/>
  <c r="M160" i="16" s="1"/>
  <c r="R160" i="16" s="1"/>
  <c r="J159" i="16"/>
  <c r="O159" i="16" s="1"/>
  <c r="L160" i="16" l="1"/>
  <c r="Q160" i="16" s="1"/>
  <c r="K160" i="16"/>
  <c r="P160" i="16" s="1"/>
  <c r="I161" i="16"/>
  <c r="J160" i="16"/>
  <c r="O160" i="16" s="1"/>
  <c r="I162" i="16" l="1"/>
  <c r="M162" i="16" s="1"/>
  <c r="R162" i="16" s="1"/>
  <c r="L162" i="16" l="1"/>
  <c r="Q162" i="16" s="1"/>
  <c r="K162" i="16"/>
  <c r="P162" i="16" s="1"/>
  <c r="I163" i="16"/>
  <c r="M163" i="16" s="1"/>
  <c r="R163" i="16" s="1"/>
  <c r="J162" i="16"/>
  <c r="O162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R165" i="16" s="1"/>
  <c r="J164" i="16"/>
  <c r="O164" i="16" s="1"/>
  <c r="K165" i="16" l="1"/>
  <c r="P165" i="16" s="1"/>
  <c r="L165" i="16"/>
  <c r="Q165" i="16" s="1"/>
  <c r="I166" i="16"/>
  <c r="M166" i="16" s="1"/>
  <c r="R166" i="16" s="1"/>
  <c r="J165" i="16"/>
  <c r="O165" i="16" s="1"/>
  <c r="L166" i="16" l="1"/>
  <c r="Q166" i="16" s="1"/>
  <c r="K166" i="16"/>
  <c r="P166" i="16" s="1"/>
  <c r="I167" i="16"/>
  <c r="M167" i="16" s="1"/>
  <c r="R167" i="16" s="1"/>
  <c r="J166" i="16"/>
  <c r="O166" i="16" s="1"/>
  <c r="L167" i="16" l="1"/>
  <c r="Q167" i="16" s="1"/>
  <c r="K167" i="16"/>
  <c r="P167" i="16" s="1"/>
  <c r="I168" i="16"/>
  <c r="M168" i="16" s="1"/>
  <c r="R168" i="16" s="1"/>
  <c r="J167" i="16"/>
  <c r="O167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M171" i="16" s="1"/>
  <c r="R171" i="16" s="1"/>
  <c r="J170" i="16"/>
  <c r="O170" i="16" s="1"/>
  <c r="L171" i="16" l="1"/>
  <c r="Q171" i="16" s="1"/>
  <c r="K171" i="16"/>
  <c r="P171" i="16" s="1"/>
  <c r="I172" i="16"/>
  <c r="M172" i="16" s="1"/>
  <c r="R172" i="16" s="1"/>
  <c r="J171" i="16"/>
  <c r="O171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R187" i="16" s="1"/>
  <c r="J186" i="16"/>
  <c r="O186" i="16" s="1"/>
  <c r="L187" i="16" l="1"/>
  <c r="Q187" i="16" s="1"/>
  <c r="K187" i="16"/>
  <c r="P187" i="16" s="1"/>
  <c r="I188" i="16"/>
  <c r="M188" i="16" s="1"/>
  <c r="R188" i="16" s="1"/>
  <c r="J187" i="16"/>
  <c r="O187" i="16" s="1"/>
  <c r="L188" i="16" l="1"/>
  <c r="Q188" i="16" s="1"/>
  <c r="K188" i="16"/>
  <c r="P188" i="16" s="1"/>
  <c r="I189" i="16"/>
  <c r="M189" i="16" s="1"/>
  <c r="R189" i="16" s="1"/>
  <c r="J188" i="16"/>
  <c r="O188" i="16" s="1"/>
  <c r="K189" i="16" l="1"/>
  <c r="P189" i="16" s="1"/>
  <c r="L189" i="16"/>
  <c r="Q189" i="16" s="1"/>
  <c r="I190" i="16"/>
  <c r="M190" i="16" s="1"/>
  <c r="R190" i="16" s="1"/>
  <c r="J189" i="16"/>
  <c r="O189" i="16" s="1"/>
  <c r="L190" i="16" l="1"/>
  <c r="Q190" i="16" s="1"/>
  <c r="K190" i="16"/>
  <c r="P190" i="16" s="1"/>
  <c r="I191" i="16"/>
  <c r="M191" i="16" s="1"/>
  <c r="R191" i="16" s="1"/>
  <c r="J190" i="16"/>
  <c r="O190" i="16" s="1"/>
  <c r="L191" i="16" l="1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Q193" i="16" s="1"/>
  <c r="K193" i="16"/>
  <c r="P193" i="16" s="1"/>
  <c r="I194" i="16"/>
  <c r="M194" i="16" s="1"/>
  <c r="R194" i="16" s="1"/>
  <c r="J193" i="16"/>
  <c r="O193" i="16" s="1"/>
  <c r="L194" i="16" l="1"/>
  <c r="Q194" i="16" s="1"/>
  <c r="K194" i="16"/>
  <c r="P194" i="16" s="1"/>
  <c r="I195" i="16"/>
  <c r="M195" i="16" s="1"/>
  <c r="R195" i="16" s="1"/>
  <c r="J194" i="16"/>
  <c r="O194" i="16" s="1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M210" i="16" s="1"/>
  <c r="R210" i="16" s="1"/>
  <c r="J209" i="16"/>
  <c r="O209" i="16" s="1"/>
  <c r="L210" i="16" l="1"/>
  <c r="Q210" i="16" s="1"/>
  <c r="K210" i="16"/>
  <c r="P210" i="16" s="1"/>
  <c r="I211" i="16"/>
  <c r="M211" i="16" s="1"/>
  <c r="R211" i="16" s="1"/>
  <c r="J210" i="16"/>
  <c r="O210" i="16" s="1"/>
  <c r="L211" i="16" l="1"/>
  <c r="Q211" i="16" s="1"/>
  <c r="K211" i="16"/>
  <c r="P211" i="16" s="1"/>
  <c r="I212" i="16"/>
  <c r="M212" i="16" s="1"/>
  <c r="R212" i="16" s="1"/>
  <c r="J211" i="16"/>
  <c r="O211" i="16" s="1"/>
  <c r="L212" i="16" l="1"/>
  <c r="Q212" i="16" s="1"/>
  <c r="K212" i="16"/>
  <c r="P212" i="16" s="1"/>
  <c r="I213" i="16"/>
  <c r="M213" i="16" s="1"/>
  <c r="R213" i="16" s="1"/>
  <c r="J212" i="16"/>
  <c r="O212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R215" i="16" s="1"/>
  <c r="J214" i="16"/>
  <c r="O214" i="16" s="1"/>
  <c r="L215" i="16" l="1"/>
  <c r="Q215" i="16" s="1"/>
  <c r="K215" i="16"/>
  <c r="P215" i="16" s="1"/>
  <c r="I216" i="16"/>
  <c r="M216" i="16" s="1"/>
  <c r="R216" i="16" s="1"/>
  <c r="J215" i="16"/>
  <c r="O215" i="16" s="1"/>
  <c r="L216" i="16" l="1"/>
  <c r="Q216" i="16" s="1"/>
  <c r="K216" i="16"/>
  <c r="P216" i="16" s="1"/>
  <c r="I217" i="16"/>
  <c r="M217" i="16" s="1"/>
  <c r="R217" i="16" s="1"/>
  <c r="J216" i="16"/>
  <c r="O216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I254" i="16" s="1"/>
  <c r="J251" i="16"/>
  <c r="O251" i="16" s="1"/>
  <c r="J254" i="16" l="1"/>
  <c r="K254" i="16"/>
  <c r="L254" i="16"/>
  <c r="I255" i="16"/>
  <c r="I256" i="16" s="1"/>
  <c r="M254" i="16"/>
  <c r="M252" i="16"/>
  <c r="R252" i="16" s="1"/>
  <c r="L252" i="16"/>
  <c r="Q252" i="16" s="1"/>
  <c r="K252" i="16"/>
  <c r="P252" i="16" s="1"/>
  <c r="J252" i="16"/>
  <c r="O252" i="16" s="1"/>
  <c r="J256" i="16" l="1"/>
  <c r="K256" i="16"/>
  <c r="L256" i="16"/>
  <c r="M256" i="16"/>
  <c r="L255" i="16"/>
  <c r="M255" i="16"/>
  <c r="K255" i="16"/>
  <c r="J255" i="16"/>
  <c r="J253" i="16"/>
  <c r="O253" i="16" s="1"/>
  <c r="K253" i="16"/>
  <c r="P253" i="16" s="1"/>
  <c r="L253" i="16"/>
  <c r="Q253" i="16" s="1"/>
  <c r="M253" i="16"/>
  <c r="R253" i="16" s="1"/>
  <c r="D8" i="16"/>
  <c r="E8" i="16"/>
  <c r="E10" i="16"/>
  <c r="C10" i="16"/>
  <c r="D10" i="16"/>
  <c r="O254" i="16" l="1"/>
  <c r="O255" i="16" s="1"/>
  <c r="O256" i="16" s="1"/>
  <c r="P254" i="16"/>
  <c r="P255" i="16" s="1"/>
  <c r="P256" i="16" s="1"/>
  <c r="Q254" i="16"/>
  <c r="Q255" i="16" s="1"/>
  <c r="Q256" i="16" s="1"/>
  <c r="R254" i="16"/>
  <c r="R255" i="16" s="1"/>
  <c r="R256" i="16" s="1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<sst xmlns="http://schemas.openxmlformats.org/spreadsheetml/2006/main" count="1819" uniqueCount="647">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</sst>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616278fe44074c5f8a20725a0e4d0ec0">
      <tp>
        <v>2</v>
        <stp/>
        <stp>7b7cb438-42f8-446e-a399-30b28e12826b</stp>
        <tr r="C10" s="16"/>
      </tp>
    </main>
    <main first="rtdsrv_eco_616278fe44074c5f8a20725a0e4d0ec0">
      <tp>
        <v>2</v>
        <stp/>
        <stp>2c5a65d2-5a5d-4d9c-8de7-c4c253f4f025</stp>
        <tr r="G10" s="16"/>
      </tp>
    </main>
    <main first="rtdsrv_eco_616278fe44074c5f8a20725a0e4d0ec0">
      <tp>
        <v>2</v>
        <stp/>
        <stp>154dbfc2-9f49-4a15-b5b6-5b0a673c0b02</stp>
        <tr r="B4" s="16"/>
      </tp>
    </main>
    <main first="rtdsrv_eco_616278fe44074c5f8a20725a0e4d0ec0">
      <tp>
        <v>2</v>
        <stp/>
        <stp>42205c13-9664-4a71-84b5-bf5c32f79b77</stp>
        <tr r="A10" s="16"/>
      </tp>
    </main>
    <main first="rtdsrv_eco_616278fe44074c5f8a20725a0e4d0ec0">
      <tp>
        <v>2</v>
        <stp/>
        <stp>936ce081-7946-4391-8ce6-244715b00adf</stp>
        <tr r="F10" s="16"/>
      </tp>
    </main>
    <main first="rtdsrv_eco_616278fe44074c5f8a20725a0e4d0ec0">
      <tp>
        <v>2</v>
        <stp/>
        <stp>68c59ccc-ef92-45fb-8ad1-02b072348815</stp>
        <tr r="E10" s="16"/>
      </tp>
    </main>
    <main first="rtdsrv_eco_616278fe44074c5f8a20725a0e4d0ec0">
      <tp>
        <v>2</v>
        <stp/>
        <stp>4b816d27-a6cd-4843-9104-3afb330c921f</stp>
        <tr r="D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TRXF11</c:v>
                </c:pt>
                <c:pt idx="4">
                  <c:v>RBVA11</c:v>
                </c:pt>
                <c:pt idx="5">
                  <c:v>FLMA11</c:v>
                </c:pt>
                <c:pt idx="6">
                  <c:v>HTMX11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0.20526315789473684</c:v>
                </c:pt>
                <c:pt idx="1">
                  <c:v>0.14278631631191821</c:v>
                </c:pt>
                <c:pt idx="2">
                  <c:v>0.1365261675154405</c:v>
                </c:pt>
                <c:pt idx="3">
                  <c:v>0.12162162162204622</c:v>
                </c:pt>
                <c:pt idx="4">
                  <c:v>0.11261730969760167</c:v>
                </c:pt>
                <c:pt idx="5">
                  <c:v>0.11005668428762501</c:v>
                </c:pt>
                <c:pt idx="6">
                  <c:v>0.10760723359736959</c:v>
                </c:pt>
                <c:pt idx="7">
                  <c:v>9.6034482758620698E-2</c:v>
                </c:pt>
                <c:pt idx="8">
                  <c:v>9.4117647058520493E-2</c:v>
                </c:pt>
                <c:pt idx="9">
                  <c:v>8.6963155083151333E-2</c:v>
                </c:pt>
                <c:pt idx="10">
                  <c:v>8.3149606298284051E-2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0.10834194976930188</c:v>
                </c:pt>
                <c:pt idx="1">
                  <c:v>0.10834194976930188</c:v>
                </c:pt>
                <c:pt idx="2">
                  <c:v>0.10834194976930188</c:v>
                </c:pt>
                <c:pt idx="3">
                  <c:v>0.10834194976930188</c:v>
                </c:pt>
                <c:pt idx="4">
                  <c:v>0.10834194976930188</c:v>
                </c:pt>
                <c:pt idx="5">
                  <c:v>0.10834194976930188</c:v>
                </c:pt>
                <c:pt idx="6">
                  <c:v>0.10834194976930188</c:v>
                </c:pt>
                <c:pt idx="7">
                  <c:v>0.10834194976930188</c:v>
                </c:pt>
                <c:pt idx="8">
                  <c:v>0.10834194976930188</c:v>
                </c:pt>
                <c:pt idx="9">
                  <c:v>0.10834194976930188</c:v>
                </c:pt>
                <c:pt idx="10">
                  <c:v>0.10834194976930188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0.92080628339877069</c:v>
                </c:pt>
                <c:pt idx="1">
                  <c:v>0.94540649464022319</c:v>
                </c:pt>
                <c:pt idx="2">
                  <c:v>0.8712693900464239</c:v>
                </c:pt>
                <c:pt idx="3">
                  <c:v>0.81596428357943485</c:v>
                </c:pt>
                <c:pt idx="4">
                  <c:v>0.86802807647471003</c:v>
                </c:pt>
                <c:pt idx="5">
                  <c:v>0.6441228070240419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9.8639389275987949E-2</c:v>
                </c:pt>
                <c:pt idx="1">
                  <c:v>0.13446219514188706</c:v>
                </c:pt>
                <c:pt idx="2">
                  <c:v>0.10834194976930188</c:v>
                </c:pt>
                <c:pt idx="3">
                  <c:v>0.11705090816203681</c:v>
                </c:pt>
                <c:pt idx="4">
                  <c:v>0.10471970695855551</c:v>
                </c:pt>
                <c:pt idx="5">
                  <c:v>9.7361844140713763E-2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45803</c:v>
                </c:pt>
                <c:pt idx="1">
                  <c:v>45804</c:v>
                </c:pt>
                <c:pt idx="2">
                  <c:v>45805</c:v>
                </c:pt>
                <c:pt idx="3">
                  <c:v>45807</c:v>
                </c:pt>
                <c:pt idx="4">
                  <c:v>45810</c:v>
                </c:pt>
                <c:pt idx="5">
                  <c:v>45811</c:v>
                </c:pt>
                <c:pt idx="6">
                  <c:v>45812</c:v>
                </c:pt>
                <c:pt idx="7">
                  <c:v>45813</c:v>
                </c:pt>
                <c:pt idx="8">
                  <c:v>45814</c:v>
                </c:pt>
                <c:pt idx="9">
                  <c:v>45817</c:v>
                </c:pt>
                <c:pt idx="10">
                  <c:v>45818</c:v>
                </c:pt>
                <c:pt idx="11">
                  <c:v>45819</c:v>
                </c:pt>
                <c:pt idx="12">
                  <c:v>45820</c:v>
                </c:pt>
                <c:pt idx="13">
                  <c:v>45821</c:v>
                </c:pt>
                <c:pt idx="14">
                  <c:v>45824</c:v>
                </c:pt>
                <c:pt idx="15">
                  <c:v>45825</c:v>
                </c:pt>
                <c:pt idx="16">
                  <c:v>45826</c:v>
                </c:pt>
                <c:pt idx="17">
                  <c:v>45828</c:v>
                </c:pt>
                <c:pt idx="18">
                  <c:v>45831</c:v>
                </c:pt>
                <c:pt idx="19">
                  <c:v>45832</c:v>
                </c:pt>
                <c:pt idx="20">
                  <c:v>45833</c:v>
                </c:pt>
                <c:pt idx="21">
                  <c:v>45834</c:v>
                </c:pt>
                <c:pt idx="22">
                  <c:v>45835</c:v>
                </c:pt>
                <c:pt idx="23">
                  <c:v>45838</c:v>
                </c:pt>
                <c:pt idx="24">
                  <c:v>45839</c:v>
                </c:pt>
                <c:pt idx="25">
                  <c:v>45840</c:v>
                </c:pt>
                <c:pt idx="26">
                  <c:v>45841</c:v>
                </c:pt>
                <c:pt idx="27">
                  <c:v>45842</c:v>
                </c:pt>
                <c:pt idx="28">
                  <c:v>45845</c:v>
                </c:pt>
                <c:pt idx="29">
                  <c:v>45846</c:v>
                </c:pt>
                <c:pt idx="30">
                  <c:v>45847</c:v>
                </c:pt>
                <c:pt idx="31">
                  <c:v>45848</c:v>
                </c:pt>
                <c:pt idx="32">
                  <c:v>45849</c:v>
                </c:pt>
                <c:pt idx="33">
                  <c:v>45852</c:v>
                </c:pt>
                <c:pt idx="34">
                  <c:v>45853</c:v>
                </c:pt>
                <c:pt idx="35">
                  <c:v>45854</c:v>
                </c:pt>
                <c:pt idx="36">
                  <c:v>45855</c:v>
                </c:pt>
                <c:pt idx="37">
                  <c:v>45856</c:v>
                </c:pt>
                <c:pt idx="38">
                  <c:v>45859</c:v>
                </c:pt>
                <c:pt idx="39">
                  <c:v>45860</c:v>
                </c:pt>
                <c:pt idx="40">
                  <c:v>45861</c:v>
                </c:pt>
                <c:pt idx="41">
                  <c:v>45862</c:v>
                </c:pt>
                <c:pt idx="42">
                  <c:v>45863</c:v>
                </c:pt>
                <c:pt idx="43">
                  <c:v>45866</c:v>
                </c:pt>
                <c:pt idx="44">
                  <c:v>45867</c:v>
                </c:pt>
                <c:pt idx="45">
                  <c:v>45868</c:v>
                </c:pt>
                <c:pt idx="46">
                  <c:v>45869</c:v>
                </c:pt>
                <c:pt idx="47">
                  <c:v>45870</c:v>
                </c:pt>
                <c:pt idx="48">
                  <c:v>45873</c:v>
                </c:pt>
                <c:pt idx="49">
                  <c:v>45874</c:v>
                </c:pt>
                <c:pt idx="50">
                  <c:v>45875</c:v>
                </c:pt>
                <c:pt idx="51">
                  <c:v>45876</c:v>
                </c:pt>
                <c:pt idx="52">
                  <c:v>45877</c:v>
                </c:pt>
                <c:pt idx="53">
                  <c:v>45880</c:v>
                </c:pt>
                <c:pt idx="54">
                  <c:v>45881</c:v>
                </c:pt>
                <c:pt idx="55">
                  <c:v>45882</c:v>
                </c:pt>
                <c:pt idx="56">
                  <c:v>45883</c:v>
                </c:pt>
                <c:pt idx="57">
                  <c:v>45884</c:v>
                </c:pt>
                <c:pt idx="58">
                  <c:v>45887</c:v>
                </c:pt>
                <c:pt idx="59">
                  <c:v>45888</c:v>
                </c:pt>
                <c:pt idx="60">
                  <c:v>45889</c:v>
                </c:pt>
                <c:pt idx="61">
                  <c:v>45890</c:v>
                </c:pt>
                <c:pt idx="62">
                  <c:v>45891</c:v>
                </c:pt>
                <c:pt idx="63">
                  <c:v>45894</c:v>
                </c:pt>
                <c:pt idx="64">
                  <c:v>45895</c:v>
                </c:pt>
                <c:pt idx="65">
                  <c:v>45896</c:v>
                </c:pt>
                <c:pt idx="66">
                  <c:v>45897</c:v>
                </c:pt>
                <c:pt idx="67">
                  <c:v>45898</c:v>
                </c:pt>
                <c:pt idx="68">
                  <c:v>45901</c:v>
                </c:pt>
                <c:pt idx="69">
                  <c:v>45902</c:v>
                </c:pt>
                <c:pt idx="70">
                  <c:v>45903</c:v>
                </c:pt>
                <c:pt idx="71">
                  <c:v>45904</c:v>
                </c:pt>
                <c:pt idx="72">
                  <c:v>45905</c:v>
                </c:pt>
                <c:pt idx="73">
                  <c:v>45908</c:v>
                </c:pt>
                <c:pt idx="74">
                  <c:v>45909</c:v>
                </c:pt>
                <c:pt idx="75">
                  <c:v>45910</c:v>
                </c:pt>
                <c:pt idx="76">
                  <c:v>45911</c:v>
                </c:pt>
                <c:pt idx="77">
                  <c:v>45912</c:v>
                </c:pt>
                <c:pt idx="78">
                  <c:v>45915</c:v>
                </c:pt>
                <c:pt idx="79">
                  <c:v>45916</c:v>
                </c:pt>
                <c:pt idx="80">
                  <c:v>45917</c:v>
                </c:pt>
                <c:pt idx="81">
                  <c:v>45918</c:v>
                </c:pt>
                <c:pt idx="82">
                  <c:v>45919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45929</c:v>
                </c:pt>
                <c:pt idx="89">
                  <c:v>45930</c:v>
                </c:pt>
                <c:pt idx="90">
                  <c:v>45931</c:v>
                </c:pt>
                <c:pt idx="91">
                  <c:v>45932</c:v>
                </c:pt>
                <c:pt idx="92">
                  <c:v>45933</c:v>
                </c:pt>
                <c:pt idx="93">
                  <c:v>45936</c:v>
                </c:pt>
                <c:pt idx="94">
                  <c:v>45937</c:v>
                </c:pt>
                <c:pt idx="95">
                  <c:v>45938</c:v>
                </c:pt>
                <c:pt idx="96">
                  <c:v>45939</c:v>
                </c:pt>
                <c:pt idx="97">
                  <c:v>45940</c:v>
                </c:pt>
                <c:pt idx="98">
                  <c:v>45943</c:v>
                </c:pt>
                <c:pt idx="99">
                  <c:v>45944</c:v>
                </c:pt>
                <c:pt idx="100">
                  <c:v>45945</c:v>
                </c:pt>
                <c:pt idx="101">
                  <c:v>45946</c:v>
                </c:pt>
                <c:pt idx="102">
                  <c:v>45947</c:v>
                </c:pt>
                <c:pt idx="103">
                  <c:v>45950</c:v>
                </c:pt>
                <c:pt idx="104">
                  <c:v>45951</c:v>
                </c:pt>
                <c:pt idx="105">
                  <c:v>45952</c:v>
                </c:pt>
                <c:pt idx="106">
                  <c:v>45953</c:v>
                </c:pt>
                <c:pt idx="107">
                  <c:v>45954</c:v>
                </c:pt>
                <c:pt idx="108">
                  <c:v>45957</c:v>
                </c:pt>
                <c:pt idx="109">
                  <c:v>45958</c:v>
                </c:pt>
                <c:pt idx="110">
                  <c:v>45959</c:v>
                </c:pt>
                <c:pt idx="111">
                  <c:v>45960</c:v>
                </c:pt>
                <c:pt idx="112">
                  <c:v>45961</c:v>
                </c:pt>
                <c:pt idx="113">
                  <c:v>45964</c:v>
                </c:pt>
                <c:pt idx="114">
                  <c:v>45965</c:v>
                </c:pt>
                <c:pt idx="115">
                  <c:v>45966</c:v>
                </c:pt>
                <c:pt idx="116">
                  <c:v>45967</c:v>
                </c:pt>
                <c:pt idx="117">
                  <c:v>45968</c:v>
                </c:pt>
                <c:pt idx="118">
                  <c:v>45971</c:v>
                </c:pt>
                <c:pt idx="119">
                  <c:v>45972</c:v>
                </c:pt>
                <c:pt idx="120">
                  <c:v>45973</c:v>
                </c:pt>
                <c:pt idx="121">
                  <c:v>45974</c:v>
                </c:pt>
                <c:pt idx="122">
                  <c:v>45975</c:v>
                </c:pt>
                <c:pt idx="123">
                  <c:v>45978</c:v>
                </c:pt>
                <c:pt idx="124">
                  <c:v>45979</c:v>
                </c:pt>
                <c:pt idx="125">
                  <c:v>45980</c:v>
                </c:pt>
                <c:pt idx="126">
                  <c:v>45981</c:v>
                </c:pt>
                <c:pt idx="127">
                  <c:v>45982</c:v>
                </c:pt>
                <c:pt idx="128">
                  <c:v>45985</c:v>
                </c:pt>
                <c:pt idx="129">
                  <c:v>45986</c:v>
                </c:pt>
                <c:pt idx="130">
                  <c:v>45987</c:v>
                </c:pt>
                <c:pt idx="131">
                  <c:v>45988</c:v>
                </c:pt>
                <c:pt idx="132">
                  <c:v>45989</c:v>
                </c:pt>
                <c:pt idx="133">
                  <c:v>45992</c:v>
                </c:pt>
                <c:pt idx="134">
                  <c:v>45993</c:v>
                </c:pt>
                <c:pt idx="135">
                  <c:v>45994</c:v>
                </c:pt>
                <c:pt idx="136">
                  <c:v>45995</c:v>
                </c:pt>
                <c:pt idx="137">
                  <c:v>45996</c:v>
                </c:pt>
                <c:pt idx="138">
                  <c:v>45999</c:v>
                </c:pt>
                <c:pt idx="139">
                  <c:v>46000</c:v>
                </c:pt>
                <c:pt idx="140">
                  <c:v>46001</c:v>
                </c:pt>
                <c:pt idx="141">
                  <c:v>46002</c:v>
                </c:pt>
                <c:pt idx="142">
                  <c:v>46003</c:v>
                </c:pt>
                <c:pt idx="143">
                  <c:v>46006</c:v>
                </c:pt>
                <c:pt idx="144">
                  <c:v>46007</c:v>
                </c:pt>
                <c:pt idx="145">
                  <c:v>46008</c:v>
                </c:pt>
                <c:pt idx="146">
                  <c:v>46009</c:v>
                </c:pt>
                <c:pt idx="147">
                  <c:v>46010</c:v>
                </c:pt>
                <c:pt idx="148">
                  <c:v>46013</c:v>
                </c:pt>
                <c:pt idx="149">
                  <c:v>46014</c:v>
                </c:pt>
                <c:pt idx="150">
                  <c:v>46015</c:v>
                </c:pt>
                <c:pt idx="151">
                  <c:v>46017</c:v>
                </c:pt>
                <c:pt idx="152">
                  <c:v>46020</c:v>
                </c:pt>
                <c:pt idx="153">
                  <c:v>46021</c:v>
                </c:pt>
                <c:pt idx="154">
                  <c:v>46022</c:v>
                </c:pt>
                <c:pt idx="155">
                  <c:v>46024</c:v>
                </c:pt>
                <c:pt idx="156">
                  <c:v>46027</c:v>
                </c:pt>
                <c:pt idx="157">
                  <c:v>46028</c:v>
                </c:pt>
                <c:pt idx="158">
                  <c:v>46029</c:v>
                </c:pt>
                <c:pt idx="159">
                  <c:v>46030</c:v>
                </c:pt>
                <c:pt idx="160">
                  <c:v>46031</c:v>
                </c:pt>
                <c:pt idx="161">
                  <c:v>46034</c:v>
                </c:pt>
                <c:pt idx="162">
                  <c:v>46035</c:v>
                </c:pt>
                <c:pt idx="163">
                  <c:v>46036</c:v>
                </c:pt>
                <c:pt idx="164">
                  <c:v>46037</c:v>
                </c:pt>
                <c:pt idx="165">
                  <c:v>46038</c:v>
                </c:pt>
                <c:pt idx="166">
                  <c:v>46041</c:v>
                </c:pt>
                <c:pt idx="167">
                  <c:v>46042</c:v>
                </c:pt>
                <c:pt idx="168">
                  <c:v>46043</c:v>
                </c:pt>
                <c:pt idx="169">
                  <c:v>46044</c:v>
                </c:pt>
                <c:pt idx="170">
                  <c:v>46045</c:v>
                </c:pt>
                <c:pt idx="171">
                  <c:v>46048</c:v>
                </c:pt>
                <c:pt idx="172">
                  <c:v>46049</c:v>
                </c:pt>
                <c:pt idx="173">
                  <c:v>46050</c:v>
                </c:pt>
                <c:pt idx="174">
                  <c:v>46051</c:v>
                </c:pt>
                <c:pt idx="175">
                  <c:v>46052</c:v>
                </c:pt>
                <c:pt idx="176">
                  <c:v>46055</c:v>
                </c:pt>
                <c:pt idx="177">
                  <c:v>46056</c:v>
                </c:pt>
                <c:pt idx="178">
                  <c:v>46057</c:v>
                </c:pt>
                <c:pt idx="179">
                  <c:v>46058</c:v>
                </c:pt>
                <c:pt idx="180">
                  <c:v>46059</c:v>
                </c:pt>
                <c:pt idx="181">
                  <c:v>46062</c:v>
                </c:pt>
                <c:pt idx="182">
                  <c:v>46063</c:v>
                </c:pt>
                <c:pt idx="183">
                  <c:v>46064</c:v>
                </c:pt>
                <c:pt idx="184">
                  <c:v>46065</c:v>
                </c:pt>
                <c:pt idx="185">
                  <c:v>46066</c:v>
                </c:pt>
                <c:pt idx="186">
                  <c:v>46071</c:v>
                </c:pt>
                <c:pt idx="187">
                  <c:v>46072</c:v>
                </c:pt>
                <c:pt idx="188">
                  <c:v>46073</c:v>
                </c:pt>
                <c:pt idx="189">
                  <c:v>46076</c:v>
                </c:pt>
                <c:pt idx="190">
                  <c:v>46077</c:v>
                </c:pt>
                <c:pt idx="191">
                  <c:v>46078</c:v>
                </c:pt>
                <c:pt idx="192">
                  <c:v>46079</c:v>
                </c:pt>
                <c:pt idx="193">
                  <c:v>46080</c:v>
                </c:pt>
                <c:pt idx="194">
                  <c:v>46083</c:v>
                </c:pt>
                <c:pt idx="195">
                  <c:v>46084</c:v>
                </c:pt>
                <c:pt idx="196">
                  <c:v>46085</c:v>
                </c:pt>
                <c:pt idx="197">
                  <c:v>46086</c:v>
                </c:pt>
                <c:pt idx="198">
                  <c:v>46087</c:v>
                </c:pt>
                <c:pt idx="199">
                  <c:v>46090</c:v>
                </c:pt>
                <c:pt idx="200">
                  <c:v>46091</c:v>
                </c:pt>
                <c:pt idx="201">
                  <c:v>46092</c:v>
                </c:pt>
                <c:pt idx="202">
                  <c:v>46093</c:v>
                </c:pt>
                <c:pt idx="203">
                  <c:v>46094</c:v>
                </c:pt>
                <c:pt idx="204">
                  <c:v>46097</c:v>
                </c:pt>
                <c:pt idx="205">
                  <c:v>46098</c:v>
                </c:pt>
                <c:pt idx="206">
                  <c:v>46099</c:v>
                </c:pt>
                <c:pt idx="207">
                  <c:v>46100</c:v>
                </c:pt>
                <c:pt idx="208">
                  <c:v>46101</c:v>
                </c:pt>
                <c:pt idx="209">
                  <c:v>46104</c:v>
                </c:pt>
                <c:pt idx="210">
                  <c:v>46105</c:v>
                </c:pt>
                <c:pt idx="211">
                  <c:v>46106</c:v>
                </c:pt>
                <c:pt idx="212">
                  <c:v>46107</c:v>
                </c:pt>
                <c:pt idx="213">
                  <c:v>46108</c:v>
                </c:pt>
                <c:pt idx="214">
                  <c:v>46111</c:v>
                </c:pt>
                <c:pt idx="215">
                  <c:v>46112</c:v>
                </c:pt>
                <c:pt idx="216">
                  <c:v>46113</c:v>
                </c:pt>
                <c:pt idx="217">
                  <c:v>46114</c:v>
                </c:pt>
                <c:pt idx="218">
                  <c:v>46118</c:v>
                </c:pt>
                <c:pt idx="219">
                  <c:v>46119</c:v>
                </c:pt>
                <c:pt idx="220">
                  <c:v>46120</c:v>
                </c:pt>
                <c:pt idx="221">
                  <c:v>46121</c:v>
                </c:pt>
                <c:pt idx="222">
                  <c:v>46122</c:v>
                </c:pt>
                <c:pt idx="223">
                  <c:v>46125</c:v>
                </c:pt>
                <c:pt idx="224">
                  <c:v>46126</c:v>
                </c:pt>
                <c:pt idx="225">
                  <c:v>46127</c:v>
                </c:pt>
                <c:pt idx="226">
                  <c:v>46128</c:v>
                </c:pt>
                <c:pt idx="227">
                  <c:v>46129</c:v>
                </c:pt>
                <c:pt idx="228">
                  <c:v>46132</c:v>
                </c:pt>
                <c:pt idx="229">
                  <c:v>46134</c:v>
                </c:pt>
                <c:pt idx="230">
                  <c:v>46135</c:v>
                </c:pt>
                <c:pt idx="231">
                  <c:v>46136</c:v>
                </c:pt>
                <c:pt idx="232">
                  <c:v>46139</c:v>
                </c:pt>
                <c:pt idx="233">
                  <c:v>46140</c:v>
                </c:pt>
                <c:pt idx="234">
                  <c:v>46141</c:v>
                </c:pt>
                <c:pt idx="235">
                  <c:v>46142</c:v>
                </c:pt>
                <c:pt idx="236">
                  <c:v>46146</c:v>
                </c:pt>
                <c:pt idx="237">
                  <c:v>46147</c:v>
                </c:pt>
                <c:pt idx="238">
                  <c:v>46148</c:v>
                </c:pt>
                <c:pt idx="239">
                  <c:v>46149</c:v>
                </c:pt>
                <c:pt idx="240">
                  <c:v>46150</c:v>
                </c:pt>
                <c:pt idx="241">
                  <c:v>46153</c:v>
                </c:pt>
                <c:pt idx="242">
                  <c:v>46154</c:v>
                </c:pt>
                <c:pt idx="243">
                  <c:v>46155</c:v>
                </c:pt>
                <c:pt idx="244">
                  <c:v>46156</c:v>
                </c:pt>
                <c:pt idx="245">
                  <c:v>46157</c:v>
                </c:pt>
                <c:pt idx="246">
                  <c:v>46160</c:v>
                </c:pt>
                <c:pt idx="247">
                  <c:v>46161</c:v>
                </c:pt>
                <c:pt idx="248">
                  <c:v>46162</c:v>
                </c:pt>
                <c:pt idx="249">
                  <c:v>46163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100.06111473186108</c:v>
                </c:pt>
                <c:pt idx="2">
                  <c:v>100.1952761181844</c:v>
                </c:pt>
                <c:pt idx="3">
                  <c:v>100.74996507432104</c:v>
                </c:pt>
                <c:pt idx="4">
                  <c:v>100.25551778420724</c:v>
                </c:pt>
                <c:pt idx="5">
                  <c:v>100.52442260987092</c:v>
                </c:pt>
                <c:pt idx="6">
                  <c:v>100.34224249979076</c:v>
                </c:pt>
                <c:pt idx="7">
                  <c:v>100.34777192817224</c:v>
                </c:pt>
                <c:pt idx="8">
                  <c:v>100.38473179516612</c:v>
                </c:pt>
                <c:pt idx="9">
                  <c:v>99.420574125979115</c:v>
                </c:pt>
                <c:pt idx="10">
                  <c:v>99.174369060014712</c:v>
                </c:pt>
                <c:pt idx="11">
                  <c:v>99.190084279320914</c:v>
                </c:pt>
                <c:pt idx="12">
                  <c:v>98.699420279068519</c:v>
                </c:pt>
                <c:pt idx="13">
                  <c:v>99.498859189157969</c:v>
                </c:pt>
                <c:pt idx="14">
                  <c:v>99.874278259237599</c:v>
                </c:pt>
                <c:pt idx="15">
                  <c:v>99.880680760300933</c:v>
                </c:pt>
                <c:pt idx="16">
                  <c:v>100.14318308490125</c:v>
                </c:pt>
                <c:pt idx="17">
                  <c:v>100.01571521246248</c:v>
                </c:pt>
                <c:pt idx="18">
                  <c:v>99.815491712069942</c:v>
                </c:pt>
                <c:pt idx="19">
                  <c:v>99.941795492161987</c:v>
                </c:pt>
                <c:pt idx="20">
                  <c:v>100.1813070373982</c:v>
                </c:pt>
                <c:pt idx="21">
                  <c:v>100.38967917737418</c:v>
                </c:pt>
                <c:pt idx="22">
                  <c:v>100.77848528206655</c:v>
                </c:pt>
                <c:pt idx="23">
                  <c:v>101.38555829799478</c:v>
                </c:pt>
                <c:pt idx="24">
                  <c:v>101.12683926325583</c:v>
                </c:pt>
                <c:pt idx="25">
                  <c:v>101.13644300116354</c:v>
                </c:pt>
                <c:pt idx="26">
                  <c:v>101.32939094834182</c:v>
                </c:pt>
                <c:pt idx="27">
                  <c:v>101.72459955409754</c:v>
                </c:pt>
                <c:pt idx="28">
                  <c:v>101.61604814465299</c:v>
                </c:pt>
                <c:pt idx="29">
                  <c:v>101.46297028849177</c:v>
                </c:pt>
                <c:pt idx="30">
                  <c:v>101.35121763535921</c:v>
                </c:pt>
                <c:pt idx="31">
                  <c:v>101.13004050694387</c:v>
                </c:pt>
                <c:pt idx="32">
                  <c:v>101.36955205902373</c:v>
                </c:pt>
                <c:pt idx="33">
                  <c:v>101.38788647584458</c:v>
                </c:pt>
                <c:pt idx="34">
                  <c:v>101.25838144522086</c:v>
                </c:pt>
                <c:pt idx="35">
                  <c:v>101.13993527820374</c:v>
                </c:pt>
                <c:pt idx="36">
                  <c:v>101.13149561895544</c:v>
                </c:pt>
                <c:pt idx="37">
                  <c:v>100.83960001392765</c:v>
                </c:pt>
                <c:pt idx="38">
                  <c:v>100.22641553028825</c:v>
                </c:pt>
                <c:pt idx="39">
                  <c:v>100.13939979503988</c:v>
                </c:pt>
                <c:pt idx="40">
                  <c:v>99.899597223295146</c:v>
                </c:pt>
                <c:pt idx="41">
                  <c:v>100.0413251961849</c:v>
                </c:pt>
                <c:pt idx="42">
                  <c:v>100.2604651664153</c:v>
                </c:pt>
                <c:pt idx="43">
                  <c:v>99.849832367861879</c:v>
                </c:pt>
                <c:pt idx="44">
                  <c:v>99.536401095481537</c:v>
                </c:pt>
                <c:pt idx="45">
                  <c:v>99.344035201320295</c:v>
                </c:pt>
                <c:pt idx="46">
                  <c:v>100.00640249421963</c:v>
                </c:pt>
                <c:pt idx="47">
                  <c:v>99.821894206289642</c:v>
                </c:pt>
                <c:pt idx="48">
                  <c:v>99.509918045920898</c:v>
                </c:pt>
                <c:pt idx="49">
                  <c:v>99.202598248095384</c:v>
                </c:pt>
                <c:pt idx="50">
                  <c:v>99.069600947275134</c:v>
                </c:pt>
                <c:pt idx="51">
                  <c:v>99.246251628973837</c:v>
                </c:pt>
                <c:pt idx="52">
                  <c:v>99.523305080533646</c:v>
                </c:pt>
                <c:pt idx="53">
                  <c:v>99.467719777054043</c:v>
                </c:pt>
                <c:pt idx="54">
                  <c:v>99.282920469459214</c:v>
                </c:pt>
                <c:pt idx="55">
                  <c:v>99.256728439563432</c:v>
                </c:pt>
                <c:pt idx="56">
                  <c:v>99.525924284891957</c:v>
                </c:pt>
                <c:pt idx="57">
                  <c:v>99.861473270798214</c:v>
                </c:pt>
                <c:pt idx="58">
                  <c:v>99.958965823479815</c:v>
                </c:pt>
                <c:pt idx="59">
                  <c:v>99.783770253792696</c:v>
                </c:pt>
                <c:pt idx="60">
                  <c:v>99.608283664440748</c:v>
                </c:pt>
                <c:pt idx="61">
                  <c:v>99.693262241504158</c:v>
                </c:pt>
                <c:pt idx="62">
                  <c:v>99.823349318301254</c:v>
                </c:pt>
                <c:pt idx="63">
                  <c:v>99.888538366532231</c:v>
                </c:pt>
                <c:pt idx="64">
                  <c:v>100.12077435171052</c:v>
                </c:pt>
                <c:pt idx="65">
                  <c:v>100.15598808018434</c:v>
                </c:pt>
                <c:pt idx="66">
                  <c:v>100.46738219437972</c:v>
                </c:pt>
                <c:pt idx="67">
                  <c:v>101.16991059796095</c:v>
                </c:pt>
                <c:pt idx="68">
                  <c:v>101.25983655723248</c:v>
                </c:pt>
                <c:pt idx="69">
                  <c:v>101.05670282597313</c:v>
                </c:pt>
                <c:pt idx="70">
                  <c:v>101.44900120770569</c:v>
                </c:pt>
                <c:pt idx="71">
                  <c:v>101.43241292256127</c:v>
                </c:pt>
                <c:pt idx="72">
                  <c:v>101.86749161933407</c:v>
                </c:pt>
                <c:pt idx="73">
                  <c:v>102.13028497044291</c:v>
                </c:pt>
                <c:pt idx="74">
                  <c:v>102.02988219373813</c:v>
                </c:pt>
                <c:pt idx="75">
                  <c:v>102.28685508995697</c:v>
                </c:pt>
                <c:pt idx="76">
                  <c:v>102.28278077358708</c:v>
                </c:pt>
                <c:pt idx="77">
                  <c:v>102.86657198364267</c:v>
                </c:pt>
                <c:pt idx="78">
                  <c:v>103.22714890709797</c:v>
                </c:pt>
                <c:pt idx="79">
                  <c:v>103.51380611025282</c:v>
                </c:pt>
                <c:pt idx="80">
                  <c:v>103.70035155636772</c:v>
                </c:pt>
                <c:pt idx="81">
                  <c:v>103.44570683115502</c:v>
                </c:pt>
                <c:pt idx="82">
                  <c:v>103.80395557676052</c:v>
                </c:pt>
                <c:pt idx="83">
                  <c:v>103.55163903624127</c:v>
                </c:pt>
                <c:pt idx="84">
                  <c:v>103.70122462220596</c:v>
                </c:pt>
                <c:pt idx="85">
                  <c:v>103.73207300780135</c:v>
                </c:pt>
                <c:pt idx="86">
                  <c:v>103.86419724278339</c:v>
                </c:pt>
                <c:pt idx="87">
                  <c:v>104.14707114923317</c:v>
                </c:pt>
                <c:pt idx="88">
                  <c:v>104.24805596526765</c:v>
                </c:pt>
                <c:pt idx="89">
                  <c:v>104.46079344127835</c:v>
                </c:pt>
                <c:pt idx="90">
                  <c:v>103.98118830463258</c:v>
                </c:pt>
                <c:pt idx="91">
                  <c:v>104.01349180223954</c:v>
                </c:pt>
                <c:pt idx="92">
                  <c:v>104.32837818663145</c:v>
                </c:pt>
                <c:pt idx="93">
                  <c:v>104.26813652060859</c:v>
                </c:pt>
                <c:pt idx="94">
                  <c:v>104.05452597875966</c:v>
                </c:pt>
                <c:pt idx="95">
                  <c:v>104.10982026257442</c:v>
                </c:pt>
                <c:pt idx="96">
                  <c:v>103.99312022723373</c:v>
                </c:pt>
                <c:pt idx="97">
                  <c:v>104.1098202625744</c:v>
                </c:pt>
                <c:pt idx="98">
                  <c:v>103.89388154287569</c:v>
                </c:pt>
                <c:pt idx="99">
                  <c:v>104.05394393258631</c:v>
                </c:pt>
                <c:pt idx="100">
                  <c:v>104.36242782275852</c:v>
                </c:pt>
                <c:pt idx="101">
                  <c:v>104.13630331213506</c:v>
                </c:pt>
                <c:pt idx="102">
                  <c:v>104.11360355243579</c:v>
                </c:pt>
                <c:pt idx="103">
                  <c:v>103.82694635612461</c:v>
                </c:pt>
                <c:pt idx="104">
                  <c:v>103.9646000194881</c:v>
                </c:pt>
                <c:pt idx="105">
                  <c:v>103.83596805470259</c:v>
                </c:pt>
                <c:pt idx="106">
                  <c:v>103.83422192302615</c:v>
                </c:pt>
                <c:pt idx="107">
                  <c:v>104.1470711492331</c:v>
                </c:pt>
                <c:pt idx="108">
                  <c:v>104.26959163262011</c:v>
                </c:pt>
                <c:pt idx="109">
                  <c:v>104.31615524436536</c:v>
                </c:pt>
                <c:pt idx="110">
                  <c:v>104.46777798167133</c:v>
                </c:pt>
                <c:pt idx="111">
                  <c:v>104.35165999250401</c:v>
                </c:pt>
                <c:pt idx="112">
                  <c:v>104.58127677332399</c:v>
                </c:pt>
                <c:pt idx="113">
                  <c:v>104.5198710149544</c:v>
                </c:pt>
                <c:pt idx="114">
                  <c:v>104.46341264563658</c:v>
                </c:pt>
                <c:pt idx="115">
                  <c:v>104.49775330142849</c:v>
                </c:pt>
                <c:pt idx="116">
                  <c:v>104.55479372376332</c:v>
                </c:pt>
                <c:pt idx="117">
                  <c:v>104.66916558125422</c:v>
                </c:pt>
                <c:pt idx="118">
                  <c:v>104.56614360019114</c:v>
                </c:pt>
                <c:pt idx="119">
                  <c:v>104.55508474342818</c:v>
                </c:pt>
                <c:pt idx="120">
                  <c:v>104.68255261586697</c:v>
                </c:pt>
                <c:pt idx="121">
                  <c:v>104.50852113852658</c:v>
                </c:pt>
                <c:pt idx="122">
                  <c:v>105.25470292298624</c:v>
                </c:pt>
                <c:pt idx="123">
                  <c:v>105.24800940225802</c:v>
                </c:pt>
                <c:pt idx="124">
                  <c:v>105.23113009744876</c:v>
                </c:pt>
                <c:pt idx="125">
                  <c:v>105.33909946071995</c:v>
                </c:pt>
                <c:pt idx="126">
                  <c:v>105.33909946071995</c:v>
                </c:pt>
                <c:pt idx="127">
                  <c:v>105.50876559518194</c:v>
                </c:pt>
                <c:pt idx="128">
                  <c:v>105.53292046689278</c:v>
                </c:pt>
                <c:pt idx="129">
                  <c:v>105.67697662447598</c:v>
                </c:pt>
                <c:pt idx="130">
                  <c:v>105.29544607984151</c:v>
                </c:pt>
                <c:pt idx="131">
                  <c:v>105.7735961044757</c:v>
                </c:pt>
                <c:pt idx="132">
                  <c:v>106.52618038315504</c:v>
                </c:pt>
                <c:pt idx="133">
                  <c:v>106.52094198128208</c:v>
                </c:pt>
                <c:pt idx="134">
                  <c:v>106.75521512464532</c:v>
                </c:pt>
                <c:pt idx="135">
                  <c:v>106.72349366636804</c:v>
                </c:pt>
                <c:pt idx="136">
                  <c:v>106.97784736507222</c:v>
                </c:pt>
                <c:pt idx="137">
                  <c:v>106.81516576415964</c:v>
                </c:pt>
                <c:pt idx="138">
                  <c:v>107.02790324017036</c:v>
                </c:pt>
                <c:pt idx="139">
                  <c:v>106.9676615741475</c:v>
                </c:pt>
                <c:pt idx="140">
                  <c:v>106.99123439968498</c:v>
                </c:pt>
                <c:pt idx="141">
                  <c:v>107.04129027478311</c:v>
                </c:pt>
                <c:pt idx="142">
                  <c:v>107.26974297010003</c:v>
                </c:pt>
                <c:pt idx="143">
                  <c:v>107.39517367751019</c:v>
                </c:pt>
                <c:pt idx="144">
                  <c:v>107.43242456416894</c:v>
                </c:pt>
                <c:pt idx="145">
                  <c:v>107.29913624368385</c:v>
                </c:pt>
                <c:pt idx="146">
                  <c:v>107.59423309239966</c:v>
                </c:pt>
                <c:pt idx="147">
                  <c:v>107.89194915231744</c:v>
                </c:pt>
                <c:pt idx="148">
                  <c:v>108.69953668830301</c:v>
                </c:pt>
                <c:pt idx="149">
                  <c:v>109.28332789835862</c:v>
                </c:pt>
                <c:pt idx="150">
                  <c:v>109.28332789835862</c:v>
                </c:pt>
                <c:pt idx="151">
                  <c:v>109.87730489933895</c:v>
                </c:pt>
                <c:pt idx="152">
                  <c:v>109.78243155101566</c:v>
                </c:pt>
                <c:pt idx="153">
                  <c:v>109.8700293324374</c:v>
                </c:pt>
                <c:pt idx="154">
                  <c:v>109.8700293324374</c:v>
                </c:pt>
                <c:pt idx="155">
                  <c:v>109.97421539900354</c:v>
                </c:pt>
                <c:pt idx="156">
                  <c:v>110.0917885070261</c:v>
                </c:pt>
                <c:pt idx="157">
                  <c:v>110.25243294975371</c:v>
                </c:pt>
                <c:pt idx="158">
                  <c:v>110.03765831555806</c:v>
                </c:pt>
                <c:pt idx="159">
                  <c:v>110.08072965026314</c:v>
                </c:pt>
                <c:pt idx="160">
                  <c:v>110.28182622333752</c:v>
                </c:pt>
                <c:pt idx="161">
                  <c:v>110.24195613232047</c:v>
                </c:pt>
                <c:pt idx="162">
                  <c:v>110.46808064294392</c:v>
                </c:pt>
                <c:pt idx="163">
                  <c:v>110.52686719695522</c:v>
                </c:pt>
                <c:pt idx="164">
                  <c:v>110.71894207145161</c:v>
                </c:pt>
                <c:pt idx="165">
                  <c:v>110.85921493917343</c:v>
                </c:pt>
                <c:pt idx="166">
                  <c:v>110.97795213269904</c:v>
                </c:pt>
                <c:pt idx="167">
                  <c:v>110.9028683132082</c:v>
                </c:pt>
                <c:pt idx="168">
                  <c:v>110.94681272059513</c:v>
                </c:pt>
                <c:pt idx="169">
                  <c:v>111.17642950141511</c:v>
                </c:pt>
                <c:pt idx="170">
                  <c:v>111.79718057162093</c:v>
                </c:pt>
                <c:pt idx="171">
                  <c:v>111.92464844405971</c:v>
                </c:pt>
                <c:pt idx="172">
                  <c:v>111.75498230275407</c:v>
                </c:pt>
                <c:pt idx="173">
                  <c:v>112.00176941489185</c:v>
                </c:pt>
                <c:pt idx="174">
                  <c:v>111.84054293283451</c:v>
                </c:pt>
                <c:pt idx="175">
                  <c:v>112.36351043069386</c:v>
                </c:pt>
                <c:pt idx="176">
                  <c:v>112.13389364987387</c:v>
                </c:pt>
                <c:pt idx="177">
                  <c:v>112.24564630300644</c:v>
                </c:pt>
                <c:pt idx="178">
                  <c:v>111.98809135377059</c:v>
                </c:pt>
                <c:pt idx="179">
                  <c:v>111.97615943116941</c:v>
                </c:pt>
                <c:pt idx="180">
                  <c:v>111.9581160340134</c:v>
                </c:pt>
                <c:pt idx="181">
                  <c:v>111.85334792127388</c:v>
                </c:pt>
                <c:pt idx="182">
                  <c:v>111.57251117300903</c:v>
                </c:pt>
                <c:pt idx="183">
                  <c:v>111.65428850638445</c:v>
                </c:pt>
                <c:pt idx="184">
                  <c:v>111.54690118928661</c:v>
                </c:pt>
                <c:pt idx="185">
                  <c:v>112.12079763492598</c:v>
                </c:pt>
                <c:pt idx="186">
                  <c:v>112.11177593634797</c:v>
                </c:pt>
                <c:pt idx="187">
                  <c:v>112.18744179516852</c:v>
                </c:pt>
                <c:pt idx="188">
                  <c:v>112.59458232352543</c:v>
                </c:pt>
                <c:pt idx="189">
                  <c:v>112.48137455838128</c:v>
                </c:pt>
                <c:pt idx="190">
                  <c:v>112.55674939069331</c:v>
                </c:pt>
                <c:pt idx="191">
                  <c:v>112.82827342071531</c:v>
                </c:pt>
                <c:pt idx="192">
                  <c:v>113.06632985393993</c:v>
                </c:pt>
                <c:pt idx="193">
                  <c:v>113.84772536687339</c:v>
                </c:pt>
                <c:pt idx="194">
                  <c:v>113.6751490015446</c:v>
                </c:pt>
                <c:pt idx="195">
                  <c:v>113.00783432643716</c:v>
                </c:pt>
                <c:pt idx="196">
                  <c:v>113.23366781055211</c:v>
                </c:pt>
                <c:pt idx="197">
                  <c:v>113.0954321078589</c:v>
                </c:pt>
                <c:pt idx="198">
                  <c:v>113.40042372783458</c:v>
                </c:pt>
                <c:pt idx="199">
                  <c:v>112.89317144243778</c:v>
                </c:pt>
                <c:pt idx="200">
                  <c:v>112.81343126724732</c:v>
                </c:pt>
                <c:pt idx="201">
                  <c:v>112.73019882186036</c:v>
                </c:pt>
                <c:pt idx="202">
                  <c:v>112.50756658143341</c:v>
                </c:pt>
                <c:pt idx="203">
                  <c:v>112.90277518718914</c:v>
                </c:pt>
                <c:pt idx="204">
                  <c:v>112.95370413496914</c:v>
                </c:pt>
                <c:pt idx="205">
                  <c:v>112.78432901332835</c:v>
                </c:pt>
                <c:pt idx="206">
                  <c:v>112.58148630857752</c:v>
                </c:pt>
                <c:pt idx="207">
                  <c:v>112.45256332412715</c:v>
                </c:pt>
                <c:pt idx="208">
                  <c:v>112.38824734173441</c:v>
                </c:pt>
                <c:pt idx="209">
                  <c:v>112.39843313265915</c:v>
                </c:pt>
                <c:pt idx="210">
                  <c:v>112.23138619571182</c:v>
                </c:pt>
                <c:pt idx="211">
                  <c:v>112.34022862482125</c:v>
                </c:pt>
                <c:pt idx="212">
                  <c:v>112.23720665060183</c:v>
                </c:pt>
                <c:pt idx="213">
                  <c:v>112.58526959843894</c:v>
                </c:pt>
                <c:pt idx="214">
                  <c:v>112.37107701726029</c:v>
                </c:pt>
                <c:pt idx="215">
                  <c:v>112.64231002077376</c:v>
                </c:pt>
                <c:pt idx="216">
                  <c:v>112.81925172213732</c:v>
                </c:pt>
                <c:pt idx="217">
                  <c:v>113.07826177654111</c:v>
                </c:pt>
                <c:pt idx="218">
                  <c:v>113.1175498213848</c:v>
                </c:pt>
                <c:pt idx="219">
                  <c:v>112.92401983487682</c:v>
                </c:pt>
                <c:pt idx="220">
                  <c:v>113.22610123082936</c:v>
                </c:pt>
                <c:pt idx="221">
                  <c:v>113.25782268226295</c:v>
                </c:pt>
                <c:pt idx="222">
                  <c:v>113.81396675041118</c:v>
                </c:pt>
                <c:pt idx="223">
                  <c:v>113.59773700420394</c:v>
                </c:pt>
                <c:pt idx="224">
                  <c:v>113.63265971301288</c:v>
                </c:pt>
                <c:pt idx="225">
                  <c:v>113.67864127174113</c:v>
                </c:pt>
                <c:pt idx="226">
                  <c:v>113.92601043005226</c:v>
                </c:pt>
                <c:pt idx="227">
                  <c:v>114.40270534267488</c:v>
                </c:pt>
                <c:pt idx="228">
                  <c:v>114.71002514050038</c:v>
                </c:pt>
                <c:pt idx="229">
                  <c:v>114.66084233124046</c:v>
                </c:pt>
                <c:pt idx="230">
                  <c:v>114.33256891223579</c:v>
                </c:pt>
                <c:pt idx="231">
                  <c:v>114.53337446564532</c:v>
                </c:pt>
                <c:pt idx="232">
                  <c:v>114.22430852929973</c:v>
                </c:pt>
                <c:pt idx="233">
                  <c:v>114.21586887689509</c:v>
                </c:pt>
                <c:pt idx="234">
                  <c:v>114.28804246551913</c:v>
                </c:pt>
                <c:pt idx="235">
                  <c:v>114.36923775272115</c:v>
                </c:pt>
                <c:pt idx="236">
                  <c:v>113.60152030090894</c:v>
                </c:pt>
                <c:pt idx="237">
                  <c:v>113.22959350102586</c:v>
                </c:pt>
                <c:pt idx="238">
                  <c:v>113.90505680887308</c:v>
                </c:pt>
                <c:pt idx="239">
                  <c:v>113.77962609461923</c:v>
                </c:pt>
                <c:pt idx="240">
                  <c:v>114.14282221558919</c:v>
                </c:pt>
                <c:pt idx="241">
                  <c:v>112.58585164461226</c:v>
                </c:pt>
                <c:pt idx="242">
                  <c:v>112.48719500642758</c:v>
                </c:pt>
                <c:pt idx="243">
                  <c:v>111.5879353658067</c:v>
                </c:pt>
                <c:pt idx="244">
                  <c:v>112.57217359033464</c:v>
                </c:pt>
                <c:pt idx="245">
                  <c:v>113.05527099717696</c:v>
                </c:pt>
                <c:pt idx="246">
                  <c:v>112.04920608563162</c:v>
                </c:pt>
                <c:pt idx="247">
                  <c:v>111.07311650068714</c:v>
                </c:pt>
                <c:pt idx="248">
                  <c:v>112.04571381543509</c:v>
                </c:pt>
                <c:pt idx="249">
                  <c:v>112.04222154523858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45803</c:v>
                </c:pt>
                <c:pt idx="1">
                  <c:v>45804</c:v>
                </c:pt>
                <c:pt idx="2">
                  <c:v>45805</c:v>
                </c:pt>
                <c:pt idx="3">
                  <c:v>45807</c:v>
                </c:pt>
                <c:pt idx="4">
                  <c:v>45810</c:v>
                </c:pt>
                <c:pt idx="5">
                  <c:v>45811</c:v>
                </c:pt>
                <c:pt idx="6">
                  <c:v>45812</c:v>
                </c:pt>
                <c:pt idx="7">
                  <c:v>45813</c:v>
                </c:pt>
                <c:pt idx="8">
                  <c:v>45814</c:v>
                </c:pt>
                <c:pt idx="9">
                  <c:v>45817</c:v>
                </c:pt>
                <c:pt idx="10">
                  <c:v>45818</c:v>
                </c:pt>
                <c:pt idx="11">
                  <c:v>45819</c:v>
                </c:pt>
                <c:pt idx="12">
                  <c:v>45820</c:v>
                </c:pt>
                <c:pt idx="13">
                  <c:v>45821</c:v>
                </c:pt>
                <c:pt idx="14">
                  <c:v>45824</c:v>
                </c:pt>
                <c:pt idx="15">
                  <c:v>45825</c:v>
                </c:pt>
                <c:pt idx="16">
                  <c:v>45826</c:v>
                </c:pt>
                <c:pt idx="17">
                  <c:v>45828</c:v>
                </c:pt>
                <c:pt idx="18">
                  <c:v>45831</c:v>
                </c:pt>
                <c:pt idx="19">
                  <c:v>45832</c:v>
                </c:pt>
                <c:pt idx="20">
                  <c:v>45833</c:v>
                </c:pt>
                <c:pt idx="21">
                  <c:v>45834</c:v>
                </c:pt>
                <c:pt idx="22">
                  <c:v>45835</c:v>
                </c:pt>
                <c:pt idx="23">
                  <c:v>45838</c:v>
                </c:pt>
                <c:pt idx="24">
                  <c:v>45839</c:v>
                </c:pt>
                <c:pt idx="25">
                  <c:v>45840</c:v>
                </c:pt>
                <c:pt idx="26">
                  <c:v>45841</c:v>
                </c:pt>
                <c:pt idx="27">
                  <c:v>45842</c:v>
                </c:pt>
                <c:pt idx="28">
                  <c:v>45845</c:v>
                </c:pt>
                <c:pt idx="29">
                  <c:v>45846</c:v>
                </c:pt>
                <c:pt idx="30">
                  <c:v>45847</c:v>
                </c:pt>
                <c:pt idx="31">
                  <c:v>45848</c:v>
                </c:pt>
                <c:pt idx="32">
                  <c:v>45849</c:v>
                </c:pt>
                <c:pt idx="33">
                  <c:v>45852</c:v>
                </c:pt>
                <c:pt idx="34">
                  <c:v>45853</c:v>
                </c:pt>
                <c:pt idx="35">
                  <c:v>45854</c:v>
                </c:pt>
                <c:pt idx="36">
                  <c:v>45855</c:v>
                </c:pt>
                <c:pt idx="37">
                  <c:v>45856</c:v>
                </c:pt>
                <c:pt idx="38">
                  <c:v>45859</c:v>
                </c:pt>
                <c:pt idx="39">
                  <c:v>45860</c:v>
                </c:pt>
                <c:pt idx="40">
                  <c:v>45861</c:v>
                </c:pt>
                <c:pt idx="41">
                  <c:v>45862</c:v>
                </c:pt>
                <c:pt idx="42">
                  <c:v>45863</c:v>
                </c:pt>
                <c:pt idx="43">
                  <c:v>45866</c:v>
                </c:pt>
                <c:pt idx="44">
                  <c:v>45867</c:v>
                </c:pt>
                <c:pt idx="45">
                  <c:v>45868</c:v>
                </c:pt>
                <c:pt idx="46">
                  <c:v>45869</c:v>
                </c:pt>
                <c:pt idx="47">
                  <c:v>45870</c:v>
                </c:pt>
                <c:pt idx="48">
                  <c:v>45873</c:v>
                </c:pt>
                <c:pt idx="49">
                  <c:v>45874</c:v>
                </c:pt>
                <c:pt idx="50">
                  <c:v>45875</c:v>
                </c:pt>
                <c:pt idx="51">
                  <c:v>45876</c:v>
                </c:pt>
                <c:pt idx="52">
                  <c:v>45877</c:v>
                </c:pt>
                <c:pt idx="53">
                  <c:v>45880</c:v>
                </c:pt>
                <c:pt idx="54">
                  <c:v>45881</c:v>
                </c:pt>
                <c:pt idx="55">
                  <c:v>45882</c:v>
                </c:pt>
                <c:pt idx="56">
                  <c:v>45883</c:v>
                </c:pt>
                <c:pt idx="57">
                  <c:v>45884</c:v>
                </c:pt>
                <c:pt idx="58">
                  <c:v>45887</c:v>
                </c:pt>
                <c:pt idx="59">
                  <c:v>45888</c:v>
                </c:pt>
                <c:pt idx="60">
                  <c:v>45889</c:v>
                </c:pt>
                <c:pt idx="61">
                  <c:v>45890</c:v>
                </c:pt>
                <c:pt idx="62">
                  <c:v>45891</c:v>
                </c:pt>
                <c:pt idx="63">
                  <c:v>45894</c:v>
                </c:pt>
                <c:pt idx="64">
                  <c:v>45895</c:v>
                </c:pt>
                <c:pt idx="65">
                  <c:v>45896</c:v>
                </c:pt>
                <c:pt idx="66">
                  <c:v>45897</c:v>
                </c:pt>
                <c:pt idx="67">
                  <c:v>45898</c:v>
                </c:pt>
                <c:pt idx="68">
                  <c:v>45901</c:v>
                </c:pt>
                <c:pt idx="69">
                  <c:v>45902</c:v>
                </c:pt>
                <c:pt idx="70">
                  <c:v>45903</c:v>
                </c:pt>
                <c:pt idx="71">
                  <c:v>45904</c:v>
                </c:pt>
                <c:pt idx="72">
                  <c:v>45905</c:v>
                </c:pt>
                <c:pt idx="73">
                  <c:v>45908</c:v>
                </c:pt>
                <c:pt idx="74">
                  <c:v>45909</c:v>
                </c:pt>
                <c:pt idx="75">
                  <c:v>45910</c:v>
                </c:pt>
                <c:pt idx="76">
                  <c:v>45911</c:v>
                </c:pt>
                <c:pt idx="77">
                  <c:v>45912</c:v>
                </c:pt>
                <c:pt idx="78">
                  <c:v>45915</c:v>
                </c:pt>
                <c:pt idx="79">
                  <c:v>45916</c:v>
                </c:pt>
                <c:pt idx="80">
                  <c:v>45917</c:v>
                </c:pt>
                <c:pt idx="81">
                  <c:v>45918</c:v>
                </c:pt>
                <c:pt idx="82">
                  <c:v>45919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45929</c:v>
                </c:pt>
                <c:pt idx="89">
                  <c:v>45930</c:v>
                </c:pt>
                <c:pt idx="90">
                  <c:v>45931</c:v>
                </c:pt>
                <c:pt idx="91">
                  <c:v>45932</c:v>
                </c:pt>
                <c:pt idx="92">
                  <c:v>45933</c:v>
                </c:pt>
                <c:pt idx="93">
                  <c:v>45936</c:v>
                </c:pt>
                <c:pt idx="94">
                  <c:v>45937</c:v>
                </c:pt>
                <c:pt idx="95">
                  <c:v>45938</c:v>
                </c:pt>
                <c:pt idx="96">
                  <c:v>45939</c:v>
                </c:pt>
                <c:pt idx="97">
                  <c:v>45940</c:v>
                </c:pt>
                <c:pt idx="98">
                  <c:v>45943</c:v>
                </c:pt>
                <c:pt idx="99">
                  <c:v>45944</c:v>
                </c:pt>
                <c:pt idx="100">
                  <c:v>45945</c:v>
                </c:pt>
                <c:pt idx="101">
                  <c:v>45946</c:v>
                </c:pt>
                <c:pt idx="102">
                  <c:v>45947</c:v>
                </c:pt>
                <c:pt idx="103">
                  <c:v>45950</c:v>
                </c:pt>
                <c:pt idx="104">
                  <c:v>45951</c:v>
                </c:pt>
                <c:pt idx="105">
                  <c:v>45952</c:v>
                </c:pt>
                <c:pt idx="106">
                  <c:v>45953</c:v>
                </c:pt>
                <c:pt idx="107">
                  <c:v>45954</c:v>
                </c:pt>
                <c:pt idx="108">
                  <c:v>45957</c:v>
                </c:pt>
                <c:pt idx="109">
                  <c:v>45958</c:v>
                </c:pt>
                <c:pt idx="110">
                  <c:v>45959</c:v>
                </c:pt>
                <c:pt idx="111">
                  <c:v>45960</c:v>
                </c:pt>
                <c:pt idx="112">
                  <c:v>45961</c:v>
                </c:pt>
                <c:pt idx="113">
                  <c:v>45964</c:v>
                </c:pt>
                <c:pt idx="114">
                  <c:v>45965</c:v>
                </c:pt>
                <c:pt idx="115">
                  <c:v>45966</c:v>
                </c:pt>
                <c:pt idx="116">
                  <c:v>45967</c:v>
                </c:pt>
                <c:pt idx="117">
                  <c:v>45968</c:v>
                </c:pt>
                <c:pt idx="118">
                  <c:v>45971</c:v>
                </c:pt>
                <c:pt idx="119">
                  <c:v>45972</c:v>
                </c:pt>
                <c:pt idx="120">
                  <c:v>45973</c:v>
                </c:pt>
                <c:pt idx="121">
                  <c:v>45974</c:v>
                </c:pt>
                <c:pt idx="122">
                  <c:v>45975</c:v>
                </c:pt>
                <c:pt idx="123">
                  <c:v>45978</c:v>
                </c:pt>
                <c:pt idx="124">
                  <c:v>45979</c:v>
                </c:pt>
                <c:pt idx="125">
                  <c:v>45980</c:v>
                </c:pt>
                <c:pt idx="126">
                  <c:v>45981</c:v>
                </c:pt>
                <c:pt idx="127">
                  <c:v>45982</c:v>
                </c:pt>
                <c:pt idx="128">
                  <c:v>45985</c:v>
                </c:pt>
                <c:pt idx="129">
                  <c:v>45986</c:v>
                </c:pt>
                <c:pt idx="130">
                  <c:v>45987</c:v>
                </c:pt>
                <c:pt idx="131">
                  <c:v>45988</c:v>
                </c:pt>
                <c:pt idx="132">
                  <c:v>45989</c:v>
                </c:pt>
                <c:pt idx="133">
                  <c:v>45992</c:v>
                </c:pt>
                <c:pt idx="134">
                  <c:v>45993</c:v>
                </c:pt>
                <c:pt idx="135">
                  <c:v>45994</c:v>
                </c:pt>
                <c:pt idx="136">
                  <c:v>45995</c:v>
                </c:pt>
                <c:pt idx="137">
                  <c:v>45996</c:v>
                </c:pt>
                <c:pt idx="138">
                  <c:v>45999</c:v>
                </c:pt>
                <c:pt idx="139">
                  <c:v>46000</c:v>
                </c:pt>
                <c:pt idx="140">
                  <c:v>46001</c:v>
                </c:pt>
                <c:pt idx="141">
                  <c:v>46002</c:v>
                </c:pt>
                <c:pt idx="142">
                  <c:v>46003</c:v>
                </c:pt>
                <c:pt idx="143">
                  <c:v>46006</c:v>
                </c:pt>
                <c:pt idx="144">
                  <c:v>46007</c:v>
                </c:pt>
                <c:pt idx="145">
                  <c:v>46008</c:v>
                </c:pt>
                <c:pt idx="146">
                  <c:v>46009</c:v>
                </c:pt>
                <c:pt idx="147">
                  <c:v>46010</c:v>
                </c:pt>
                <c:pt idx="148">
                  <c:v>46013</c:v>
                </c:pt>
                <c:pt idx="149">
                  <c:v>46014</c:v>
                </c:pt>
                <c:pt idx="150">
                  <c:v>46015</c:v>
                </c:pt>
                <c:pt idx="151">
                  <c:v>46017</c:v>
                </c:pt>
                <c:pt idx="152">
                  <c:v>46020</c:v>
                </c:pt>
                <c:pt idx="153">
                  <c:v>46021</c:v>
                </c:pt>
                <c:pt idx="154">
                  <c:v>46022</c:v>
                </c:pt>
                <c:pt idx="155">
                  <c:v>46024</c:v>
                </c:pt>
                <c:pt idx="156">
                  <c:v>46027</c:v>
                </c:pt>
                <c:pt idx="157">
                  <c:v>46028</c:v>
                </c:pt>
                <c:pt idx="158">
                  <c:v>46029</c:v>
                </c:pt>
                <c:pt idx="159">
                  <c:v>46030</c:v>
                </c:pt>
                <c:pt idx="160">
                  <c:v>46031</c:v>
                </c:pt>
                <c:pt idx="161">
                  <c:v>46034</c:v>
                </c:pt>
                <c:pt idx="162">
                  <c:v>46035</c:v>
                </c:pt>
                <c:pt idx="163">
                  <c:v>46036</c:v>
                </c:pt>
                <c:pt idx="164">
                  <c:v>46037</c:v>
                </c:pt>
                <c:pt idx="165">
                  <c:v>46038</c:v>
                </c:pt>
                <c:pt idx="166">
                  <c:v>46041</c:v>
                </c:pt>
                <c:pt idx="167">
                  <c:v>46042</c:v>
                </c:pt>
                <c:pt idx="168">
                  <c:v>46043</c:v>
                </c:pt>
                <c:pt idx="169">
                  <c:v>46044</c:v>
                </c:pt>
                <c:pt idx="170">
                  <c:v>46045</c:v>
                </c:pt>
                <c:pt idx="171">
                  <c:v>46048</c:v>
                </c:pt>
                <c:pt idx="172">
                  <c:v>46049</c:v>
                </c:pt>
                <c:pt idx="173">
                  <c:v>46050</c:v>
                </c:pt>
                <c:pt idx="174">
                  <c:v>46051</c:v>
                </c:pt>
                <c:pt idx="175">
                  <c:v>46052</c:v>
                </c:pt>
                <c:pt idx="176">
                  <c:v>46055</c:v>
                </c:pt>
                <c:pt idx="177">
                  <c:v>46056</c:v>
                </c:pt>
                <c:pt idx="178">
                  <c:v>46057</c:v>
                </c:pt>
                <c:pt idx="179">
                  <c:v>46058</c:v>
                </c:pt>
                <c:pt idx="180">
                  <c:v>46059</c:v>
                </c:pt>
                <c:pt idx="181">
                  <c:v>46062</c:v>
                </c:pt>
                <c:pt idx="182">
                  <c:v>46063</c:v>
                </c:pt>
                <c:pt idx="183">
                  <c:v>46064</c:v>
                </c:pt>
                <c:pt idx="184">
                  <c:v>46065</c:v>
                </c:pt>
                <c:pt idx="185">
                  <c:v>46066</c:v>
                </c:pt>
                <c:pt idx="186">
                  <c:v>46071</c:v>
                </c:pt>
                <c:pt idx="187">
                  <c:v>46072</c:v>
                </c:pt>
                <c:pt idx="188">
                  <c:v>46073</c:v>
                </c:pt>
                <c:pt idx="189">
                  <c:v>46076</c:v>
                </c:pt>
                <c:pt idx="190">
                  <c:v>46077</c:v>
                </c:pt>
                <c:pt idx="191">
                  <c:v>46078</c:v>
                </c:pt>
                <c:pt idx="192">
                  <c:v>46079</c:v>
                </c:pt>
                <c:pt idx="193">
                  <c:v>46080</c:v>
                </c:pt>
                <c:pt idx="194">
                  <c:v>46083</c:v>
                </c:pt>
                <c:pt idx="195">
                  <c:v>46084</c:v>
                </c:pt>
                <c:pt idx="196">
                  <c:v>46085</c:v>
                </c:pt>
                <c:pt idx="197">
                  <c:v>46086</c:v>
                </c:pt>
                <c:pt idx="198">
                  <c:v>46087</c:v>
                </c:pt>
                <c:pt idx="199">
                  <c:v>46090</c:v>
                </c:pt>
                <c:pt idx="200">
                  <c:v>46091</c:v>
                </c:pt>
                <c:pt idx="201">
                  <c:v>46092</c:v>
                </c:pt>
                <c:pt idx="202">
                  <c:v>46093</c:v>
                </c:pt>
                <c:pt idx="203">
                  <c:v>46094</c:v>
                </c:pt>
                <c:pt idx="204">
                  <c:v>46097</c:v>
                </c:pt>
                <c:pt idx="205">
                  <c:v>46098</c:v>
                </c:pt>
                <c:pt idx="206">
                  <c:v>46099</c:v>
                </c:pt>
                <c:pt idx="207">
                  <c:v>46100</c:v>
                </c:pt>
                <c:pt idx="208">
                  <c:v>46101</c:v>
                </c:pt>
                <c:pt idx="209">
                  <c:v>46104</c:v>
                </c:pt>
                <c:pt idx="210">
                  <c:v>46105</c:v>
                </c:pt>
                <c:pt idx="211">
                  <c:v>46106</c:v>
                </c:pt>
                <c:pt idx="212">
                  <c:v>46107</c:v>
                </c:pt>
                <c:pt idx="213">
                  <c:v>46108</c:v>
                </c:pt>
                <c:pt idx="214">
                  <c:v>46111</c:v>
                </c:pt>
                <c:pt idx="215">
                  <c:v>46112</c:v>
                </c:pt>
                <c:pt idx="216">
                  <c:v>46113</c:v>
                </c:pt>
                <c:pt idx="217">
                  <c:v>46114</c:v>
                </c:pt>
                <c:pt idx="218">
                  <c:v>46118</c:v>
                </c:pt>
                <c:pt idx="219">
                  <c:v>46119</c:v>
                </c:pt>
                <c:pt idx="220">
                  <c:v>46120</c:v>
                </c:pt>
                <c:pt idx="221">
                  <c:v>46121</c:v>
                </c:pt>
                <c:pt idx="222">
                  <c:v>46122</c:v>
                </c:pt>
                <c:pt idx="223">
                  <c:v>46125</c:v>
                </c:pt>
                <c:pt idx="224">
                  <c:v>46126</c:v>
                </c:pt>
                <c:pt idx="225">
                  <c:v>46127</c:v>
                </c:pt>
                <c:pt idx="226">
                  <c:v>46128</c:v>
                </c:pt>
                <c:pt idx="227">
                  <c:v>46129</c:v>
                </c:pt>
                <c:pt idx="228">
                  <c:v>46132</c:v>
                </c:pt>
                <c:pt idx="229">
                  <c:v>46134</c:v>
                </c:pt>
                <c:pt idx="230">
                  <c:v>46135</c:v>
                </c:pt>
                <c:pt idx="231">
                  <c:v>46136</c:v>
                </c:pt>
                <c:pt idx="232">
                  <c:v>46139</c:v>
                </c:pt>
                <c:pt idx="233">
                  <c:v>46140</c:v>
                </c:pt>
                <c:pt idx="234">
                  <c:v>46141</c:v>
                </c:pt>
                <c:pt idx="235">
                  <c:v>46142</c:v>
                </c:pt>
                <c:pt idx="236">
                  <c:v>46146</c:v>
                </c:pt>
                <c:pt idx="237">
                  <c:v>46147</c:v>
                </c:pt>
                <c:pt idx="238">
                  <c:v>46148</c:v>
                </c:pt>
                <c:pt idx="239">
                  <c:v>46149</c:v>
                </c:pt>
                <c:pt idx="240">
                  <c:v>46150</c:v>
                </c:pt>
                <c:pt idx="241">
                  <c:v>46153</c:v>
                </c:pt>
                <c:pt idx="242">
                  <c:v>46154</c:v>
                </c:pt>
                <c:pt idx="243">
                  <c:v>46155</c:v>
                </c:pt>
                <c:pt idx="244">
                  <c:v>46156</c:v>
                </c:pt>
                <c:pt idx="245">
                  <c:v>46157</c:v>
                </c:pt>
                <c:pt idx="246">
                  <c:v>46160</c:v>
                </c:pt>
                <c:pt idx="247">
                  <c:v>46161</c:v>
                </c:pt>
                <c:pt idx="248">
                  <c:v>46162</c:v>
                </c:pt>
                <c:pt idx="249">
                  <c:v>46163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100.05426620505582</c:v>
                </c:pt>
                <c:pt idx="2">
                  <c:v>100.10856189287321</c:v>
                </c:pt>
                <c:pt idx="3">
                  <c:v>100.21724170490683</c:v>
                </c:pt>
                <c:pt idx="4">
                  <c:v>100.27162582912305</c:v>
                </c:pt>
                <c:pt idx="5">
                  <c:v>100.32603943610081</c:v>
                </c:pt>
                <c:pt idx="6">
                  <c:v>100.38048263281244</c:v>
                </c:pt>
                <c:pt idx="7">
                  <c:v>100.43495530634272</c:v>
                </c:pt>
                <c:pt idx="8">
                  <c:v>100.48945756366396</c:v>
                </c:pt>
                <c:pt idx="9">
                  <c:v>100.54398941071908</c:v>
                </c:pt>
                <c:pt idx="10">
                  <c:v>100.59855084156519</c:v>
                </c:pt>
                <c:pt idx="11">
                  <c:v>100.65314186214513</c:v>
                </c:pt>
                <c:pt idx="12">
                  <c:v>100.70776257348841</c:v>
                </c:pt>
                <c:pt idx="13">
                  <c:v>100.76241287456554</c:v>
                </c:pt>
                <c:pt idx="14">
                  <c:v>100.81709286046308</c:v>
                </c:pt>
                <c:pt idx="15">
                  <c:v>100.87180254306679</c:v>
                </c:pt>
                <c:pt idx="16">
                  <c:v>100.9265419223767</c:v>
                </c:pt>
                <c:pt idx="17">
                  <c:v>100.98218383908447</c:v>
                </c:pt>
                <c:pt idx="18">
                  <c:v>101.03785640336355</c:v>
                </c:pt>
                <c:pt idx="19">
                  <c:v>101.09355962115688</c:v>
                </c:pt>
                <c:pt idx="20">
                  <c:v>101.14929358755094</c:v>
                </c:pt>
                <c:pt idx="21">
                  <c:v>101.20505830254574</c:v>
                </c:pt>
                <c:pt idx="22">
                  <c:v>101.26085377802708</c:v>
                </c:pt>
                <c:pt idx="23">
                  <c:v>101.31668000210917</c:v>
                </c:pt>
                <c:pt idx="24">
                  <c:v>101.37253697479197</c:v>
                </c:pt>
                <c:pt idx="25">
                  <c:v>101.42842470796133</c:v>
                </c:pt>
                <c:pt idx="26">
                  <c:v>101.48434329670376</c:v>
                </c:pt>
                <c:pt idx="27">
                  <c:v>101.54029274101926</c:v>
                </c:pt>
                <c:pt idx="28">
                  <c:v>101.59627294582128</c:v>
                </c:pt>
                <c:pt idx="29">
                  <c:v>101.65228400619638</c:v>
                </c:pt>
                <c:pt idx="30">
                  <c:v>101.70832602911686</c:v>
                </c:pt>
                <c:pt idx="31">
                  <c:v>101.76439891355331</c:v>
                </c:pt>
                <c:pt idx="32">
                  <c:v>101.82050276053515</c:v>
                </c:pt>
                <c:pt idx="33">
                  <c:v>101.87663746903294</c:v>
                </c:pt>
                <c:pt idx="34">
                  <c:v>101.93280314007613</c:v>
                </c:pt>
                <c:pt idx="35">
                  <c:v>101.98899977960761</c:v>
                </c:pt>
                <c:pt idx="36">
                  <c:v>102.04522738168447</c:v>
                </c:pt>
                <c:pt idx="37">
                  <c:v>102.10148594630671</c:v>
                </c:pt>
                <c:pt idx="38">
                  <c:v>102.15777558638958</c:v>
                </c:pt>
                <c:pt idx="39">
                  <c:v>102.21409629599016</c:v>
                </c:pt>
                <c:pt idx="40">
                  <c:v>102.27044797407905</c:v>
                </c:pt>
                <c:pt idx="41">
                  <c:v>102.32683071574273</c:v>
                </c:pt>
                <c:pt idx="42">
                  <c:v>102.38324463983938</c:v>
                </c:pt>
                <c:pt idx="43">
                  <c:v>102.43968963345371</c:v>
                </c:pt>
                <c:pt idx="44">
                  <c:v>102.49616569658576</c:v>
                </c:pt>
                <c:pt idx="45">
                  <c:v>102.55267293620787</c:v>
                </c:pt>
                <c:pt idx="46">
                  <c:v>102.6092113582629</c:v>
                </c:pt>
                <c:pt idx="47">
                  <c:v>102.66578095086507</c:v>
                </c:pt>
                <c:pt idx="48">
                  <c:v>102.72238172590021</c:v>
                </c:pt>
                <c:pt idx="49">
                  <c:v>102.77901367742537</c:v>
                </c:pt>
                <c:pt idx="50">
                  <c:v>102.83567679949768</c:v>
                </c:pt>
                <c:pt idx="51">
                  <c:v>102.89237121097524</c:v>
                </c:pt>
                <c:pt idx="52">
                  <c:v>102.94909690591517</c:v>
                </c:pt>
                <c:pt idx="53">
                  <c:v>103.00585387837457</c:v>
                </c:pt>
                <c:pt idx="54">
                  <c:v>103.06264214023922</c:v>
                </c:pt>
                <c:pt idx="55">
                  <c:v>103.11946167962333</c:v>
                </c:pt>
                <c:pt idx="56">
                  <c:v>103.17631250841272</c:v>
                </c:pt>
                <c:pt idx="57">
                  <c:v>103.23319472169386</c:v>
                </c:pt>
                <c:pt idx="58">
                  <c:v>103.29010832540972</c:v>
                </c:pt>
                <c:pt idx="59">
                  <c:v>103.34705321258794</c:v>
                </c:pt>
                <c:pt idx="60">
                  <c:v>103.40402959717318</c:v>
                </c:pt>
                <c:pt idx="61">
                  <c:v>103.4610373662502</c:v>
                </c:pt>
                <c:pt idx="62">
                  <c:v>103.51807652576191</c:v>
                </c:pt>
                <c:pt idx="63">
                  <c:v>103.57514718268064</c:v>
                </c:pt>
                <c:pt idx="64">
                  <c:v>103.63224922409114</c:v>
                </c:pt>
                <c:pt idx="65">
                  <c:v>103.68938276290865</c:v>
                </c:pt>
                <c:pt idx="66">
                  <c:v>103.7465477991332</c:v>
                </c:pt>
                <c:pt idx="67">
                  <c:v>103.80374433276475</c:v>
                </c:pt>
                <c:pt idx="68">
                  <c:v>103.86097245888983</c:v>
                </c:pt>
                <c:pt idx="69">
                  <c:v>103.91823208836483</c:v>
                </c:pt>
                <c:pt idx="70">
                  <c:v>103.97552331627628</c:v>
                </c:pt>
                <c:pt idx="71">
                  <c:v>104.03284614262417</c:v>
                </c:pt>
                <c:pt idx="72">
                  <c:v>104.0902005733514</c:v>
                </c:pt>
                <c:pt idx="73">
                  <c:v>104.14758660845796</c:v>
                </c:pt>
                <c:pt idx="74">
                  <c:v>104.20500423605804</c:v>
                </c:pt>
                <c:pt idx="75">
                  <c:v>104.26245358095269</c:v>
                </c:pt>
                <c:pt idx="76">
                  <c:v>104.31993462531319</c:v>
                </c:pt>
                <c:pt idx="77">
                  <c:v>104.37744727405305</c:v>
                </c:pt>
                <c:pt idx="78">
                  <c:v>104.43499162820166</c:v>
                </c:pt>
                <c:pt idx="79">
                  <c:v>104.49256780067427</c:v>
                </c:pt>
                <c:pt idx="80">
                  <c:v>104.55017567855563</c:v>
                </c:pt>
                <c:pt idx="81">
                  <c:v>104.60781526184574</c:v>
                </c:pt>
                <c:pt idx="82">
                  <c:v>104.66548665751696</c:v>
                </c:pt>
                <c:pt idx="83">
                  <c:v>104.72318986556925</c:v>
                </c:pt>
                <c:pt idx="84">
                  <c:v>104.78092489194555</c:v>
                </c:pt>
                <c:pt idx="85">
                  <c:v>104.83869172476001</c:v>
                </c:pt>
                <c:pt idx="86">
                  <c:v>104.89649037589847</c:v>
                </c:pt>
                <c:pt idx="87">
                  <c:v>104.95432094639035</c:v>
                </c:pt>
                <c:pt idx="88">
                  <c:v>105.01218332926331</c:v>
                </c:pt>
                <c:pt idx="89">
                  <c:v>105.07007763148968</c:v>
                </c:pt>
                <c:pt idx="90">
                  <c:v>105.12800385306947</c:v>
                </c:pt>
                <c:pt idx="91">
                  <c:v>105.18596199400265</c:v>
                </c:pt>
                <c:pt idx="92">
                  <c:v>105.24395216126159</c:v>
                </c:pt>
                <c:pt idx="93">
                  <c:v>105.30197424787393</c:v>
                </c:pt>
                <c:pt idx="94">
                  <c:v>105.3600283548691</c:v>
                </c:pt>
                <c:pt idx="95">
                  <c:v>105.41811449413291</c:v>
                </c:pt>
                <c:pt idx="96">
                  <c:v>105.47623265377956</c:v>
                </c:pt>
                <c:pt idx="97">
                  <c:v>105.53438284569486</c:v>
                </c:pt>
                <c:pt idx="98">
                  <c:v>105.59256505799297</c:v>
                </c:pt>
                <c:pt idx="99">
                  <c:v>105.65077939764625</c:v>
                </c:pt>
                <c:pt idx="100">
                  <c:v>105.70902576956816</c:v>
                </c:pt>
                <c:pt idx="101">
                  <c:v>105.76730426884522</c:v>
                </c:pt>
                <c:pt idx="102">
                  <c:v>105.82561490142037</c:v>
                </c:pt>
                <c:pt idx="103">
                  <c:v>105.88395766729356</c:v>
                </c:pt>
                <c:pt idx="104">
                  <c:v>105.94233266749426</c:v>
                </c:pt>
                <c:pt idx="105">
                  <c:v>106.00073980099302</c:v>
                </c:pt>
                <c:pt idx="106">
                  <c:v>106.05917917476214</c:v>
                </c:pt>
                <c:pt idx="107">
                  <c:v>106.11765067588644</c:v>
                </c:pt>
                <c:pt idx="108">
                  <c:v>106.1761544113382</c:v>
                </c:pt>
                <c:pt idx="109">
                  <c:v>106.23469049403269</c:v>
                </c:pt>
                <c:pt idx="110">
                  <c:v>106.29325881699756</c:v>
                </c:pt>
                <c:pt idx="111">
                  <c:v>106.35185937428992</c:v>
                </c:pt>
                <c:pt idx="112">
                  <c:v>106.41049227882499</c:v>
                </c:pt>
                <c:pt idx="113">
                  <c:v>106.46915751871697</c:v>
                </c:pt>
                <c:pt idx="114">
                  <c:v>106.52785511179457</c:v>
                </c:pt>
                <c:pt idx="115">
                  <c:v>106.58658504022905</c:v>
                </c:pt>
                <c:pt idx="116">
                  <c:v>106.64534731590625</c:v>
                </c:pt>
                <c:pt idx="117">
                  <c:v>106.7041420398556</c:v>
                </c:pt>
                <c:pt idx="118">
                  <c:v>106.76296921801998</c:v>
                </c:pt>
                <c:pt idx="119">
                  <c:v>106.82182873748417</c:v>
                </c:pt>
                <c:pt idx="120">
                  <c:v>106.88072070522047</c:v>
                </c:pt>
                <c:pt idx="121">
                  <c:v>106.93964522820126</c:v>
                </c:pt>
                <c:pt idx="122">
                  <c:v>106.99860219945415</c:v>
                </c:pt>
                <c:pt idx="123">
                  <c:v>107.05759162492213</c:v>
                </c:pt>
                <c:pt idx="124">
                  <c:v>107.11661359969162</c:v>
                </c:pt>
                <c:pt idx="125">
                  <c:v>107.17566813564851</c:v>
                </c:pt>
                <c:pt idx="126">
                  <c:v>107.17566813564851</c:v>
                </c:pt>
                <c:pt idx="127">
                  <c:v>107.23475522684984</c:v>
                </c:pt>
                <c:pt idx="128">
                  <c:v>107.29387486735274</c:v>
                </c:pt>
                <c:pt idx="129">
                  <c:v>107.3530271760153</c:v>
                </c:pt>
                <c:pt idx="130">
                  <c:v>107.41221203992234</c:v>
                </c:pt>
                <c:pt idx="131">
                  <c:v>107.47142956604615</c:v>
                </c:pt>
                <c:pt idx="132">
                  <c:v>107.53067974844386</c:v>
                </c:pt>
                <c:pt idx="133">
                  <c:v>107.58996259900124</c:v>
                </c:pt>
                <c:pt idx="134">
                  <c:v>107.64927810583249</c:v>
                </c:pt>
                <c:pt idx="135">
                  <c:v>107.70862627488054</c:v>
                </c:pt>
                <c:pt idx="136">
                  <c:v>107.76800721311771</c:v>
                </c:pt>
                <c:pt idx="137">
                  <c:v>107.82742081357165</c:v>
                </c:pt>
                <c:pt idx="138">
                  <c:v>107.88686718321472</c:v>
                </c:pt>
                <c:pt idx="139">
                  <c:v>107.94634632204689</c:v>
                </c:pt>
                <c:pt idx="140">
                  <c:v>108.00585833109758</c:v>
                </c:pt>
                <c:pt idx="141">
                  <c:v>108.06540310933738</c:v>
                </c:pt>
                <c:pt idx="142">
                  <c:v>108.12498075779573</c:v>
                </c:pt>
                <c:pt idx="143">
                  <c:v>108.18459117544317</c:v>
                </c:pt>
                <c:pt idx="144">
                  <c:v>108.24423446925204</c:v>
                </c:pt>
                <c:pt idx="145">
                  <c:v>108.30391063327944</c:v>
                </c:pt>
                <c:pt idx="146">
                  <c:v>108.36361978044062</c:v>
                </c:pt>
                <c:pt idx="147">
                  <c:v>108.42336179782032</c:v>
                </c:pt>
                <c:pt idx="148">
                  <c:v>108.48313679833379</c:v>
                </c:pt>
                <c:pt idx="149">
                  <c:v>108.54294467500868</c:v>
                </c:pt>
                <c:pt idx="150">
                  <c:v>108.54294467500868</c:v>
                </c:pt>
                <c:pt idx="151">
                  <c:v>108.66265935993106</c:v>
                </c:pt>
                <c:pt idx="152">
                  <c:v>108.72256628109375</c:v>
                </c:pt>
                <c:pt idx="153">
                  <c:v>108.78250617944731</c:v>
                </c:pt>
                <c:pt idx="154">
                  <c:v>108.78250617944731</c:v>
                </c:pt>
                <c:pt idx="155">
                  <c:v>108.90248512761454</c:v>
                </c:pt>
                <c:pt idx="156">
                  <c:v>108.96252417742822</c:v>
                </c:pt>
                <c:pt idx="157">
                  <c:v>109.02259641837739</c:v>
                </c:pt>
                <c:pt idx="158">
                  <c:v>109.08270174348974</c:v>
                </c:pt>
                <c:pt idx="159">
                  <c:v>109.14284015870818</c:v>
                </c:pt>
                <c:pt idx="160">
                  <c:v>109.20301176506213</c:v>
                </c:pt>
                <c:pt idx="161">
                  <c:v>109.26321656255161</c:v>
                </c:pt>
                <c:pt idx="162">
                  <c:v>109.32345455117657</c:v>
                </c:pt>
                <c:pt idx="163">
                  <c:v>109.38372573093703</c:v>
                </c:pt>
                <c:pt idx="164">
                  <c:v>109.44403010777592</c:v>
                </c:pt>
                <c:pt idx="165">
                  <c:v>109.50436777677973</c:v>
                </c:pt>
                <c:pt idx="166">
                  <c:v>109.56473874983428</c:v>
                </c:pt>
                <c:pt idx="167">
                  <c:v>109.6251429080814</c:v>
                </c:pt>
                <c:pt idx="168">
                  <c:v>109.68558036443639</c:v>
                </c:pt>
                <c:pt idx="169">
                  <c:v>109.74605123181445</c:v>
                </c:pt>
                <c:pt idx="170">
                  <c:v>109.80655539135742</c:v>
                </c:pt>
                <c:pt idx="171">
                  <c:v>109.86709295598055</c:v>
                </c:pt>
                <c:pt idx="172">
                  <c:v>109.92766381871149</c:v>
                </c:pt>
                <c:pt idx="173">
                  <c:v>109.98826808652262</c:v>
                </c:pt>
                <c:pt idx="174">
                  <c:v>110.04890575347099</c:v>
                </c:pt>
                <c:pt idx="175">
                  <c:v>110.10957693841472</c:v>
                </c:pt>
                <c:pt idx="176">
                  <c:v>110.17028152249573</c:v>
                </c:pt>
                <c:pt idx="177">
                  <c:v>110.2310196186292</c:v>
                </c:pt>
                <c:pt idx="178">
                  <c:v>110.29179111389995</c:v>
                </c:pt>
                <c:pt idx="179">
                  <c:v>110.35259612716607</c:v>
                </c:pt>
                <c:pt idx="180">
                  <c:v>110.41343464059888</c:v>
                </c:pt>
                <c:pt idx="181">
                  <c:v>110.47430677899939</c:v>
                </c:pt>
                <c:pt idx="182">
                  <c:v>110.53521242350948</c:v>
                </c:pt>
                <c:pt idx="183">
                  <c:v>110.59615168704437</c:v>
                </c:pt>
                <c:pt idx="184">
                  <c:v>110.65712456366117</c:v>
                </c:pt>
                <c:pt idx="185">
                  <c:v>110.71813105335987</c:v>
                </c:pt>
                <c:pt idx="186">
                  <c:v>110.77917116208337</c:v>
                </c:pt>
                <c:pt idx="187">
                  <c:v>110.84024488983168</c:v>
                </c:pt>
                <c:pt idx="188">
                  <c:v>110.90135233763424</c:v>
                </c:pt>
                <c:pt idx="189">
                  <c:v>110.9624933985187</c:v>
                </c:pt>
                <c:pt idx="190">
                  <c:v>111.02366818540028</c:v>
                </c:pt>
                <c:pt idx="191">
                  <c:v>111.08487669233611</c:v>
                </c:pt>
                <c:pt idx="192">
                  <c:v>111.14611892526905</c:v>
                </c:pt>
                <c:pt idx="193">
                  <c:v>111.20739497928567</c:v>
                </c:pt>
                <c:pt idx="194">
                  <c:v>111.26870475929941</c:v>
                </c:pt>
                <c:pt idx="195">
                  <c:v>111.33004837228259</c:v>
                </c:pt>
                <c:pt idx="196">
                  <c:v>111.39142580634943</c:v>
                </c:pt>
                <c:pt idx="197">
                  <c:v>111.45283707338571</c:v>
                </c:pt>
                <c:pt idx="198">
                  <c:v>111.51428216150563</c:v>
                </c:pt>
                <c:pt idx="199">
                  <c:v>111.57576118956734</c:v>
                </c:pt>
                <c:pt idx="200">
                  <c:v>111.63727404465563</c:v>
                </c:pt>
                <c:pt idx="201">
                  <c:v>111.69882083374277</c:v>
                </c:pt>
                <c:pt idx="202">
                  <c:v>111.76040155682881</c:v>
                </c:pt>
                <c:pt idx="203">
                  <c:v>111.82201621391374</c:v>
                </c:pt>
                <c:pt idx="204">
                  <c:v>111.88366491196986</c:v>
                </c:pt>
                <c:pt idx="205">
                  <c:v>111.94534754996776</c:v>
                </c:pt>
                <c:pt idx="206">
                  <c:v>112.00706421705107</c:v>
                </c:pt>
                <c:pt idx="207">
                  <c:v>112.06784621938135</c:v>
                </c:pt>
                <c:pt idx="208">
                  <c:v>112.1286611929596</c:v>
                </c:pt>
                <c:pt idx="209">
                  <c:v>112.18950914967158</c:v>
                </c:pt>
                <c:pt idx="210">
                  <c:v>112.25039019054677</c:v>
                </c:pt>
                <c:pt idx="211">
                  <c:v>112.3113042145557</c:v>
                </c:pt>
                <c:pt idx="212">
                  <c:v>112.37225132272781</c:v>
                </c:pt>
                <c:pt idx="213">
                  <c:v>112.43323152100601</c:v>
                </c:pt>
                <c:pt idx="214">
                  <c:v>112.49424479750448</c:v>
                </c:pt>
                <c:pt idx="215">
                  <c:v>112.55529116410904</c:v>
                </c:pt>
                <c:pt idx="216">
                  <c:v>112.61637072184911</c:v>
                </c:pt>
                <c:pt idx="217">
                  <c:v>112.67748336375239</c:v>
                </c:pt>
                <c:pt idx="218">
                  <c:v>112.73862920273405</c:v>
                </c:pt>
                <c:pt idx="219">
                  <c:v>112.79980822690831</c:v>
                </c:pt>
                <c:pt idx="220">
                  <c:v>112.86102044816097</c:v>
                </c:pt>
                <c:pt idx="221">
                  <c:v>112.92226586054916</c:v>
                </c:pt>
                <c:pt idx="222">
                  <c:v>112.98354456510226</c:v>
                </c:pt>
                <c:pt idx="223">
                  <c:v>113.04485646673378</c:v>
                </c:pt>
                <c:pt idx="224">
                  <c:v>113.10620166647311</c:v>
                </c:pt>
                <c:pt idx="225">
                  <c:v>113.16758016432031</c:v>
                </c:pt>
                <c:pt idx="226">
                  <c:v>113.22899196027534</c:v>
                </c:pt>
                <c:pt idx="227">
                  <c:v>113.29043705433818</c:v>
                </c:pt>
                <c:pt idx="228">
                  <c:v>113.35191554753828</c:v>
                </c:pt>
                <c:pt idx="229">
                  <c:v>113.4134273447891</c:v>
                </c:pt>
                <c:pt idx="230">
                  <c:v>113.47497254117719</c:v>
                </c:pt>
                <c:pt idx="231">
                  <c:v>113.53655114264542</c:v>
                </c:pt>
                <c:pt idx="232">
                  <c:v>113.59816315513672</c:v>
                </c:pt>
                <c:pt idx="233">
                  <c:v>113.65980856082237</c:v>
                </c:pt>
                <c:pt idx="234">
                  <c:v>113.72148748450341</c:v>
                </c:pt>
                <c:pt idx="235">
                  <c:v>113.78221422968457</c:v>
                </c:pt>
                <c:pt idx="236">
                  <c:v>113.84297342908076</c:v>
                </c:pt>
                <c:pt idx="237">
                  <c:v>113.90376507674908</c:v>
                </c:pt>
                <c:pt idx="238">
                  <c:v>113.96458917268954</c:v>
                </c:pt>
                <c:pt idx="239">
                  <c:v>114.02544572284502</c:v>
                </c:pt>
                <c:pt idx="240">
                  <c:v>114.08633482230205</c:v>
                </c:pt>
                <c:pt idx="241">
                  <c:v>114.14725637597412</c:v>
                </c:pt>
                <c:pt idx="242">
                  <c:v>114.20821047894775</c:v>
                </c:pt>
                <c:pt idx="243">
                  <c:v>114.26919714310877</c:v>
                </c:pt>
                <c:pt idx="244">
                  <c:v>114.33021636251424</c:v>
                </c:pt>
                <c:pt idx="245">
                  <c:v>114.39126813716415</c:v>
                </c:pt>
                <c:pt idx="246">
                  <c:v>114.45235257403084</c:v>
                </c:pt>
                <c:pt idx="247">
                  <c:v>114.51346956614199</c:v>
                </c:pt>
                <c:pt idx="248">
                  <c:v>114.57461921452703</c:v>
                </c:pt>
                <c:pt idx="249">
                  <c:v>114.63580153107175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45803</c:v>
                </c:pt>
                <c:pt idx="1">
                  <c:v>45804</c:v>
                </c:pt>
                <c:pt idx="2">
                  <c:v>45805</c:v>
                </c:pt>
                <c:pt idx="3">
                  <c:v>45807</c:v>
                </c:pt>
                <c:pt idx="4">
                  <c:v>45810</c:v>
                </c:pt>
                <c:pt idx="5">
                  <c:v>45811</c:v>
                </c:pt>
                <c:pt idx="6">
                  <c:v>45812</c:v>
                </c:pt>
                <c:pt idx="7">
                  <c:v>45813</c:v>
                </c:pt>
                <c:pt idx="8">
                  <c:v>45814</c:v>
                </c:pt>
                <c:pt idx="9">
                  <c:v>45817</c:v>
                </c:pt>
                <c:pt idx="10">
                  <c:v>45818</c:v>
                </c:pt>
                <c:pt idx="11">
                  <c:v>45819</c:v>
                </c:pt>
                <c:pt idx="12">
                  <c:v>45820</c:v>
                </c:pt>
                <c:pt idx="13">
                  <c:v>45821</c:v>
                </c:pt>
                <c:pt idx="14">
                  <c:v>45824</c:v>
                </c:pt>
                <c:pt idx="15">
                  <c:v>45825</c:v>
                </c:pt>
                <c:pt idx="16">
                  <c:v>45826</c:v>
                </c:pt>
                <c:pt idx="17">
                  <c:v>45828</c:v>
                </c:pt>
                <c:pt idx="18">
                  <c:v>45831</c:v>
                </c:pt>
                <c:pt idx="19">
                  <c:v>45832</c:v>
                </c:pt>
                <c:pt idx="20">
                  <c:v>45833</c:v>
                </c:pt>
                <c:pt idx="21">
                  <c:v>45834</c:v>
                </c:pt>
                <c:pt idx="22">
                  <c:v>45835</c:v>
                </c:pt>
                <c:pt idx="23">
                  <c:v>45838</c:v>
                </c:pt>
                <c:pt idx="24">
                  <c:v>45839</c:v>
                </c:pt>
                <c:pt idx="25">
                  <c:v>45840</c:v>
                </c:pt>
                <c:pt idx="26">
                  <c:v>45841</c:v>
                </c:pt>
                <c:pt idx="27">
                  <c:v>45842</c:v>
                </c:pt>
                <c:pt idx="28">
                  <c:v>45845</c:v>
                </c:pt>
                <c:pt idx="29">
                  <c:v>45846</c:v>
                </c:pt>
                <c:pt idx="30">
                  <c:v>45847</c:v>
                </c:pt>
                <c:pt idx="31">
                  <c:v>45848</c:v>
                </c:pt>
                <c:pt idx="32">
                  <c:v>45849</c:v>
                </c:pt>
                <c:pt idx="33">
                  <c:v>45852</c:v>
                </c:pt>
                <c:pt idx="34">
                  <c:v>45853</c:v>
                </c:pt>
                <c:pt idx="35">
                  <c:v>45854</c:v>
                </c:pt>
                <c:pt idx="36">
                  <c:v>45855</c:v>
                </c:pt>
                <c:pt idx="37">
                  <c:v>45856</c:v>
                </c:pt>
                <c:pt idx="38">
                  <c:v>45859</c:v>
                </c:pt>
                <c:pt idx="39">
                  <c:v>45860</c:v>
                </c:pt>
                <c:pt idx="40">
                  <c:v>45861</c:v>
                </c:pt>
                <c:pt idx="41">
                  <c:v>45862</c:v>
                </c:pt>
                <c:pt idx="42">
                  <c:v>45863</c:v>
                </c:pt>
                <c:pt idx="43">
                  <c:v>45866</c:v>
                </c:pt>
                <c:pt idx="44">
                  <c:v>45867</c:v>
                </c:pt>
                <c:pt idx="45">
                  <c:v>45868</c:v>
                </c:pt>
                <c:pt idx="46">
                  <c:v>45869</c:v>
                </c:pt>
                <c:pt idx="47">
                  <c:v>45870</c:v>
                </c:pt>
                <c:pt idx="48">
                  <c:v>45873</c:v>
                </c:pt>
                <c:pt idx="49">
                  <c:v>45874</c:v>
                </c:pt>
                <c:pt idx="50">
                  <c:v>45875</c:v>
                </c:pt>
                <c:pt idx="51">
                  <c:v>45876</c:v>
                </c:pt>
                <c:pt idx="52">
                  <c:v>45877</c:v>
                </c:pt>
                <c:pt idx="53">
                  <c:v>45880</c:v>
                </c:pt>
                <c:pt idx="54">
                  <c:v>45881</c:v>
                </c:pt>
                <c:pt idx="55">
                  <c:v>45882</c:v>
                </c:pt>
                <c:pt idx="56">
                  <c:v>45883</c:v>
                </c:pt>
                <c:pt idx="57">
                  <c:v>45884</c:v>
                </c:pt>
                <c:pt idx="58">
                  <c:v>45887</c:v>
                </c:pt>
                <c:pt idx="59">
                  <c:v>45888</c:v>
                </c:pt>
                <c:pt idx="60">
                  <c:v>45889</c:v>
                </c:pt>
                <c:pt idx="61">
                  <c:v>45890</c:v>
                </c:pt>
                <c:pt idx="62">
                  <c:v>45891</c:v>
                </c:pt>
                <c:pt idx="63">
                  <c:v>45894</c:v>
                </c:pt>
                <c:pt idx="64">
                  <c:v>45895</c:v>
                </c:pt>
                <c:pt idx="65">
                  <c:v>45896</c:v>
                </c:pt>
                <c:pt idx="66">
                  <c:v>45897</c:v>
                </c:pt>
                <c:pt idx="67">
                  <c:v>45898</c:v>
                </c:pt>
                <c:pt idx="68">
                  <c:v>45901</c:v>
                </c:pt>
                <c:pt idx="69">
                  <c:v>45902</c:v>
                </c:pt>
                <c:pt idx="70">
                  <c:v>45903</c:v>
                </c:pt>
                <c:pt idx="71">
                  <c:v>45904</c:v>
                </c:pt>
                <c:pt idx="72">
                  <c:v>45905</c:v>
                </c:pt>
                <c:pt idx="73">
                  <c:v>45908</c:v>
                </c:pt>
                <c:pt idx="74">
                  <c:v>45909</c:v>
                </c:pt>
                <c:pt idx="75">
                  <c:v>45910</c:v>
                </c:pt>
                <c:pt idx="76">
                  <c:v>45911</c:v>
                </c:pt>
                <c:pt idx="77">
                  <c:v>45912</c:v>
                </c:pt>
                <c:pt idx="78">
                  <c:v>45915</c:v>
                </c:pt>
                <c:pt idx="79">
                  <c:v>45916</c:v>
                </c:pt>
                <c:pt idx="80">
                  <c:v>45917</c:v>
                </c:pt>
                <c:pt idx="81">
                  <c:v>45918</c:v>
                </c:pt>
                <c:pt idx="82">
                  <c:v>45919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45929</c:v>
                </c:pt>
                <c:pt idx="89">
                  <c:v>45930</c:v>
                </c:pt>
                <c:pt idx="90">
                  <c:v>45931</c:v>
                </c:pt>
                <c:pt idx="91">
                  <c:v>45932</c:v>
                </c:pt>
                <c:pt idx="92">
                  <c:v>45933</c:v>
                </c:pt>
                <c:pt idx="93">
                  <c:v>45936</c:v>
                </c:pt>
                <c:pt idx="94">
                  <c:v>45937</c:v>
                </c:pt>
                <c:pt idx="95">
                  <c:v>45938</c:v>
                </c:pt>
                <c:pt idx="96">
                  <c:v>45939</c:v>
                </c:pt>
                <c:pt idx="97">
                  <c:v>45940</c:v>
                </c:pt>
                <c:pt idx="98">
                  <c:v>45943</c:v>
                </c:pt>
                <c:pt idx="99">
                  <c:v>45944</c:v>
                </c:pt>
                <c:pt idx="100">
                  <c:v>45945</c:v>
                </c:pt>
                <c:pt idx="101">
                  <c:v>45946</c:v>
                </c:pt>
                <c:pt idx="102">
                  <c:v>45947</c:v>
                </c:pt>
                <c:pt idx="103">
                  <c:v>45950</c:v>
                </c:pt>
                <c:pt idx="104">
                  <c:v>45951</c:v>
                </c:pt>
                <c:pt idx="105">
                  <c:v>45952</c:v>
                </c:pt>
                <c:pt idx="106">
                  <c:v>45953</c:v>
                </c:pt>
                <c:pt idx="107">
                  <c:v>45954</c:v>
                </c:pt>
                <c:pt idx="108">
                  <c:v>45957</c:v>
                </c:pt>
                <c:pt idx="109">
                  <c:v>45958</c:v>
                </c:pt>
                <c:pt idx="110">
                  <c:v>45959</c:v>
                </c:pt>
                <c:pt idx="111">
                  <c:v>45960</c:v>
                </c:pt>
                <c:pt idx="112">
                  <c:v>45961</c:v>
                </c:pt>
                <c:pt idx="113">
                  <c:v>45964</c:v>
                </c:pt>
                <c:pt idx="114">
                  <c:v>45965</c:v>
                </c:pt>
                <c:pt idx="115">
                  <c:v>45966</c:v>
                </c:pt>
                <c:pt idx="116">
                  <c:v>45967</c:v>
                </c:pt>
                <c:pt idx="117">
                  <c:v>45968</c:v>
                </c:pt>
                <c:pt idx="118">
                  <c:v>45971</c:v>
                </c:pt>
                <c:pt idx="119">
                  <c:v>45972</c:v>
                </c:pt>
                <c:pt idx="120">
                  <c:v>45973</c:v>
                </c:pt>
                <c:pt idx="121">
                  <c:v>45974</c:v>
                </c:pt>
                <c:pt idx="122">
                  <c:v>45975</c:v>
                </c:pt>
                <c:pt idx="123">
                  <c:v>45978</c:v>
                </c:pt>
                <c:pt idx="124">
                  <c:v>45979</c:v>
                </c:pt>
                <c:pt idx="125">
                  <c:v>45980</c:v>
                </c:pt>
                <c:pt idx="126">
                  <c:v>45981</c:v>
                </c:pt>
                <c:pt idx="127">
                  <c:v>45982</c:v>
                </c:pt>
                <c:pt idx="128">
                  <c:v>45985</c:v>
                </c:pt>
                <c:pt idx="129">
                  <c:v>45986</c:v>
                </c:pt>
                <c:pt idx="130">
                  <c:v>45987</c:v>
                </c:pt>
                <c:pt idx="131">
                  <c:v>45988</c:v>
                </c:pt>
                <c:pt idx="132">
                  <c:v>45989</c:v>
                </c:pt>
                <c:pt idx="133">
                  <c:v>45992</c:v>
                </c:pt>
                <c:pt idx="134">
                  <c:v>45993</c:v>
                </c:pt>
                <c:pt idx="135">
                  <c:v>45994</c:v>
                </c:pt>
                <c:pt idx="136">
                  <c:v>45995</c:v>
                </c:pt>
                <c:pt idx="137">
                  <c:v>45996</c:v>
                </c:pt>
                <c:pt idx="138">
                  <c:v>45999</c:v>
                </c:pt>
                <c:pt idx="139">
                  <c:v>46000</c:v>
                </c:pt>
                <c:pt idx="140">
                  <c:v>46001</c:v>
                </c:pt>
                <c:pt idx="141">
                  <c:v>46002</c:v>
                </c:pt>
                <c:pt idx="142">
                  <c:v>46003</c:v>
                </c:pt>
                <c:pt idx="143">
                  <c:v>46006</c:v>
                </c:pt>
                <c:pt idx="144">
                  <c:v>46007</c:v>
                </c:pt>
                <c:pt idx="145">
                  <c:v>46008</c:v>
                </c:pt>
                <c:pt idx="146">
                  <c:v>46009</c:v>
                </c:pt>
                <c:pt idx="147">
                  <c:v>46010</c:v>
                </c:pt>
                <c:pt idx="148">
                  <c:v>46013</c:v>
                </c:pt>
                <c:pt idx="149">
                  <c:v>46014</c:v>
                </c:pt>
                <c:pt idx="150">
                  <c:v>46015</c:v>
                </c:pt>
                <c:pt idx="151">
                  <c:v>46017</c:v>
                </c:pt>
                <c:pt idx="152">
                  <c:v>46020</c:v>
                </c:pt>
                <c:pt idx="153">
                  <c:v>46021</c:v>
                </c:pt>
                <c:pt idx="154">
                  <c:v>46022</c:v>
                </c:pt>
                <c:pt idx="155">
                  <c:v>46024</c:v>
                </c:pt>
                <c:pt idx="156">
                  <c:v>46027</c:v>
                </c:pt>
                <c:pt idx="157">
                  <c:v>46028</c:v>
                </c:pt>
                <c:pt idx="158">
                  <c:v>46029</c:v>
                </c:pt>
                <c:pt idx="159">
                  <c:v>46030</c:v>
                </c:pt>
                <c:pt idx="160">
                  <c:v>46031</c:v>
                </c:pt>
                <c:pt idx="161">
                  <c:v>46034</c:v>
                </c:pt>
                <c:pt idx="162">
                  <c:v>46035</c:v>
                </c:pt>
                <c:pt idx="163">
                  <c:v>46036</c:v>
                </c:pt>
                <c:pt idx="164">
                  <c:v>46037</c:v>
                </c:pt>
                <c:pt idx="165">
                  <c:v>46038</c:v>
                </c:pt>
                <c:pt idx="166">
                  <c:v>46041</c:v>
                </c:pt>
                <c:pt idx="167">
                  <c:v>46042</c:v>
                </c:pt>
                <c:pt idx="168">
                  <c:v>46043</c:v>
                </c:pt>
                <c:pt idx="169">
                  <c:v>46044</c:v>
                </c:pt>
                <c:pt idx="170">
                  <c:v>46045</c:v>
                </c:pt>
                <c:pt idx="171">
                  <c:v>46048</c:v>
                </c:pt>
                <c:pt idx="172">
                  <c:v>46049</c:v>
                </c:pt>
                <c:pt idx="173">
                  <c:v>46050</c:v>
                </c:pt>
                <c:pt idx="174">
                  <c:v>46051</c:v>
                </c:pt>
                <c:pt idx="175">
                  <c:v>46052</c:v>
                </c:pt>
                <c:pt idx="176">
                  <c:v>46055</c:v>
                </c:pt>
                <c:pt idx="177">
                  <c:v>46056</c:v>
                </c:pt>
                <c:pt idx="178">
                  <c:v>46057</c:v>
                </c:pt>
                <c:pt idx="179">
                  <c:v>46058</c:v>
                </c:pt>
                <c:pt idx="180">
                  <c:v>46059</c:v>
                </c:pt>
                <c:pt idx="181">
                  <c:v>46062</c:v>
                </c:pt>
                <c:pt idx="182">
                  <c:v>46063</c:v>
                </c:pt>
                <c:pt idx="183">
                  <c:v>46064</c:v>
                </c:pt>
                <c:pt idx="184">
                  <c:v>46065</c:v>
                </c:pt>
                <c:pt idx="185">
                  <c:v>46066</c:v>
                </c:pt>
                <c:pt idx="186">
                  <c:v>46071</c:v>
                </c:pt>
                <c:pt idx="187">
                  <c:v>46072</c:v>
                </c:pt>
                <c:pt idx="188">
                  <c:v>46073</c:v>
                </c:pt>
                <c:pt idx="189">
                  <c:v>46076</c:v>
                </c:pt>
                <c:pt idx="190">
                  <c:v>46077</c:v>
                </c:pt>
                <c:pt idx="191">
                  <c:v>46078</c:v>
                </c:pt>
                <c:pt idx="192">
                  <c:v>46079</c:v>
                </c:pt>
                <c:pt idx="193">
                  <c:v>46080</c:v>
                </c:pt>
                <c:pt idx="194">
                  <c:v>46083</c:v>
                </c:pt>
                <c:pt idx="195">
                  <c:v>46084</c:v>
                </c:pt>
                <c:pt idx="196">
                  <c:v>46085</c:v>
                </c:pt>
                <c:pt idx="197">
                  <c:v>46086</c:v>
                </c:pt>
                <c:pt idx="198">
                  <c:v>46087</c:v>
                </c:pt>
                <c:pt idx="199">
                  <c:v>46090</c:v>
                </c:pt>
                <c:pt idx="200">
                  <c:v>46091</c:v>
                </c:pt>
                <c:pt idx="201">
                  <c:v>46092</c:v>
                </c:pt>
                <c:pt idx="202">
                  <c:v>46093</c:v>
                </c:pt>
                <c:pt idx="203">
                  <c:v>46094</c:v>
                </c:pt>
                <c:pt idx="204">
                  <c:v>46097</c:v>
                </c:pt>
                <c:pt idx="205">
                  <c:v>46098</c:v>
                </c:pt>
                <c:pt idx="206">
                  <c:v>46099</c:v>
                </c:pt>
                <c:pt idx="207">
                  <c:v>46100</c:v>
                </c:pt>
                <c:pt idx="208">
                  <c:v>46101</c:v>
                </c:pt>
                <c:pt idx="209">
                  <c:v>46104</c:v>
                </c:pt>
                <c:pt idx="210">
                  <c:v>46105</c:v>
                </c:pt>
                <c:pt idx="211">
                  <c:v>46106</c:v>
                </c:pt>
                <c:pt idx="212">
                  <c:v>46107</c:v>
                </c:pt>
                <c:pt idx="213">
                  <c:v>46108</c:v>
                </c:pt>
                <c:pt idx="214">
                  <c:v>46111</c:v>
                </c:pt>
                <c:pt idx="215">
                  <c:v>46112</c:v>
                </c:pt>
                <c:pt idx="216">
                  <c:v>46113</c:v>
                </c:pt>
                <c:pt idx="217">
                  <c:v>46114</c:v>
                </c:pt>
                <c:pt idx="218">
                  <c:v>46118</c:v>
                </c:pt>
                <c:pt idx="219">
                  <c:v>46119</c:v>
                </c:pt>
                <c:pt idx="220">
                  <c:v>46120</c:v>
                </c:pt>
                <c:pt idx="221">
                  <c:v>46121</c:v>
                </c:pt>
                <c:pt idx="222">
                  <c:v>46122</c:v>
                </c:pt>
                <c:pt idx="223">
                  <c:v>46125</c:v>
                </c:pt>
                <c:pt idx="224">
                  <c:v>46126</c:v>
                </c:pt>
                <c:pt idx="225">
                  <c:v>46127</c:v>
                </c:pt>
                <c:pt idx="226">
                  <c:v>46128</c:v>
                </c:pt>
                <c:pt idx="227">
                  <c:v>46129</c:v>
                </c:pt>
                <c:pt idx="228">
                  <c:v>46132</c:v>
                </c:pt>
                <c:pt idx="229">
                  <c:v>46134</c:v>
                </c:pt>
                <c:pt idx="230">
                  <c:v>46135</c:v>
                </c:pt>
                <c:pt idx="231">
                  <c:v>46136</c:v>
                </c:pt>
                <c:pt idx="232">
                  <c:v>46139</c:v>
                </c:pt>
                <c:pt idx="233">
                  <c:v>46140</c:v>
                </c:pt>
                <c:pt idx="234">
                  <c:v>46141</c:v>
                </c:pt>
                <c:pt idx="235">
                  <c:v>46142</c:v>
                </c:pt>
                <c:pt idx="236">
                  <c:v>46146</c:v>
                </c:pt>
                <c:pt idx="237">
                  <c:v>46147</c:v>
                </c:pt>
                <c:pt idx="238">
                  <c:v>46148</c:v>
                </c:pt>
                <c:pt idx="239">
                  <c:v>46149</c:v>
                </c:pt>
                <c:pt idx="240">
                  <c:v>46150</c:v>
                </c:pt>
                <c:pt idx="241">
                  <c:v>46153</c:v>
                </c:pt>
                <c:pt idx="242">
                  <c:v>46154</c:v>
                </c:pt>
                <c:pt idx="243">
                  <c:v>46155</c:v>
                </c:pt>
                <c:pt idx="244">
                  <c:v>46156</c:v>
                </c:pt>
                <c:pt idx="245">
                  <c:v>46157</c:v>
                </c:pt>
                <c:pt idx="246">
                  <c:v>46160</c:v>
                </c:pt>
                <c:pt idx="247">
                  <c:v>46161</c:v>
                </c:pt>
                <c:pt idx="248">
                  <c:v>46162</c:v>
                </c:pt>
                <c:pt idx="249">
                  <c:v>46163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101.01717769432011</c:v>
                </c:pt>
                <c:pt idx="2">
                  <c:v>100.54415158855687</c:v>
                </c:pt>
                <c:pt idx="3">
                  <c:v>99.196792381908821</c:v>
                </c:pt>
                <c:pt idx="4">
                  <c:v>99.023072459888823</c:v>
                </c:pt>
                <c:pt idx="5">
                  <c:v>99.572972000888726</c:v>
                </c:pt>
                <c:pt idx="6">
                  <c:v>99.178665339086194</c:v>
                </c:pt>
                <c:pt idx="7">
                  <c:v>98.62471182562841</c:v>
                </c:pt>
                <c:pt idx="8">
                  <c:v>98.527510617845579</c:v>
                </c:pt>
                <c:pt idx="9">
                  <c:v>98.235972138764012</c:v>
                </c:pt>
                <c:pt idx="10">
                  <c:v>98.769279354177144</c:v>
                </c:pt>
                <c:pt idx="11">
                  <c:v>99.270212706545962</c:v>
                </c:pt>
                <c:pt idx="12">
                  <c:v>99.756472133054061</c:v>
                </c:pt>
                <c:pt idx="13">
                  <c:v>99.33144939905371</c:v>
                </c:pt>
                <c:pt idx="14">
                  <c:v>100.81062783576371</c:v>
                </c:pt>
                <c:pt idx="15">
                  <c:v>100.50955528739576</c:v>
                </c:pt>
                <c:pt idx="16">
                  <c:v>100.42023760478784</c:v>
                </c:pt>
                <c:pt idx="17">
                  <c:v>99.26137359851316</c:v>
                </c:pt>
                <c:pt idx="18">
                  <c:v>98.85211792122503</c:v>
                </c:pt>
                <c:pt idx="19">
                  <c:v>99.296686588408278</c:v>
                </c:pt>
                <c:pt idx="20">
                  <c:v>98.285133785645286</c:v>
                </c:pt>
                <c:pt idx="21">
                  <c:v>99.259969188898211</c:v>
                </c:pt>
                <c:pt idx="22">
                  <c:v>99.080363766441565</c:v>
                </c:pt>
                <c:pt idx="23">
                  <c:v>100.52011009016925</c:v>
                </c:pt>
                <c:pt idx="24">
                  <c:v>101.02311386464068</c:v>
                </c:pt>
                <c:pt idx="25">
                  <c:v>100.66223799487058</c:v>
                </c:pt>
                <c:pt idx="26">
                  <c:v>102.02099176027441</c:v>
                </c:pt>
                <c:pt idx="27">
                  <c:v>102.26401288384434</c:v>
                </c:pt>
                <c:pt idx="28">
                  <c:v>100.97987391369699</c:v>
                </c:pt>
                <c:pt idx="29">
                  <c:v>100.8446088070458</c:v>
                </c:pt>
                <c:pt idx="30">
                  <c:v>99.525576724994465</c:v>
                </c:pt>
                <c:pt idx="31">
                  <c:v>98.991661420075019</c:v>
                </c:pt>
                <c:pt idx="32">
                  <c:v>98.589196137110335</c:v>
                </c:pt>
                <c:pt idx="33">
                  <c:v>97.946120405657211</c:v>
                </c:pt>
                <c:pt idx="34">
                  <c:v>97.910727784387475</c:v>
                </c:pt>
                <c:pt idx="35">
                  <c:v>98.099592186505674</c:v>
                </c:pt>
                <c:pt idx="36">
                  <c:v>98.1385030753666</c:v>
                </c:pt>
                <c:pt idx="37">
                  <c:v>96.558062218043176</c:v>
                </c:pt>
                <c:pt idx="38">
                  <c:v>97.126443522865188</c:v>
                </c:pt>
                <c:pt idx="39">
                  <c:v>97.031609541565444</c:v>
                </c:pt>
                <c:pt idx="40">
                  <c:v>97.996273824534981</c:v>
                </c:pt>
                <c:pt idx="41">
                  <c:v>96.866460871963668</c:v>
                </c:pt>
                <c:pt idx="42">
                  <c:v>96.661293708266541</c:v>
                </c:pt>
                <c:pt idx="43">
                  <c:v>95.651478321362333</c:v>
                </c:pt>
                <c:pt idx="44">
                  <c:v>96.083240779802168</c:v>
                </c:pt>
                <c:pt idx="45">
                  <c:v>96.998323537899282</c:v>
                </c:pt>
                <c:pt idx="46">
                  <c:v>96.333262249415839</c:v>
                </c:pt>
                <c:pt idx="47">
                  <c:v>95.874540874130886</c:v>
                </c:pt>
                <c:pt idx="48">
                  <c:v>96.260978485141479</c:v>
                </c:pt>
                <c:pt idx="49">
                  <c:v>96.391357110087526</c:v>
                </c:pt>
                <c:pt idx="50">
                  <c:v>97.394946756300939</c:v>
                </c:pt>
                <c:pt idx="51">
                  <c:v>98.835547310393864</c:v>
                </c:pt>
                <c:pt idx="52">
                  <c:v>98.390797659343363</c:v>
                </c:pt>
                <c:pt idx="53">
                  <c:v>98.180787449814758</c:v>
                </c:pt>
                <c:pt idx="54">
                  <c:v>99.838955979102394</c:v>
                </c:pt>
                <c:pt idx="55">
                  <c:v>98.951165137731877</c:v>
                </c:pt>
                <c:pt idx="56">
                  <c:v>98.7111555320147</c:v>
                </c:pt>
                <c:pt idx="57">
                  <c:v>98.700289444115342</c:v>
                </c:pt>
                <c:pt idx="58">
                  <c:v>99.410364301264579</c:v>
                </c:pt>
                <c:pt idx="59">
                  <c:v>97.318674176560322</c:v>
                </c:pt>
                <c:pt idx="60">
                  <c:v>97.488217058874127</c:v>
                </c:pt>
                <c:pt idx="61">
                  <c:v>97.375567326239974</c:v>
                </c:pt>
                <c:pt idx="62">
                  <c:v>99.878388092084748</c:v>
                </c:pt>
                <c:pt idx="63">
                  <c:v>99.919666207428762</c:v>
                </c:pt>
                <c:pt idx="64">
                  <c:v>99.735948902257604</c:v>
                </c:pt>
                <c:pt idx="65">
                  <c:v>100.77435926937306</c:v>
                </c:pt>
                <c:pt idx="66">
                  <c:v>102.10883263590306</c:v>
                </c:pt>
                <c:pt idx="67">
                  <c:v>102.37889954170302</c:v>
                </c:pt>
                <c:pt idx="68">
                  <c:v>102.27809319458171</c:v>
                </c:pt>
                <c:pt idx="69">
                  <c:v>101.59192228782646</c:v>
                </c:pt>
                <c:pt idx="70">
                  <c:v>101.25057063648363</c:v>
                </c:pt>
                <c:pt idx="71">
                  <c:v>102.06832911954966</c:v>
                </c:pt>
                <c:pt idx="72">
                  <c:v>103.26055151413009</c:v>
                </c:pt>
                <c:pt idx="73">
                  <c:v>102.64625897440339</c:v>
                </c:pt>
                <c:pt idx="74">
                  <c:v>102.5208102733985</c:v>
                </c:pt>
                <c:pt idx="75">
                  <c:v>103.04957124736063</c:v>
                </c:pt>
                <c:pt idx="76">
                  <c:v>103.63025925156029</c:v>
                </c:pt>
                <c:pt idx="77">
                  <c:v>102.99374226067941</c:v>
                </c:pt>
                <c:pt idx="78">
                  <c:v>103.91674474581481</c:v>
                </c:pt>
                <c:pt idx="79">
                  <c:v>104.28968118046599</c:v>
                </c:pt>
                <c:pt idx="80">
                  <c:v>105.3986523767424</c:v>
                </c:pt>
                <c:pt idx="81">
                  <c:v>105.33050221630057</c:v>
                </c:pt>
                <c:pt idx="82">
                  <c:v>105.59518313102966</c:v>
                </c:pt>
                <c:pt idx="83">
                  <c:v>105.04799830350203</c:v>
                </c:pt>
                <c:pt idx="84">
                  <c:v>106.00045723322421</c:v>
                </c:pt>
                <c:pt idx="85">
                  <c:v>106.04882256635926</c:v>
                </c:pt>
                <c:pt idx="86">
                  <c:v>105.19059675607846</c:v>
                </c:pt>
                <c:pt idx="87">
                  <c:v>105.29225733992736</c:v>
                </c:pt>
                <c:pt idx="88">
                  <c:v>105.93665061561049</c:v>
                </c:pt>
                <c:pt idx="89">
                  <c:v>105.86441752758243</c:v>
                </c:pt>
                <c:pt idx="90">
                  <c:v>105.34343149229227</c:v>
                </c:pt>
                <c:pt idx="91">
                  <c:v>104.20852935939294</c:v>
                </c:pt>
                <c:pt idx="92">
                  <c:v>104.39024139945315</c:v>
                </c:pt>
                <c:pt idx="93">
                  <c:v>103.96126603912518</c:v>
                </c:pt>
                <c:pt idx="94">
                  <c:v>102.33124365692933</c:v>
                </c:pt>
                <c:pt idx="95">
                  <c:v>102.90238311745964</c:v>
                </c:pt>
                <c:pt idx="96">
                  <c:v>102.58589099300627</c:v>
                </c:pt>
                <c:pt idx="97">
                  <c:v>101.84180620944659</c:v>
                </c:pt>
                <c:pt idx="98">
                  <c:v>102.64030832333754</c:v>
                </c:pt>
                <c:pt idx="99">
                  <c:v>102.56764812330805</c:v>
                </c:pt>
                <c:pt idx="100">
                  <c:v>103.2341427828971</c:v>
                </c:pt>
                <c:pt idx="101">
                  <c:v>102.94193829769023</c:v>
                </c:pt>
                <c:pt idx="102">
                  <c:v>103.80964026063846</c:v>
                </c:pt>
                <c:pt idx="103">
                  <c:v>104.61369486872219</c:v>
                </c:pt>
                <c:pt idx="104">
                  <c:v>104.30662823341466</c:v>
                </c:pt>
                <c:pt idx="105">
                  <c:v>104.87681935145974</c:v>
                </c:pt>
                <c:pt idx="106">
                  <c:v>105.49084403557188</c:v>
                </c:pt>
                <c:pt idx="107">
                  <c:v>105.81750004629833</c:v>
                </c:pt>
                <c:pt idx="108">
                  <c:v>106.3943874529093</c:v>
                </c:pt>
                <c:pt idx="109">
                  <c:v>106.72724748320853</c:v>
                </c:pt>
                <c:pt idx="110">
                  <c:v>107.59887311735608</c:v>
                </c:pt>
                <c:pt idx="111">
                  <c:v>107.70549980792238</c:v>
                </c:pt>
                <c:pt idx="112">
                  <c:v>108.25583370765875</c:v>
                </c:pt>
                <c:pt idx="113">
                  <c:v>108.91736225416805</c:v>
                </c:pt>
                <c:pt idx="114">
                  <c:v>109.09831417598299</c:v>
                </c:pt>
                <c:pt idx="115">
                  <c:v>110.97344981860701</c:v>
                </c:pt>
                <c:pt idx="116">
                  <c:v>111.00543999916117</c:v>
                </c:pt>
                <c:pt idx="117">
                  <c:v>111.53021215765705</c:v>
                </c:pt>
                <c:pt idx="118">
                  <c:v>112.39441756776975</c:v>
                </c:pt>
                <c:pt idx="119">
                  <c:v>114.1979209842241</c:v>
                </c:pt>
                <c:pt idx="120">
                  <c:v>114.1141630298193</c:v>
                </c:pt>
                <c:pt idx="121">
                  <c:v>113.7735787370944</c:v>
                </c:pt>
                <c:pt idx="122">
                  <c:v>114.19074690104812</c:v>
                </c:pt>
                <c:pt idx="123">
                  <c:v>113.6508736983277</c:v>
                </c:pt>
                <c:pt idx="124">
                  <c:v>113.31005051147892</c:v>
                </c:pt>
                <c:pt idx="125">
                  <c:v>112.483713535622</c:v>
                </c:pt>
                <c:pt idx="126">
                  <c:v>112.483713535622</c:v>
                </c:pt>
                <c:pt idx="127">
                  <c:v>112.04171479354476</c:v>
                </c:pt>
                <c:pt idx="128">
                  <c:v>112.40907701924749</c:v>
                </c:pt>
                <c:pt idx="129">
                  <c:v>112.86704551665984</c:v>
                </c:pt>
                <c:pt idx="130">
                  <c:v>114.78164946776714</c:v>
                </c:pt>
                <c:pt idx="131">
                  <c:v>114.64035407867539</c:v>
                </c:pt>
                <c:pt idx="132">
                  <c:v>115.15605546902493</c:v>
                </c:pt>
                <c:pt idx="133">
                  <c:v>114.82223986223022</c:v>
                </c:pt>
                <c:pt idx="134">
                  <c:v>116.61846784301596</c:v>
                </c:pt>
                <c:pt idx="135">
                  <c:v>117.09837845522262</c:v>
                </c:pt>
                <c:pt idx="136">
                  <c:v>119.05328323678518</c:v>
                </c:pt>
                <c:pt idx="137">
                  <c:v>113.92338022797506</c:v>
                </c:pt>
                <c:pt idx="138">
                  <c:v>114.51560033892412</c:v>
                </c:pt>
                <c:pt idx="139">
                  <c:v>114.36625491517317</c:v>
                </c:pt>
                <c:pt idx="140">
                  <c:v>115.15811141674456</c:v>
                </c:pt>
                <c:pt idx="141">
                  <c:v>115.24073280442425</c:v>
                </c:pt>
                <c:pt idx="142">
                  <c:v>116.38255564563036</c:v>
                </c:pt>
                <c:pt idx="143">
                  <c:v>117.62435232471056</c:v>
                </c:pt>
                <c:pt idx="144">
                  <c:v>114.79825627409926</c:v>
                </c:pt>
                <c:pt idx="145">
                  <c:v>113.89290304990114</c:v>
                </c:pt>
                <c:pt idx="146">
                  <c:v>114.32441937384442</c:v>
                </c:pt>
                <c:pt idx="147">
                  <c:v>114.72234565573076</c:v>
                </c:pt>
                <c:pt idx="148">
                  <c:v>114.48245911726187</c:v>
                </c:pt>
                <c:pt idx="149">
                  <c:v>116.15774843663036</c:v>
                </c:pt>
                <c:pt idx="150">
                  <c:v>116.15774843663036</c:v>
                </c:pt>
                <c:pt idx="151">
                  <c:v>116.47686116243602</c:v>
                </c:pt>
                <c:pt idx="152">
                  <c:v>116.18270208200217</c:v>
                </c:pt>
                <c:pt idx="153">
                  <c:v>116.64244419077427</c:v>
                </c:pt>
                <c:pt idx="154">
                  <c:v>116.64244419077427</c:v>
                </c:pt>
                <c:pt idx="155">
                  <c:v>116.21773274189977</c:v>
                </c:pt>
                <c:pt idx="156">
                  <c:v>117.18132561513586</c:v>
                </c:pt>
                <c:pt idx="157">
                  <c:v>118.48013127077127</c:v>
                </c:pt>
                <c:pt idx="158">
                  <c:v>117.25768506662376</c:v>
                </c:pt>
                <c:pt idx="159">
                  <c:v>117.95354930541468</c:v>
                </c:pt>
                <c:pt idx="160">
                  <c:v>118.26760904639329</c:v>
                </c:pt>
                <c:pt idx="161">
                  <c:v>118.1083748259941</c:v>
                </c:pt>
                <c:pt idx="162">
                  <c:v>117.25609967314159</c:v>
                </c:pt>
                <c:pt idx="163">
                  <c:v>119.55305831403561</c:v>
                </c:pt>
                <c:pt idx="164">
                  <c:v>119.85880017110284</c:v>
                </c:pt>
                <c:pt idx="165">
                  <c:v>119.30258077729219</c:v>
                </c:pt>
                <c:pt idx="166">
                  <c:v>119.33826296893211</c:v>
                </c:pt>
                <c:pt idx="167">
                  <c:v>120.37175789285179</c:v>
                </c:pt>
                <c:pt idx="168">
                  <c:v>124.38212766223927</c:v>
                </c:pt>
                <c:pt idx="169">
                  <c:v>127.11325943029225</c:v>
                </c:pt>
                <c:pt idx="170">
                  <c:v>129.47990294886398</c:v>
                </c:pt>
                <c:pt idx="171">
                  <c:v>129.38010284812211</c:v>
                </c:pt>
                <c:pt idx="172">
                  <c:v>131.69553601882794</c:v>
                </c:pt>
                <c:pt idx="173">
                  <c:v>133.70219408713342</c:v>
                </c:pt>
                <c:pt idx="174">
                  <c:v>132.57482799878218</c:v>
                </c:pt>
                <c:pt idx="175">
                  <c:v>131.29359196634704</c:v>
                </c:pt>
                <c:pt idx="176">
                  <c:v>132.32844062999769</c:v>
                </c:pt>
                <c:pt idx="177">
                  <c:v>134.41408599151603</c:v>
                </c:pt>
                <c:pt idx="178">
                  <c:v>131.54286054536337</c:v>
                </c:pt>
                <c:pt idx="179">
                  <c:v>131.84619898044653</c:v>
                </c:pt>
                <c:pt idx="180">
                  <c:v>132.44164778861659</c:v>
                </c:pt>
                <c:pt idx="181">
                  <c:v>134.82434792790838</c:v>
                </c:pt>
                <c:pt idx="182">
                  <c:v>134.5986140975412</c:v>
                </c:pt>
                <c:pt idx="183">
                  <c:v>137.32765372237358</c:v>
                </c:pt>
                <c:pt idx="184">
                  <c:v>135.92852674823726</c:v>
                </c:pt>
                <c:pt idx="185">
                  <c:v>134.98589145817169</c:v>
                </c:pt>
                <c:pt idx="186">
                  <c:v>134.66158096553505</c:v>
                </c:pt>
                <c:pt idx="187">
                  <c:v>136.48450000755136</c:v>
                </c:pt>
                <c:pt idx="188">
                  <c:v>137.9323470358222</c:v>
                </c:pt>
                <c:pt idx="189">
                  <c:v>136.71548228099581</c:v>
                </c:pt>
                <c:pt idx="190">
                  <c:v>138.6244034366517</c:v>
                </c:pt>
                <c:pt idx="191">
                  <c:v>138.44853346115448</c:v>
                </c:pt>
                <c:pt idx="192">
                  <c:v>138.27302544066703</c:v>
                </c:pt>
                <c:pt idx="193">
                  <c:v>136.66733412722897</c:v>
                </c:pt>
                <c:pt idx="194">
                  <c:v>137.0438033102167</c:v>
                </c:pt>
                <c:pt idx="195">
                  <c:v>132.55392108549569</c:v>
                </c:pt>
                <c:pt idx="196">
                  <c:v>134.19112479124016</c:v>
                </c:pt>
                <c:pt idx="197">
                  <c:v>130.64201736711527</c:v>
                </c:pt>
                <c:pt idx="198">
                  <c:v>129.84641094420149</c:v>
                </c:pt>
                <c:pt idx="199">
                  <c:v>130.96888331047492</c:v>
                </c:pt>
                <c:pt idx="200">
                  <c:v>132.80159703701949</c:v>
                </c:pt>
                <c:pt idx="201">
                  <c:v>133.1797384852367</c:v>
                </c:pt>
                <c:pt idx="202">
                  <c:v>129.78825816691082</c:v>
                </c:pt>
                <c:pt idx="203">
                  <c:v>128.60740860996819</c:v>
                </c:pt>
                <c:pt idx="204">
                  <c:v>130.21606077137508</c:v>
                </c:pt>
                <c:pt idx="205">
                  <c:v>130.60284586301248</c:v>
                </c:pt>
                <c:pt idx="206">
                  <c:v>130.04555506583074</c:v>
                </c:pt>
                <c:pt idx="207">
                  <c:v>130.50214086202146</c:v>
                </c:pt>
                <c:pt idx="208">
                  <c:v>127.5693674382352</c:v>
                </c:pt>
                <c:pt idx="209">
                  <c:v>131.70480223886219</c:v>
                </c:pt>
                <c:pt idx="210">
                  <c:v>132.12265813005925</c:v>
                </c:pt>
                <c:pt idx="211">
                  <c:v>134.23299652170755</c:v>
                </c:pt>
                <c:pt idx="212">
                  <c:v>132.2844767499474</c:v>
                </c:pt>
                <c:pt idx="213">
                  <c:v>131.43320784983669</c:v>
                </c:pt>
                <c:pt idx="214">
                  <c:v>132.12632117965435</c:v>
                </c:pt>
                <c:pt idx="215">
                  <c:v>135.70803412057472</c:v>
                </c:pt>
                <c:pt idx="216">
                  <c:v>136.06353123964658</c:v>
                </c:pt>
                <c:pt idx="217">
                  <c:v>136.13527929905422</c:v>
                </c:pt>
                <c:pt idx="218">
                  <c:v>136.21487469449815</c:v>
                </c:pt>
                <c:pt idx="219">
                  <c:v>136.28505183480655</c:v>
                </c:pt>
                <c:pt idx="220">
                  <c:v>139.13893931151017</c:v>
                </c:pt>
                <c:pt idx="221">
                  <c:v>141.25865251605796</c:v>
                </c:pt>
                <c:pt idx="222">
                  <c:v>142.84738954253712</c:v>
                </c:pt>
                <c:pt idx="223">
                  <c:v>143.33736993525929</c:v>
                </c:pt>
                <c:pt idx="224">
                  <c:v>143.81271259125933</c:v>
                </c:pt>
                <c:pt idx="225">
                  <c:v>143.14690565891357</c:v>
                </c:pt>
                <c:pt idx="226">
                  <c:v>142.4816054699439</c:v>
                </c:pt>
                <c:pt idx="227">
                  <c:v>141.69609054230125</c:v>
                </c:pt>
                <c:pt idx="228">
                  <c:v>141.98461025679498</c:v>
                </c:pt>
                <c:pt idx="229">
                  <c:v>139.63685390565351</c:v>
                </c:pt>
                <c:pt idx="230">
                  <c:v>138.54334572133615</c:v>
                </c:pt>
                <c:pt idx="231">
                  <c:v>138.08480532991845</c:v>
                </c:pt>
                <c:pt idx="232">
                  <c:v>137.24054400349942</c:v>
                </c:pt>
                <c:pt idx="233">
                  <c:v>136.54550503994543</c:v>
                </c:pt>
                <c:pt idx="234">
                  <c:v>133.74517342283517</c:v>
                </c:pt>
                <c:pt idx="235">
                  <c:v>135.60364434887046</c:v>
                </c:pt>
                <c:pt idx="236">
                  <c:v>134.36029123779875</c:v>
                </c:pt>
                <c:pt idx="237">
                  <c:v>135.19548179607142</c:v>
                </c:pt>
                <c:pt idx="238">
                  <c:v>135.87382708790838</c:v>
                </c:pt>
                <c:pt idx="239">
                  <c:v>132.63600677467088</c:v>
                </c:pt>
                <c:pt idx="240">
                  <c:v>133.28032041897939</c:v>
                </c:pt>
                <c:pt idx="241">
                  <c:v>131.68810856078269</c:v>
                </c:pt>
                <c:pt idx="242">
                  <c:v>130.55405341787591</c:v>
                </c:pt>
                <c:pt idx="243">
                  <c:v>128.20561657986383</c:v>
                </c:pt>
                <c:pt idx="244">
                  <c:v>129.12324030793863</c:v>
                </c:pt>
                <c:pt idx="245">
                  <c:v>128.33993335039219</c:v>
                </c:pt>
                <c:pt idx="246">
                  <c:v>128.11695766300855</c:v>
                </c:pt>
                <c:pt idx="247">
                  <c:v>126.16456490265774</c:v>
                </c:pt>
                <c:pt idx="248">
                  <c:v>128.39198344787798</c:v>
                </c:pt>
                <c:pt idx="249">
                  <c:v>128.60491106950175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45803</c:v>
                </c:pt>
                <c:pt idx="1">
                  <c:v>45804</c:v>
                </c:pt>
                <c:pt idx="2">
                  <c:v>45805</c:v>
                </c:pt>
                <c:pt idx="3">
                  <c:v>45807</c:v>
                </c:pt>
                <c:pt idx="4">
                  <c:v>45810</c:v>
                </c:pt>
                <c:pt idx="5">
                  <c:v>45811</c:v>
                </c:pt>
                <c:pt idx="6">
                  <c:v>45812</c:v>
                </c:pt>
                <c:pt idx="7">
                  <c:v>45813</c:v>
                </c:pt>
                <c:pt idx="8">
                  <c:v>45814</c:v>
                </c:pt>
                <c:pt idx="9">
                  <c:v>45817</c:v>
                </c:pt>
                <c:pt idx="10">
                  <c:v>45818</c:v>
                </c:pt>
                <c:pt idx="11">
                  <c:v>45819</c:v>
                </c:pt>
                <c:pt idx="12">
                  <c:v>45820</c:v>
                </c:pt>
                <c:pt idx="13">
                  <c:v>45821</c:v>
                </c:pt>
                <c:pt idx="14">
                  <c:v>45824</c:v>
                </c:pt>
                <c:pt idx="15">
                  <c:v>45825</c:v>
                </c:pt>
                <c:pt idx="16">
                  <c:v>45826</c:v>
                </c:pt>
                <c:pt idx="17">
                  <c:v>45828</c:v>
                </c:pt>
                <c:pt idx="18">
                  <c:v>45831</c:v>
                </c:pt>
                <c:pt idx="19">
                  <c:v>45832</c:v>
                </c:pt>
                <c:pt idx="20">
                  <c:v>45833</c:v>
                </c:pt>
                <c:pt idx="21">
                  <c:v>45834</c:v>
                </c:pt>
                <c:pt idx="22">
                  <c:v>45835</c:v>
                </c:pt>
                <c:pt idx="23">
                  <c:v>45838</c:v>
                </c:pt>
                <c:pt idx="24">
                  <c:v>45839</c:v>
                </c:pt>
                <c:pt idx="25">
                  <c:v>45840</c:v>
                </c:pt>
                <c:pt idx="26">
                  <c:v>45841</c:v>
                </c:pt>
                <c:pt idx="27">
                  <c:v>45842</c:v>
                </c:pt>
                <c:pt idx="28">
                  <c:v>45845</c:v>
                </c:pt>
                <c:pt idx="29">
                  <c:v>45846</c:v>
                </c:pt>
                <c:pt idx="30">
                  <c:v>45847</c:v>
                </c:pt>
                <c:pt idx="31">
                  <c:v>45848</c:v>
                </c:pt>
                <c:pt idx="32">
                  <c:v>45849</c:v>
                </c:pt>
                <c:pt idx="33">
                  <c:v>45852</c:v>
                </c:pt>
                <c:pt idx="34">
                  <c:v>45853</c:v>
                </c:pt>
                <c:pt idx="35">
                  <c:v>45854</c:v>
                </c:pt>
                <c:pt idx="36">
                  <c:v>45855</c:v>
                </c:pt>
                <c:pt idx="37">
                  <c:v>45856</c:v>
                </c:pt>
                <c:pt idx="38">
                  <c:v>45859</c:v>
                </c:pt>
                <c:pt idx="39">
                  <c:v>45860</c:v>
                </c:pt>
                <c:pt idx="40">
                  <c:v>45861</c:v>
                </c:pt>
                <c:pt idx="41">
                  <c:v>45862</c:v>
                </c:pt>
                <c:pt idx="42">
                  <c:v>45863</c:v>
                </c:pt>
                <c:pt idx="43">
                  <c:v>45866</c:v>
                </c:pt>
                <c:pt idx="44">
                  <c:v>45867</c:v>
                </c:pt>
                <c:pt idx="45">
                  <c:v>45868</c:v>
                </c:pt>
                <c:pt idx="46">
                  <c:v>45869</c:v>
                </c:pt>
                <c:pt idx="47">
                  <c:v>45870</c:v>
                </c:pt>
                <c:pt idx="48">
                  <c:v>45873</c:v>
                </c:pt>
                <c:pt idx="49">
                  <c:v>45874</c:v>
                </c:pt>
                <c:pt idx="50">
                  <c:v>45875</c:v>
                </c:pt>
                <c:pt idx="51">
                  <c:v>45876</c:v>
                </c:pt>
                <c:pt idx="52">
                  <c:v>45877</c:v>
                </c:pt>
                <c:pt idx="53">
                  <c:v>45880</c:v>
                </c:pt>
                <c:pt idx="54">
                  <c:v>45881</c:v>
                </c:pt>
                <c:pt idx="55">
                  <c:v>45882</c:v>
                </c:pt>
                <c:pt idx="56">
                  <c:v>45883</c:v>
                </c:pt>
                <c:pt idx="57">
                  <c:v>45884</c:v>
                </c:pt>
                <c:pt idx="58">
                  <c:v>45887</c:v>
                </c:pt>
                <c:pt idx="59">
                  <c:v>45888</c:v>
                </c:pt>
                <c:pt idx="60">
                  <c:v>45889</c:v>
                </c:pt>
                <c:pt idx="61">
                  <c:v>45890</c:v>
                </c:pt>
                <c:pt idx="62">
                  <c:v>45891</c:v>
                </c:pt>
                <c:pt idx="63">
                  <c:v>45894</c:v>
                </c:pt>
                <c:pt idx="64">
                  <c:v>45895</c:v>
                </c:pt>
                <c:pt idx="65">
                  <c:v>45896</c:v>
                </c:pt>
                <c:pt idx="66">
                  <c:v>45897</c:v>
                </c:pt>
                <c:pt idx="67">
                  <c:v>45898</c:v>
                </c:pt>
                <c:pt idx="68">
                  <c:v>45901</c:v>
                </c:pt>
                <c:pt idx="69">
                  <c:v>45902</c:v>
                </c:pt>
                <c:pt idx="70">
                  <c:v>45903</c:v>
                </c:pt>
                <c:pt idx="71">
                  <c:v>45904</c:v>
                </c:pt>
                <c:pt idx="72">
                  <c:v>45905</c:v>
                </c:pt>
                <c:pt idx="73">
                  <c:v>45908</c:v>
                </c:pt>
                <c:pt idx="74">
                  <c:v>45909</c:v>
                </c:pt>
                <c:pt idx="75">
                  <c:v>45910</c:v>
                </c:pt>
                <c:pt idx="76">
                  <c:v>45911</c:v>
                </c:pt>
                <c:pt idx="77">
                  <c:v>45912</c:v>
                </c:pt>
                <c:pt idx="78">
                  <c:v>45915</c:v>
                </c:pt>
                <c:pt idx="79">
                  <c:v>45916</c:v>
                </c:pt>
                <c:pt idx="80">
                  <c:v>45917</c:v>
                </c:pt>
                <c:pt idx="81">
                  <c:v>45918</c:v>
                </c:pt>
                <c:pt idx="82">
                  <c:v>45919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45929</c:v>
                </c:pt>
                <c:pt idx="89">
                  <c:v>45930</c:v>
                </c:pt>
                <c:pt idx="90">
                  <c:v>45931</c:v>
                </c:pt>
                <c:pt idx="91">
                  <c:v>45932</c:v>
                </c:pt>
                <c:pt idx="92">
                  <c:v>45933</c:v>
                </c:pt>
                <c:pt idx="93">
                  <c:v>45936</c:v>
                </c:pt>
                <c:pt idx="94">
                  <c:v>45937</c:v>
                </c:pt>
                <c:pt idx="95">
                  <c:v>45938</c:v>
                </c:pt>
                <c:pt idx="96">
                  <c:v>45939</c:v>
                </c:pt>
                <c:pt idx="97">
                  <c:v>45940</c:v>
                </c:pt>
                <c:pt idx="98">
                  <c:v>45943</c:v>
                </c:pt>
                <c:pt idx="99">
                  <c:v>45944</c:v>
                </c:pt>
                <c:pt idx="100">
                  <c:v>45945</c:v>
                </c:pt>
                <c:pt idx="101">
                  <c:v>45946</c:v>
                </c:pt>
                <c:pt idx="102">
                  <c:v>45947</c:v>
                </c:pt>
                <c:pt idx="103">
                  <c:v>45950</c:v>
                </c:pt>
                <c:pt idx="104">
                  <c:v>45951</c:v>
                </c:pt>
                <c:pt idx="105">
                  <c:v>45952</c:v>
                </c:pt>
                <c:pt idx="106">
                  <c:v>45953</c:v>
                </c:pt>
                <c:pt idx="107">
                  <c:v>45954</c:v>
                </c:pt>
                <c:pt idx="108">
                  <c:v>45957</c:v>
                </c:pt>
                <c:pt idx="109">
                  <c:v>45958</c:v>
                </c:pt>
                <c:pt idx="110">
                  <c:v>45959</c:v>
                </c:pt>
                <c:pt idx="111">
                  <c:v>45960</c:v>
                </c:pt>
                <c:pt idx="112">
                  <c:v>45961</c:v>
                </c:pt>
                <c:pt idx="113">
                  <c:v>45964</c:v>
                </c:pt>
                <c:pt idx="114">
                  <c:v>45965</c:v>
                </c:pt>
                <c:pt idx="115">
                  <c:v>45966</c:v>
                </c:pt>
                <c:pt idx="116">
                  <c:v>45967</c:v>
                </c:pt>
                <c:pt idx="117">
                  <c:v>45968</c:v>
                </c:pt>
                <c:pt idx="118">
                  <c:v>45971</c:v>
                </c:pt>
                <c:pt idx="119">
                  <c:v>45972</c:v>
                </c:pt>
                <c:pt idx="120">
                  <c:v>45973</c:v>
                </c:pt>
                <c:pt idx="121">
                  <c:v>45974</c:v>
                </c:pt>
                <c:pt idx="122">
                  <c:v>45975</c:v>
                </c:pt>
                <c:pt idx="123">
                  <c:v>45978</c:v>
                </c:pt>
                <c:pt idx="124">
                  <c:v>45979</c:v>
                </c:pt>
                <c:pt idx="125">
                  <c:v>45980</c:v>
                </c:pt>
                <c:pt idx="126">
                  <c:v>45981</c:v>
                </c:pt>
                <c:pt idx="127">
                  <c:v>45982</c:v>
                </c:pt>
                <c:pt idx="128">
                  <c:v>45985</c:v>
                </c:pt>
                <c:pt idx="129">
                  <c:v>45986</c:v>
                </c:pt>
                <c:pt idx="130">
                  <c:v>45987</c:v>
                </c:pt>
                <c:pt idx="131">
                  <c:v>45988</c:v>
                </c:pt>
                <c:pt idx="132">
                  <c:v>45989</c:v>
                </c:pt>
                <c:pt idx="133">
                  <c:v>45992</c:v>
                </c:pt>
                <c:pt idx="134">
                  <c:v>45993</c:v>
                </c:pt>
                <c:pt idx="135">
                  <c:v>45994</c:v>
                </c:pt>
                <c:pt idx="136">
                  <c:v>45995</c:v>
                </c:pt>
                <c:pt idx="137">
                  <c:v>45996</c:v>
                </c:pt>
                <c:pt idx="138">
                  <c:v>45999</c:v>
                </c:pt>
                <c:pt idx="139">
                  <c:v>46000</c:v>
                </c:pt>
                <c:pt idx="140">
                  <c:v>46001</c:v>
                </c:pt>
                <c:pt idx="141">
                  <c:v>46002</c:v>
                </c:pt>
                <c:pt idx="142">
                  <c:v>46003</c:v>
                </c:pt>
                <c:pt idx="143">
                  <c:v>46006</c:v>
                </c:pt>
                <c:pt idx="144">
                  <c:v>46007</c:v>
                </c:pt>
                <c:pt idx="145">
                  <c:v>46008</c:v>
                </c:pt>
                <c:pt idx="146">
                  <c:v>46009</c:v>
                </c:pt>
                <c:pt idx="147">
                  <c:v>46010</c:v>
                </c:pt>
                <c:pt idx="148">
                  <c:v>46013</c:v>
                </c:pt>
                <c:pt idx="149">
                  <c:v>46014</c:v>
                </c:pt>
                <c:pt idx="150">
                  <c:v>46015</c:v>
                </c:pt>
                <c:pt idx="151">
                  <c:v>46017</c:v>
                </c:pt>
                <c:pt idx="152">
                  <c:v>46020</c:v>
                </c:pt>
                <c:pt idx="153">
                  <c:v>46021</c:v>
                </c:pt>
                <c:pt idx="154">
                  <c:v>46022</c:v>
                </c:pt>
                <c:pt idx="155">
                  <c:v>46024</c:v>
                </c:pt>
                <c:pt idx="156">
                  <c:v>46027</c:v>
                </c:pt>
                <c:pt idx="157">
                  <c:v>46028</c:v>
                </c:pt>
                <c:pt idx="158">
                  <c:v>46029</c:v>
                </c:pt>
                <c:pt idx="159">
                  <c:v>46030</c:v>
                </c:pt>
                <c:pt idx="160">
                  <c:v>46031</c:v>
                </c:pt>
                <c:pt idx="161">
                  <c:v>46034</c:v>
                </c:pt>
                <c:pt idx="162">
                  <c:v>46035</c:v>
                </c:pt>
                <c:pt idx="163">
                  <c:v>46036</c:v>
                </c:pt>
                <c:pt idx="164">
                  <c:v>46037</c:v>
                </c:pt>
                <c:pt idx="165">
                  <c:v>46038</c:v>
                </c:pt>
                <c:pt idx="166">
                  <c:v>46041</c:v>
                </c:pt>
                <c:pt idx="167">
                  <c:v>46042</c:v>
                </c:pt>
                <c:pt idx="168">
                  <c:v>46043</c:v>
                </c:pt>
                <c:pt idx="169">
                  <c:v>46044</c:v>
                </c:pt>
                <c:pt idx="170">
                  <c:v>46045</c:v>
                </c:pt>
                <c:pt idx="171">
                  <c:v>46048</c:v>
                </c:pt>
                <c:pt idx="172">
                  <c:v>46049</c:v>
                </c:pt>
                <c:pt idx="173">
                  <c:v>46050</c:v>
                </c:pt>
                <c:pt idx="174">
                  <c:v>46051</c:v>
                </c:pt>
                <c:pt idx="175">
                  <c:v>46052</c:v>
                </c:pt>
                <c:pt idx="176">
                  <c:v>46055</c:v>
                </c:pt>
                <c:pt idx="177">
                  <c:v>46056</c:v>
                </c:pt>
                <c:pt idx="178">
                  <c:v>46057</c:v>
                </c:pt>
                <c:pt idx="179">
                  <c:v>46058</c:v>
                </c:pt>
                <c:pt idx="180">
                  <c:v>46059</c:v>
                </c:pt>
                <c:pt idx="181">
                  <c:v>46062</c:v>
                </c:pt>
                <c:pt idx="182">
                  <c:v>46063</c:v>
                </c:pt>
                <c:pt idx="183">
                  <c:v>46064</c:v>
                </c:pt>
                <c:pt idx="184">
                  <c:v>46065</c:v>
                </c:pt>
                <c:pt idx="185">
                  <c:v>46066</c:v>
                </c:pt>
                <c:pt idx="186">
                  <c:v>46071</c:v>
                </c:pt>
                <c:pt idx="187">
                  <c:v>46072</c:v>
                </c:pt>
                <c:pt idx="188">
                  <c:v>46073</c:v>
                </c:pt>
                <c:pt idx="189">
                  <c:v>46076</c:v>
                </c:pt>
                <c:pt idx="190">
                  <c:v>46077</c:v>
                </c:pt>
                <c:pt idx="191">
                  <c:v>46078</c:v>
                </c:pt>
                <c:pt idx="192">
                  <c:v>46079</c:v>
                </c:pt>
                <c:pt idx="193">
                  <c:v>46080</c:v>
                </c:pt>
                <c:pt idx="194">
                  <c:v>46083</c:v>
                </c:pt>
                <c:pt idx="195">
                  <c:v>46084</c:v>
                </c:pt>
                <c:pt idx="196">
                  <c:v>46085</c:v>
                </c:pt>
                <c:pt idx="197">
                  <c:v>46086</c:v>
                </c:pt>
                <c:pt idx="198">
                  <c:v>46087</c:v>
                </c:pt>
                <c:pt idx="199">
                  <c:v>46090</c:v>
                </c:pt>
                <c:pt idx="200">
                  <c:v>46091</c:v>
                </c:pt>
                <c:pt idx="201">
                  <c:v>46092</c:v>
                </c:pt>
                <c:pt idx="202">
                  <c:v>46093</c:v>
                </c:pt>
                <c:pt idx="203">
                  <c:v>46094</c:v>
                </c:pt>
                <c:pt idx="204">
                  <c:v>46097</c:v>
                </c:pt>
                <c:pt idx="205">
                  <c:v>46098</c:v>
                </c:pt>
                <c:pt idx="206">
                  <c:v>46099</c:v>
                </c:pt>
                <c:pt idx="207">
                  <c:v>46100</c:v>
                </c:pt>
                <c:pt idx="208">
                  <c:v>46101</c:v>
                </c:pt>
                <c:pt idx="209">
                  <c:v>46104</c:v>
                </c:pt>
                <c:pt idx="210">
                  <c:v>46105</c:v>
                </c:pt>
                <c:pt idx="211">
                  <c:v>46106</c:v>
                </c:pt>
                <c:pt idx="212">
                  <c:v>46107</c:v>
                </c:pt>
                <c:pt idx="213">
                  <c:v>46108</c:v>
                </c:pt>
                <c:pt idx="214">
                  <c:v>46111</c:v>
                </c:pt>
                <c:pt idx="215">
                  <c:v>46112</c:v>
                </c:pt>
                <c:pt idx="216">
                  <c:v>46113</c:v>
                </c:pt>
                <c:pt idx="217">
                  <c:v>46114</c:v>
                </c:pt>
                <c:pt idx="218">
                  <c:v>46118</c:v>
                </c:pt>
                <c:pt idx="219">
                  <c:v>46119</c:v>
                </c:pt>
                <c:pt idx="220">
                  <c:v>46120</c:v>
                </c:pt>
                <c:pt idx="221">
                  <c:v>46121</c:v>
                </c:pt>
                <c:pt idx="222">
                  <c:v>46122</c:v>
                </c:pt>
                <c:pt idx="223">
                  <c:v>46125</c:v>
                </c:pt>
                <c:pt idx="224">
                  <c:v>46126</c:v>
                </c:pt>
                <c:pt idx="225">
                  <c:v>46127</c:v>
                </c:pt>
                <c:pt idx="226">
                  <c:v>46128</c:v>
                </c:pt>
                <c:pt idx="227">
                  <c:v>46129</c:v>
                </c:pt>
                <c:pt idx="228">
                  <c:v>46132</c:v>
                </c:pt>
                <c:pt idx="229">
                  <c:v>46134</c:v>
                </c:pt>
                <c:pt idx="230">
                  <c:v>46135</c:v>
                </c:pt>
                <c:pt idx="231">
                  <c:v>46136</c:v>
                </c:pt>
                <c:pt idx="232">
                  <c:v>46139</c:v>
                </c:pt>
                <c:pt idx="233">
                  <c:v>46140</c:v>
                </c:pt>
                <c:pt idx="234">
                  <c:v>46141</c:v>
                </c:pt>
                <c:pt idx="235">
                  <c:v>46142</c:v>
                </c:pt>
                <c:pt idx="236">
                  <c:v>46146</c:v>
                </c:pt>
                <c:pt idx="237">
                  <c:v>46147</c:v>
                </c:pt>
                <c:pt idx="238">
                  <c:v>46148</c:v>
                </c:pt>
                <c:pt idx="239">
                  <c:v>46149</c:v>
                </c:pt>
                <c:pt idx="240">
                  <c:v>46150</c:v>
                </c:pt>
                <c:pt idx="241">
                  <c:v>46153</c:v>
                </c:pt>
                <c:pt idx="242">
                  <c:v>46154</c:v>
                </c:pt>
                <c:pt idx="243">
                  <c:v>46155</c:v>
                </c:pt>
                <c:pt idx="244">
                  <c:v>46156</c:v>
                </c:pt>
                <c:pt idx="245">
                  <c:v>46157</c:v>
                </c:pt>
                <c:pt idx="246">
                  <c:v>46160</c:v>
                </c:pt>
                <c:pt idx="247">
                  <c:v>46161</c:v>
                </c:pt>
                <c:pt idx="248">
                  <c:v>46162</c:v>
                </c:pt>
                <c:pt idx="249">
                  <c:v>46163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100.3704998365895</c:v>
                </c:pt>
                <c:pt idx="2">
                  <c:v>100.15435897311259</c:v>
                </c:pt>
                <c:pt idx="3">
                  <c:v>99.879595469955987</c:v>
                </c:pt>
                <c:pt idx="4">
                  <c:v>99.706732677964467</c:v>
                </c:pt>
                <c:pt idx="5">
                  <c:v>99.72292850897405</c:v>
                </c:pt>
                <c:pt idx="6">
                  <c:v>99.868311730004351</c:v>
                </c:pt>
                <c:pt idx="7">
                  <c:v>99.750146334503725</c:v>
                </c:pt>
                <c:pt idx="8">
                  <c:v>99.871574616269697</c:v>
                </c:pt>
                <c:pt idx="9">
                  <c:v>99.777879068883081</c:v>
                </c:pt>
                <c:pt idx="10">
                  <c:v>99.524029203203057</c:v>
                </c:pt>
                <c:pt idx="11">
                  <c:v>99.661602827922266</c:v>
                </c:pt>
                <c:pt idx="12">
                  <c:v>99.692309415201549</c:v>
                </c:pt>
                <c:pt idx="13">
                  <c:v>99.882204993678144</c:v>
                </c:pt>
                <c:pt idx="14">
                  <c:v>99.9531798519033</c:v>
                </c:pt>
                <c:pt idx="15">
                  <c:v>100.02017508231454</c:v>
                </c:pt>
                <c:pt idx="16">
                  <c:v>100.15800332270068</c:v>
                </c:pt>
                <c:pt idx="17">
                  <c:v>100.49626464078955</c:v>
                </c:pt>
                <c:pt idx="18">
                  <c:v>100.39678325059067</c:v>
                </c:pt>
                <c:pt idx="19">
                  <c:v>100.26221773510889</c:v>
                </c:pt>
                <c:pt idx="20">
                  <c:v>100.17331618645143</c:v>
                </c:pt>
                <c:pt idx="21">
                  <c:v>100.41997025504278</c:v>
                </c:pt>
                <c:pt idx="22">
                  <c:v>100.59688194651747</c:v>
                </c:pt>
                <c:pt idx="23">
                  <c:v>101.17420848467765</c:v>
                </c:pt>
                <c:pt idx="24">
                  <c:v>101.29044883178588</c:v>
                </c:pt>
                <c:pt idx="25">
                  <c:v>101.20916511088443</c:v>
                </c:pt>
                <c:pt idx="26">
                  <c:v>101.27302137428332</c:v>
                </c:pt>
                <c:pt idx="27">
                  <c:v>101.23614782749623</c:v>
                </c:pt>
                <c:pt idx="28">
                  <c:v>101.00191022900033</c:v>
                </c:pt>
                <c:pt idx="29">
                  <c:v>100.7357011405132</c:v>
                </c:pt>
                <c:pt idx="30">
                  <c:v>100.49939781075945</c:v>
                </c:pt>
                <c:pt idx="31">
                  <c:v>100.41384910412309</c:v>
                </c:pt>
                <c:pt idx="32">
                  <c:v>100.65930442800254</c:v>
                </c:pt>
                <c:pt idx="33">
                  <c:v>100.56716726308461</c:v>
                </c:pt>
                <c:pt idx="34">
                  <c:v>100.21273184393088</c:v>
                </c:pt>
                <c:pt idx="35">
                  <c:v>99.910365920323585</c:v>
                </c:pt>
                <c:pt idx="36">
                  <c:v>100.12588713972495</c:v>
                </c:pt>
                <c:pt idx="37">
                  <c:v>99.971381997473756</c:v>
                </c:pt>
                <c:pt idx="38">
                  <c:v>99.972613127931112</c:v>
                </c:pt>
                <c:pt idx="39">
                  <c:v>100.00049478056202</c:v>
                </c:pt>
                <c:pt idx="40">
                  <c:v>100.10258966276781</c:v>
                </c:pt>
                <c:pt idx="41">
                  <c:v>100.18597885753779</c:v>
                </c:pt>
                <c:pt idx="42">
                  <c:v>100.10272980178701</c:v>
                </c:pt>
                <c:pt idx="43">
                  <c:v>100.15680600633222</c:v>
                </c:pt>
                <c:pt idx="44">
                  <c:v>100.47088212902081</c:v>
                </c:pt>
                <c:pt idx="45">
                  <c:v>100.49936096667001</c:v>
                </c:pt>
                <c:pt idx="46">
                  <c:v>100.37172375958988</c:v>
                </c:pt>
                <c:pt idx="47">
                  <c:v>100.65760428095224</c:v>
                </c:pt>
                <c:pt idx="48">
                  <c:v>100.74205989248141</c:v>
                </c:pt>
                <c:pt idx="49">
                  <c:v>100.68142851782629</c:v>
                </c:pt>
                <c:pt idx="50">
                  <c:v>100.74347308592999</c:v>
                </c:pt>
                <c:pt idx="51">
                  <c:v>101.2497519621833</c:v>
                </c:pt>
                <c:pt idx="52">
                  <c:v>101.34214656957342</c:v>
                </c:pt>
                <c:pt idx="53">
                  <c:v>101.50807200499597</c:v>
                </c:pt>
                <c:pt idx="54">
                  <c:v>101.47004827717431</c:v>
                </c:pt>
                <c:pt idx="55">
                  <c:v>101.55331018203982</c:v>
                </c:pt>
                <c:pt idx="56">
                  <c:v>101.66889687376462</c:v>
                </c:pt>
                <c:pt idx="57">
                  <c:v>101.61889389835191</c:v>
                </c:pt>
                <c:pt idx="58">
                  <c:v>101.35940039071352</c:v>
                </c:pt>
                <c:pt idx="59">
                  <c:v>100.58663525562756</c:v>
                </c:pt>
                <c:pt idx="60">
                  <c:v>100.46525878268743</c:v>
                </c:pt>
                <c:pt idx="61">
                  <c:v>100.26480651498127</c:v>
                </c:pt>
                <c:pt idx="62">
                  <c:v>100.72816030584795</c:v>
                </c:pt>
                <c:pt idx="63">
                  <c:v>100.9845017642823</c:v>
                </c:pt>
                <c:pt idx="64">
                  <c:v>101.06621187259745</c:v>
                </c:pt>
                <c:pt idx="65">
                  <c:v>101.09537495847582</c:v>
                </c:pt>
                <c:pt idx="66">
                  <c:v>101.39463982294735</c:v>
                </c:pt>
                <c:pt idx="67">
                  <c:v>101.2104234635361</c:v>
                </c:pt>
                <c:pt idx="68">
                  <c:v>100.81231675412826</c:v>
                </c:pt>
                <c:pt idx="69">
                  <c:v>100.71932910331823</c:v>
                </c:pt>
                <c:pt idx="70">
                  <c:v>100.5510568458182</c:v>
                </c:pt>
                <c:pt idx="71">
                  <c:v>100.5208017226435</c:v>
                </c:pt>
                <c:pt idx="72">
                  <c:v>100.74461374069072</c:v>
                </c:pt>
                <c:pt idx="73">
                  <c:v>100.97644107834037</c:v>
                </c:pt>
                <c:pt idx="74">
                  <c:v>101.0659394952705</c:v>
                </c:pt>
                <c:pt idx="75">
                  <c:v>101.36781174393722</c:v>
                </c:pt>
                <c:pt idx="76">
                  <c:v>101.50012777984418</c:v>
                </c:pt>
                <c:pt idx="77">
                  <c:v>101.56792025897821</c:v>
                </c:pt>
                <c:pt idx="78">
                  <c:v>101.73139937834097</c:v>
                </c:pt>
                <c:pt idx="79">
                  <c:v>102.03346993964678</c:v>
                </c:pt>
                <c:pt idx="80">
                  <c:v>102.25036466367301</c:v>
                </c:pt>
                <c:pt idx="81">
                  <c:v>102.03488962339237</c:v>
                </c:pt>
                <c:pt idx="82">
                  <c:v>101.8438868695694</c:v>
                </c:pt>
                <c:pt idx="83">
                  <c:v>101.55275078537152</c:v>
                </c:pt>
                <c:pt idx="84">
                  <c:v>101.94749094902797</c:v>
                </c:pt>
                <c:pt idx="85">
                  <c:v>101.99487485651559</c:v>
                </c:pt>
                <c:pt idx="86">
                  <c:v>101.95562950060516</c:v>
                </c:pt>
                <c:pt idx="87">
                  <c:v>102.03248596639349</c:v>
                </c:pt>
                <c:pt idx="88">
                  <c:v>101.81214844459035</c:v>
                </c:pt>
                <c:pt idx="89">
                  <c:v>101.75473198418013</c:v>
                </c:pt>
                <c:pt idx="90">
                  <c:v>101.87001007005078</c:v>
                </c:pt>
                <c:pt idx="91">
                  <c:v>101.65562771848671</c:v>
                </c:pt>
                <c:pt idx="92">
                  <c:v>101.65553944208035</c:v>
                </c:pt>
                <c:pt idx="93">
                  <c:v>101.68352436573569</c:v>
                </c:pt>
                <c:pt idx="94">
                  <c:v>101.42109950289731</c:v>
                </c:pt>
                <c:pt idx="95">
                  <c:v>101.53283383878365</c:v>
                </c:pt>
                <c:pt idx="96">
                  <c:v>101.5792856714888</c:v>
                </c:pt>
                <c:pt idx="97">
                  <c:v>101.37278420192911</c:v>
                </c:pt>
                <c:pt idx="98">
                  <c:v>101.26116755795736</c:v>
                </c:pt>
                <c:pt idx="99">
                  <c:v>101.27720870953094</c:v>
                </c:pt>
                <c:pt idx="100">
                  <c:v>101.54993504232239</c:v>
                </c:pt>
                <c:pt idx="101">
                  <c:v>101.43893859822514</c:v>
                </c:pt>
                <c:pt idx="102">
                  <c:v>101.33317390725502</c:v>
                </c:pt>
                <c:pt idx="103">
                  <c:v>101.63235288585318</c:v>
                </c:pt>
                <c:pt idx="104">
                  <c:v>101.7708145935718</c:v>
                </c:pt>
                <c:pt idx="105">
                  <c:v>102.16955347942434</c:v>
                </c:pt>
                <c:pt idx="106">
                  <c:v>102.46218662294382</c:v>
                </c:pt>
                <c:pt idx="107">
                  <c:v>102.89202765756666</c:v>
                </c:pt>
                <c:pt idx="108">
                  <c:v>102.95493689937567</c:v>
                </c:pt>
                <c:pt idx="109">
                  <c:v>102.7992421442485</c:v>
                </c:pt>
                <c:pt idx="110">
                  <c:v>102.70648985336233</c:v>
                </c:pt>
                <c:pt idx="111">
                  <c:v>102.60398121770957</c:v>
                </c:pt>
                <c:pt idx="112">
                  <c:v>102.81861550156734</c:v>
                </c:pt>
                <c:pt idx="113">
                  <c:v>102.77121073667952</c:v>
                </c:pt>
                <c:pt idx="114">
                  <c:v>102.68093493037927</c:v>
                </c:pt>
                <c:pt idx="115">
                  <c:v>102.84345295986562</c:v>
                </c:pt>
                <c:pt idx="116">
                  <c:v>103.08063139800107</c:v>
                </c:pt>
                <c:pt idx="117">
                  <c:v>103.27299499260054</c:v>
                </c:pt>
                <c:pt idx="118">
                  <c:v>103.46757489215349</c:v>
                </c:pt>
                <c:pt idx="119">
                  <c:v>103.97409408868656</c:v>
                </c:pt>
                <c:pt idx="120">
                  <c:v>104.26750858986088</c:v>
                </c:pt>
                <c:pt idx="121">
                  <c:v>104.14378835472549</c:v>
                </c:pt>
                <c:pt idx="122">
                  <c:v>104.29495281081576</c:v>
                </c:pt>
                <c:pt idx="123">
                  <c:v>104.11863314080814</c:v>
                </c:pt>
                <c:pt idx="124">
                  <c:v>104.16743431162675</c:v>
                </c:pt>
                <c:pt idx="125">
                  <c:v>104.41370497458725</c:v>
                </c:pt>
                <c:pt idx="126">
                  <c:v>104.41370497458725</c:v>
                </c:pt>
                <c:pt idx="127">
                  <c:v>104.4473739760662</c:v>
                </c:pt>
                <c:pt idx="128">
                  <c:v>104.48873839602517</c:v>
                </c:pt>
                <c:pt idx="129">
                  <c:v>104.80533284957936</c:v>
                </c:pt>
                <c:pt idx="130">
                  <c:v>104.99704370317424</c:v>
                </c:pt>
                <c:pt idx="131">
                  <c:v>105.00507672467333</c:v>
                </c:pt>
                <c:pt idx="132">
                  <c:v>104.91733865439009</c:v>
                </c:pt>
                <c:pt idx="133">
                  <c:v>104.81576150186289</c:v>
                </c:pt>
                <c:pt idx="134">
                  <c:v>105.2552759954978</c:v>
                </c:pt>
                <c:pt idx="135">
                  <c:v>105.56365899219547</c:v>
                </c:pt>
                <c:pt idx="136">
                  <c:v>105.81078666720309</c:v>
                </c:pt>
                <c:pt idx="137">
                  <c:v>104.67343175043315</c:v>
                </c:pt>
                <c:pt idx="138">
                  <c:v>104.74460983384269</c:v>
                </c:pt>
                <c:pt idx="139">
                  <c:v>104.41535392837396</c:v>
                </c:pt>
                <c:pt idx="140">
                  <c:v>104.35535030170118</c:v>
                </c:pt>
                <c:pt idx="141">
                  <c:v>104.85336686250898</c:v>
                </c:pt>
                <c:pt idx="142">
                  <c:v>105.08964703397453</c:v>
                </c:pt>
                <c:pt idx="143">
                  <c:v>105.23388890698962</c:v>
                </c:pt>
                <c:pt idx="144">
                  <c:v>104.91677014381482</c:v>
                </c:pt>
                <c:pt idx="145">
                  <c:v>104.06857824301926</c:v>
                </c:pt>
                <c:pt idx="146">
                  <c:v>104.1773085873612</c:v>
                </c:pt>
                <c:pt idx="147">
                  <c:v>104.61185554152581</c:v>
                </c:pt>
                <c:pt idx="148">
                  <c:v>104.32873124491786</c:v>
                </c:pt>
                <c:pt idx="149">
                  <c:v>104.50108972409708</c:v>
                </c:pt>
                <c:pt idx="150">
                  <c:v>104.50108972409708</c:v>
                </c:pt>
                <c:pt idx="151">
                  <c:v>104.85917676603557</c:v>
                </c:pt>
                <c:pt idx="152">
                  <c:v>105.08467228704728</c:v>
                </c:pt>
                <c:pt idx="153">
                  <c:v>105.18985024560453</c:v>
                </c:pt>
                <c:pt idx="154">
                  <c:v>105.18985024560453</c:v>
                </c:pt>
                <c:pt idx="155">
                  <c:v>105.44055902865053</c:v>
                </c:pt>
                <c:pt idx="156">
                  <c:v>105.20582670337956</c:v>
                </c:pt>
                <c:pt idx="157">
                  <c:v>104.94180855031475</c:v>
                </c:pt>
                <c:pt idx="158">
                  <c:v>104.93518708474915</c:v>
                </c:pt>
                <c:pt idx="159">
                  <c:v>105.04380592865691</c:v>
                </c:pt>
                <c:pt idx="160">
                  <c:v>104.87350131173932</c:v>
                </c:pt>
                <c:pt idx="161">
                  <c:v>104.88727064420746</c:v>
                </c:pt>
                <c:pt idx="162">
                  <c:v>104.87703555337875</c:v>
                </c:pt>
                <c:pt idx="163">
                  <c:v>104.43285905429278</c:v>
                </c:pt>
                <c:pt idx="164">
                  <c:v>104.53311179776603</c:v>
                </c:pt>
                <c:pt idx="165">
                  <c:v>104.46590652317512</c:v>
                </c:pt>
                <c:pt idx="166">
                  <c:v>104.45910472775472</c:v>
                </c:pt>
                <c:pt idx="167">
                  <c:v>104.3972288595629</c:v>
                </c:pt>
                <c:pt idx="168">
                  <c:v>104.59455884020052</c:v>
                </c:pt>
                <c:pt idx="169">
                  <c:v>104.93941085769561</c:v>
                </c:pt>
                <c:pt idx="170">
                  <c:v>105.31128589618844</c:v>
                </c:pt>
                <c:pt idx="171">
                  <c:v>105.50856780320797</c:v>
                </c:pt>
                <c:pt idx="172">
                  <c:v>105.81169364736567</c:v>
                </c:pt>
                <c:pt idx="173">
                  <c:v>106.01173248434685</c:v>
                </c:pt>
                <c:pt idx="174">
                  <c:v>106.28951279230455</c:v>
                </c:pt>
                <c:pt idx="175">
                  <c:v>106.28942187435926</c:v>
                </c:pt>
                <c:pt idx="176">
                  <c:v>106.14791624124294</c:v>
                </c:pt>
                <c:pt idx="177">
                  <c:v>106.17925931987891</c:v>
                </c:pt>
                <c:pt idx="178">
                  <c:v>106.07093690803612</c:v>
                </c:pt>
                <c:pt idx="179">
                  <c:v>106.09546865900148</c:v>
                </c:pt>
                <c:pt idx="180">
                  <c:v>105.96710300871388</c:v>
                </c:pt>
                <c:pt idx="181">
                  <c:v>106.02970540768681</c:v>
                </c:pt>
                <c:pt idx="182">
                  <c:v>106.11240720470043</c:v>
                </c:pt>
                <c:pt idx="183">
                  <c:v>106.25402494783684</c:v>
                </c:pt>
                <c:pt idx="184">
                  <c:v>106.46531966310782</c:v>
                </c:pt>
                <c:pt idx="185">
                  <c:v>106.74023455871759</c:v>
                </c:pt>
                <c:pt idx="186">
                  <c:v>106.95509201675735</c:v>
                </c:pt>
                <c:pt idx="187">
                  <c:v>106.86530076551436</c:v>
                </c:pt>
                <c:pt idx="188">
                  <c:v>107.17263805344473</c:v>
                </c:pt>
                <c:pt idx="189">
                  <c:v>107.24033828191133</c:v>
                </c:pt>
                <c:pt idx="190">
                  <c:v>107.54775591565492</c:v>
                </c:pt>
                <c:pt idx="191">
                  <c:v>107.79856389984295</c:v>
                </c:pt>
                <c:pt idx="192">
                  <c:v>108.34390023611503</c:v>
                </c:pt>
                <c:pt idx="193">
                  <c:v>108.19616094762097</c:v>
                </c:pt>
                <c:pt idx="194">
                  <c:v>108.31660696536473</c:v>
                </c:pt>
                <c:pt idx="195">
                  <c:v>107.90543416450237</c:v>
                </c:pt>
                <c:pt idx="196">
                  <c:v>107.87051585853914</c:v>
                </c:pt>
                <c:pt idx="197">
                  <c:v>107.15632064590446</c:v>
                </c:pt>
                <c:pt idx="198">
                  <c:v>106.87004724642436</c:v>
                </c:pt>
                <c:pt idx="199">
                  <c:v>107.24808592756047</c:v>
                </c:pt>
                <c:pt idx="200">
                  <c:v>107.65659331403974</c:v>
                </c:pt>
                <c:pt idx="201">
                  <c:v>107.65305095654088</c:v>
                </c:pt>
                <c:pt idx="202">
                  <c:v>107.17599589765611</c:v>
                </c:pt>
                <c:pt idx="203">
                  <c:v>105.87578328654605</c:v>
                </c:pt>
                <c:pt idx="204">
                  <c:v>107.52478655727732</c:v>
                </c:pt>
                <c:pt idx="205">
                  <c:v>107.68672677701511</c:v>
                </c:pt>
                <c:pt idx="206">
                  <c:v>107.72273224956375</c:v>
                </c:pt>
                <c:pt idx="207">
                  <c:v>107.83556058895979</c:v>
                </c:pt>
                <c:pt idx="208">
                  <c:v>107.45628504606353</c:v>
                </c:pt>
                <c:pt idx="209">
                  <c:v>107.70600673621068</c:v>
                </c:pt>
                <c:pt idx="210">
                  <c:v>107.48884488207739</c:v>
                </c:pt>
                <c:pt idx="211">
                  <c:v>107.62653405320783</c:v>
                </c:pt>
                <c:pt idx="212">
                  <c:v>107.32785817422649</c:v>
                </c:pt>
                <c:pt idx="213">
                  <c:v>107.54153313122589</c:v>
                </c:pt>
                <c:pt idx="214">
                  <c:v>107.73671913846145</c:v>
                </c:pt>
                <c:pt idx="215">
                  <c:v>108.37573423460235</c:v>
                </c:pt>
                <c:pt idx="216">
                  <c:v>108.63630569332156</c:v>
                </c:pt>
                <c:pt idx="217">
                  <c:v>108.67387150857594</c:v>
                </c:pt>
                <c:pt idx="218">
                  <c:v>108.82315396977263</c:v>
                </c:pt>
                <c:pt idx="219">
                  <c:v>108.81352597272138</c:v>
                </c:pt>
                <c:pt idx="220">
                  <c:v>109.46233692913889</c:v>
                </c:pt>
                <c:pt idx="221">
                  <c:v>109.67102709897257</c:v>
                </c:pt>
                <c:pt idx="222">
                  <c:v>110.08606217638524</c:v>
                </c:pt>
                <c:pt idx="223">
                  <c:v>110.37361377591692</c:v>
                </c:pt>
                <c:pt idx="224">
                  <c:v>110.51100110042522</c:v>
                </c:pt>
                <c:pt idx="225">
                  <c:v>110.60300786176946</c:v>
                </c:pt>
                <c:pt idx="226">
                  <c:v>110.60906403202661</c:v>
                </c:pt>
                <c:pt idx="227">
                  <c:v>110.74771761587432</c:v>
                </c:pt>
                <c:pt idx="228">
                  <c:v>110.9465564829954</c:v>
                </c:pt>
                <c:pt idx="229">
                  <c:v>110.74375407037094</c:v>
                </c:pt>
                <c:pt idx="230">
                  <c:v>110.31803837849941</c:v>
                </c:pt>
                <c:pt idx="231">
                  <c:v>110.48193037278824</c:v>
                </c:pt>
                <c:pt idx="232">
                  <c:v>110.40152319458829</c:v>
                </c:pt>
                <c:pt idx="233">
                  <c:v>110.36621945701751</c:v>
                </c:pt>
                <c:pt idx="234">
                  <c:v>109.94592337830677</c:v>
                </c:pt>
                <c:pt idx="235">
                  <c:v>110.34214898329458</c:v>
                </c:pt>
                <c:pt idx="236">
                  <c:v>110.09342442030841</c:v>
                </c:pt>
                <c:pt idx="237">
                  <c:v>110.27760237580748</c:v>
                </c:pt>
                <c:pt idx="238">
                  <c:v>110.60644854392466</c:v>
                </c:pt>
                <c:pt idx="239">
                  <c:v>110.62285173574068</c:v>
                </c:pt>
                <c:pt idx="240">
                  <c:v>110.85299490705293</c:v>
                </c:pt>
                <c:pt idx="241">
                  <c:v>110.70666390543852</c:v>
                </c:pt>
                <c:pt idx="242">
                  <c:v>110.61021977105035</c:v>
                </c:pt>
                <c:pt idx="243">
                  <c:v>110.05372696082581</c:v>
                </c:pt>
                <c:pt idx="244">
                  <c:v>110.35517589989004</c:v>
                </c:pt>
                <c:pt idx="245">
                  <c:v>109.88332815093278</c:v>
                </c:pt>
                <c:pt idx="246">
                  <c:v>110.05053810339032</c:v>
                </c:pt>
                <c:pt idx="247">
                  <c:v>109.75359155389054</c:v>
                </c:pt>
                <c:pt idx="248">
                  <c:v>109.94315392792873</c:v>
                </c:pt>
                <c:pt idx="249">
                  <c:v>110.08971135485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A6D876-A9E1-440A-A302-1D4DB4F527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DEC89C3-460E-4AE4-839C-097DC17044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49DC24F-1D17-45B9-8BE0-F14EA649C5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52D05E6-032D-4607-A468-7E994A5A43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CCF78DC-1DDE-44F2-9F07-73EFB83EEF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54B99BA-CD2E-4FE5-ACE0-CA21F8E5ED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8FE8904-17C5-4D04-8441-A74F65B12F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1.1274270901913781</c:v>
                </c:pt>
                <c:pt idx="1">
                  <c:v>0.88368598459528735</c:v>
                </c:pt>
                <c:pt idx="2">
                  <c:v>0.64890335527247256</c:v>
                </c:pt>
                <c:pt idx="3">
                  <c:v>0.69018025537124816</c:v>
                </c:pt>
                <c:pt idx="4">
                  <c:v>0.73704365215418555</c:v>
                </c:pt>
                <c:pt idx="5">
                  <c:v>0.78600033798556934</c:v>
                </c:pt>
                <c:pt idx="6">
                  <c:v>0.87729014520414805</c:v>
                </c:pt>
                <c:pt idx="7">
                  <c:v>0.7131876926805657</c:v>
                </c:pt>
                <c:pt idx="8">
                  <c:v>0.72430421348190255</c:v>
                </c:pt>
                <c:pt idx="9">
                  <c:v>0.80253893998870918</c:v>
                </c:pt>
                <c:pt idx="10">
                  <c:v>0.59164985476881771</c:v>
                </c:pt>
                <c:pt idx="11">
                  <c:v>0.60898811676971709</c:v>
                </c:pt>
                <c:pt idx="12">
                  <c:v>0.62592169988301127</c:v>
                </c:pt>
                <c:pt idx="13">
                  <c:v>0.48803081408579263</c:v>
                </c:pt>
                <c:pt idx="14">
                  <c:v>0.51962217567088098</c:v>
                </c:pt>
                <c:pt idx="15">
                  <c:v>0.49882672889117258</c:v>
                </c:pt>
                <c:pt idx="16">
                  <c:v>0.40786659340302167</c:v>
                </c:pt>
                <c:pt idx="17">
                  <c:v>0.49299581533591003</c:v>
                </c:pt>
                <c:pt idx="18">
                  <c:v>0.48854755333808619</c:v>
                </c:pt>
                <c:pt idx="19">
                  <c:v>0.31731335412523148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1.5511892450879009E-2</c:v>
                </c:pt>
                <c:pt idx="1">
                  <c:v>0.18450704225352116</c:v>
                </c:pt>
                <c:pt idx="2">
                  <c:v>0.10452961672473868</c:v>
                </c:pt>
                <c:pt idx="3">
                  <c:v>6.4516129032258077E-2</c:v>
                </c:pt>
                <c:pt idx="4">
                  <c:v>0.13975155279503101</c:v>
                </c:pt>
                <c:pt idx="5">
                  <c:v>0.1355081555834379</c:v>
                </c:pt>
                <c:pt idx="6">
                  <c:v>7.8794901503797796E-2</c:v>
                </c:pt>
                <c:pt idx="7">
                  <c:v>9.033982973334273E-2</c:v>
                </c:pt>
                <c:pt idx="8">
                  <c:v>0.13764975783838901</c:v>
                </c:pt>
                <c:pt idx="9">
                  <c:v>6.6885245901639342E-2</c:v>
                </c:pt>
                <c:pt idx="10">
                  <c:v>9.4674556214516384E-2</c:v>
                </c:pt>
                <c:pt idx="11">
                  <c:v>0.12415818815028901</c:v>
                </c:pt>
                <c:pt idx="12">
                  <c:v>0.11019705375932658</c:v>
                </c:pt>
                <c:pt idx="13">
                  <c:v>9.9999999999999992E-2</c:v>
                </c:pt>
                <c:pt idx="14">
                  <c:v>0.11056179775280899</c:v>
                </c:pt>
                <c:pt idx="15">
                  <c:v>0.12262773722627737</c:v>
                </c:pt>
                <c:pt idx="16">
                  <c:v>0.1475409836065574</c:v>
                </c:pt>
                <c:pt idx="17">
                  <c:v>0</c:v>
                </c:pt>
                <c:pt idx="18">
                  <c:v>5.4390934844192627E-2</c:v>
                </c:pt>
                <c:pt idx="19">
                  <c:v>4.6495505076923078E-2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129F640-9032-49FD-B00C-2678955C5B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EDAC262-B454-4803-B8CC-8D5CBA2CFF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BBF9B2F-2416-4670-B0C2-E95F4ACD94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DF0C0F4-496B-4202-9E4F-796F0F7D72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10C291D-0A8E-40AD-9055-32BFDC1631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716E403-D822-40E3-9F2F-293D7D63E0E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7721FD5-FA7F-4B0F-B54D-AEEBEDB18F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0.77789408025293372</c:v>
                </c:pt>
                <c:pt idx="1">
                  <c:v>0.93278862625783343</c:v>
                </c:pt>
                <c:pt idx="2">
                  <c:v>1.0100597979314012</c:v>
                </c:pt>
                <c:pt idx="3">
                  <c:v>1.0084303729419646</c:v>
                </c:pt>
                <c:pt idx="4">
                  <c:v>0.91255328300016292</c:v>
                </c:pt>
                <c:pt idx="5">
                  <c:v>0.92340087800370463</c:v>
                </c:pt>
                <c:pt idx="6">
                  <c:v>0.92331045435533898</c:v>
                </c:pt>
                <c:pt idx="7">
                  <c:v>0.8935374510462345</c:v>
                </c:pt>
                <c:pt idx="8">
                  <c:v>0.81433631465167811</c:v>
                </c:pt>
                <c:pt idx="9">
                  <c:v>0.82813957641056335</c:v>
                </c:pt>
                <c:pt idx="10">
                  <c:v>0.87535125234531941</c:v>
                </c:pt>
                <c:pt idx="11">
                  <c:v>0.76988584704364271</c:v>
                </c:pt>
                <c:pt idx="12">
                  <c:v>0.83111978213057558</c:v>
                </c:pt>
                <c:pt idx="13">
                  <c:v>0.73460656805793001</c:v>
                </c:pt>
                <c:pt idx="14">
                  <c:v>0.81721177218701002</c:v>
                </c:pt>
                <c:pt idx="15">
                  <c:v>0.82354803366556706</c:v>
                </c:pt>
                <c:pt idx="16">
                  <c:v>0.67423451024009107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7.8260869565217397E-2</c:v>
                </c:pt>
                <c:pt idx="1">
                  <c:v>8.4996780424983903E-2</c:v>
                </c:pt>
                <c:pt idx="2">
                  <c:v>9.3913043478260877E-2</c:v>
                </c:pt>
                <c:pt idx="3">
                  <c:v>9.7435897435897423E-2</c:v>
                </c:pt>
                <c:pt idx="4">
                  <c:v>0.11869436201999604</c:v>
                </c:pt>
                <c:pt idx="5">
                  <c:v>0.10095413973587113</c:v>
                </c:pt>
                <c:pt idx="6">
                  <c:v>0.21227887617065561</c:v>
                </c:pt>
                <c:pt idx="7">
                  <c:v>8.3697572767975154E-2</c:v>
                </c:pt>
                <c:pt idx="8">
                  <c:v>9.8129270750784023E-2</c:v>
                </c:pt>
                <c:pt idx="9">
                  <c:v>0.11123470522803117</c:v>
                </c:pt>
                <c:pt idx="10">
                  <c:v>0.1001526717557252</c:v>
                </c:pt>
                <c:pt idx="11">
                  <c:v>9.1304347826086957E-2</c:v>
                </c:pt>
                <c:pt idx="12">
                  <c:v>0.15306122448979589</c:v>
                </c:pt>
                <c:pt idx="13">
                  <c:v>0.1536144578313253</c:v>
                </c:pt>
                <c:pt idx="14">
                  <c:v>8.6809741982155769E-2</c:v>
                </c:pt>
                <c:pt idx="15">
                  <c:v>0</c:v>
                </c:pt>
                <c:pt idx="16">
                  <c:v>0.14740157480314961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A7FE67-7B34-44AA-9492-1F91510AA45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32D046-DF99-4984-B41A-620EA2FF13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8AC9105-7F24-4CB5-AB15-AF33175CD5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4201A21-9820-4670-933B-01D8EF07F4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15D49C2-AA88-4EA1-93D3-CAB9757986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943704B-3B91-4E3D-BEC5-15873F78E07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192AF38-462E-4204-885F-F195EB5879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62BCEB4-3A2A-48B7-888E-BF0AF46D9A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CF4A6F7-A238-46D5-A92B-A557A416D25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37464B0-F239-4ABD-B184-9AB07032C25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AC19E26-1337-4FF2-B34F-64E3B6B540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0.89689219122823505</c:v>
                </c:pt>
                <c:pt idx="1">
                  <c:v>0.95882982811560569</c:v>
                </c:pt>
                <c:pt idx="2">
                  <c:v>0.96868011993204051</c:v>
                </c:pt>
                <c:pt idx="3">
                  <c:v>0.92977745057810546</c:v>
                </c:pt>
                <c:pt idx="4">
                  <c:v>0.91301677114584301</c:v>
                </c:pt>
                <c:pt idx="5">
                  <c:v>0.86808374550132672</c:v>
                </c:pt>
                <c:pt idx="6">
                  <c:v>0.85014453619870645</c:v>
                </c:pt>
                <c:pt idx="7">
                  <c:v>0.70838567136986808</c:v>
                </c:pt>
                <c:pt idx="8">
                  <c:v>0.71317830334044441</c:v>
                </c:pt>
                <c:pt idx="9">
                  <c:v>0.950194627887746</c:v>
                </c:pt>
                <c:pt idx="10">
                  <c:v>0.70666574671216487</c:v>
                </c:pt>
                <c:pt idx="11">
                  <c:v>0.70123752288405128</c:v>
                </c:pt>
                <c:pt idx="12">
                  <c:v>0.48074931399504106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6.8396657597298557E-2</c:v>
                </c:pt>
                <c:pt idx="1">
                  <c:v>0.10303030303030301</c:v>
                </c:pt>
                <c:pt idx="2">
                  <c:v>0.10317757009345796</c:v>
                </c:pt>
                <c:pt idx="3">
                  <c:v>9.3333333333333324E-2</c:v>
                </c:pt>
                <c:pt idx="4">
                  <c:v>0.11232799775268804</c:v>
                </c:pt>
                <c:pt idx="5">
                  <c:v>0.13108242303872891</c:v>
                </c:pt>
                <c:pt idx="6">
                  <c:v>9.6686336814465021E-2</c:v>
                </c:pt>
                <c:pt idx="7">
                  <c:v>0.12500000000000003</c:v>
                </c:pt>
                <c:pt idx="8">
                  <c:v>8.3576041534760045E-2</c:v>
                </c:pt>
                <c:pt idx="9">
                  <c:v>0.12462592437729934</c:v>
                </c:pt>
                <c:pt idx="10">
                  <c:v>0.11638714891897353</c:v>
                </c:pt>
                <c:pt idx="11">
                  <c:v>0.12664907651715041</c:v>
                </c:pt>
                <c:pt idx="12">
                  <c:v>0.12011439466158245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6427C2-10C9-43BE-A86A-581EAF4436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A75C96B-EA44-4DB4-8D11-0913050B669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D70BF03-3713-481E-9CB5-BE26DC8CE3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38144E3-0BBC-41D1-8523-571B909AF09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4A00481-60A7-4358-9887-FA5C2F5B0C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8E433F9-0938-48A1-8AAC-B86CB535CD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BD6DFD8-445C-4E1A-82B4-312B65A3B71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68A76FB-6B82-466E-BEA7-A0FA3D1360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B43D6A5-F377-4812-A34C-8467F1858F9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060D245-2624-43A3-AE22-D5DC2BCC64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77F3A18-B42B-4F12-930F-C125CEE461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AD8CDC9-14F4-42B3-A6DD-5A3CBC56E2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410EBF6-CE98-43DA-B78C-F01C8251CF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1.0265195561000933</c:v>
                </c:pt>
                <c:pt idx="1">
                  <c:v>0.98247609388543322</c:v>
                </c:pt>
                <c:pt idx="2">
                  <c:v>1.056645171893773</c:v>
                </c:pt>
                <c:pt idx="3">
                  <c:v>1.0089355867453729</c:v>
                </c:pt>
                <c:pt idx="4">
                  <c:v>0.86074256481430267</c:v>
                </c:pt>
                <c:pt idx="5">
                  <c:v>1.0282004043319242</c:v>
                </c:pt>
                <c:pt idx="6">
                  <c:v>0.91053491949548993</c:v>
                </c:pt>
                <c:pt idx="7">
                  <c:v>1.0338611365207451</c:v>
                </c:pt>
                <c:pt idx="8">
                  <c:v>1.0075303957597133</c:v>
                </c:pt>
                <c:pt idx="9">
                  <c:v>0.98174900998900849</c:v>
                </c:pt>
                <c:pt idx="10">
                  <c:v>0.89300225252343846</c:v>
                </c:pt>
                <c:pt idx="11">
                  <c:v>0.98309106652600886</c:v>
                </c:pt>
                <c:pt idx="12">
                  <c:v>0.89717627875467465</c:v>
                </c:pt>
                <c:pt idx="13">
                  <c:v>0.92406394245455936</c:v>
                </c:pt>
                <c:pt idx="14">
                  <c:v>0.92781470717873515</c:v>
                </c:pt>
                <c:pt idx="15">
                  <c:v>0.83126943034851219</c:v>
                </c:pt>
                <c:pt idx="16">
                  <c:v>0.91270189374230271</c:v>
                </c:pt>
                <c:pt idx="17">
                  <c:v>0.70590501396246852</c:v>
                </c:pt>
                <c:pt idx="18">
                  <c:v>0.88754025698842198</c:v>
                </c:pt>
                <c:pt idx="19">
                  <c:v>0.90749366564870648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0.12559467174343067</c:v>
                </c:pt>
                <c:pt idx="1">
                  <c:v>0.14304291287347504</c:v>
                </c:pt>
                <c:pt idx="2">
                  <c:v>0.12108980827473574</c:v>
                </c:pt>
                <c:pt idx="3">
                  <c:v>0.13820731096422956</c:v>
                </c:pt>
                <c:pt idx="4">
                  <c:v>0.14173228346661371</c:v>
                </c:pt>
                <c:pt idx="5">
                  <c:v>0.13246304473027451</c:v>
                </c:pt>
                <c:pt idx="6">
                  <c:v>0.15602223594811612</c:v>
                </c:pt>
                <c:pt idx="7">
                  <c:v>0.13201320132372324</c:v>
                </c:pt>
                <c:pt idx="8">
                  <c:v>0.1247790371202335</c:v>
                </c:pt>
                <c:pt idx="9">
                  <c:v>0.1176834933431677</c:v>
                </c:pt>
                <c:pt idx="10">
                  <c:v>0.12787356322199078</c:v>
                </c:pt>
                <c:pt idx="11">
                  <c:v>0.14953271028143666</c:v>
                </c:pt>
                <c:pt idx="12">
                  <c:v>0.12857142857142856</c:v>
                </c:pt>
                <c:pt idx="13">
                  <c:v>0.13093709884467264</c:v>
                </c:pt>
                <c:pt idx="14">
                  <c:v>0.1284796573875803</c:v>
                </c:pt>
                <c:pt idx="15">
                  <c:v>0.15288571792585043</c:v>
                </c:pt>
                <c:pt idx="16">
                  <c:v>0.14117647059500021</c:v>
                </c:pt>
                <c:pt idx="17">
                  <c:v>0.13953488372093023</c:v>
                </c:pt>
                <c:pt idx="18">
                  <c:v>0.15935079306528957</c:v>
                </c:pt>
                <c:pt idx="19">
                  <c:v>0.12364425162689809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0D5EE0A-0F9D-4573-88CF-F0DF83C17C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1A6C7B7-18C0-4E0F-9A90-3B8FB248B38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0.80188111689196351</c:v>
                </c:pt>
                <c:pt idx="1">
                  <c:v>0.86292392635812054</c:v>
                </c:pt>
                <c:pt idx="2">
                  <c:v>0.88432293886697888</c:v>
                </c:pt>
                <c:pt idx="3">
                  <c:v>0.83086340093126987</c:v>
                </c:pt>
                <c:pt idx="4">
                  <c:v>0.83715321057796277</c:v>
                </c:pt>
                <c:pt idx="5">
                  <c:v>0.80835487727285549</c:v>
                </c:pt>
                <c:pt idx="6">
                  <c:v>0.77522859492746776</c:v>
                </c:pt>
                <c:pt idx="7">
                  <c:v>0.81540008730448177</c:v>
                </c:pt>
                <c:pt idx="8">
                  <c:v>0.81369857388918698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0.1276595744680851</c:v>
                </c:pt>
                <c:pt idx="1">
                  <c:v>0.11898859692612794</c:v>
                </c:pt>
                <c:pt idx="2">
                  <c:v>0.11260229132569559</c:v>
                </c:pt>
                <c:pt idx="3">
                  <c:v>0.11835616438356167</c:v>
                </c:pt>
                <c:pt idx="4">
                  <c:v>0.12426035502958582</c:v>
                </c:pt>
                <c:pt idx="5">
                  <c:v>0.12237960339943345</c:v>
                </c:pt>
                <c:pt idx="6">
                  <c:v>0.11379310344827585</c:v>
                </c:pt>
                <c:pt idx="7">
                  <c:v>0.11076923076923076</c:v>
                </c:pt>
                <c:pt idx="8">
                  <c:v>0.12824427480916034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E5FB5C2-A9D0-48A9-B69D-9E8AE02D2D2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BC586F9-2E29-4FD3-AF77-53111018C41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D3AE9C8-23F7-44CE-897F-9AAEBC7760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0.92883619518537286</c:v>
                </c:pt>
                <c:pt idx="1">
                  <c:v>0.89693993041876141</c:v>
                </c:pt>
                <c:pt idx="2">
                  <c:v>0.98990321769729794</c:v>
                </c:pt>
                <c:pt idx="3">
                  <c:v>1.0172218589748157</c:v>
                </c:pt>
                <c:pt idx="4">
                  <c:v>0.88649573527113179</c:v>
                </c:pt>
                <c:pt idx="5">
                  <c:v>0.97136685222053099</c:v>
                </c:pt>
                <c:pt idx="6">
                  <c:v>0.54205773571986571</c:v>
                </c:pt>
                <c:pt idx="7">
                  <c:v>0.90054374924512093</c:v>
                </c:pt>
                <c:pt idx="8">
                  <c:v>0.55156039661442668</c:v>
                </c:pt>
                <c:pt idx="9">
                  <c:v>0.63174896824784377</c:v>
                </c:pt>
                <c:pt idx="10">
                  <c:v>0.6268178913498792</c:v>
                </c:pt>
                <c:pt idx="11">
                  <c:v>3.3526449758441407E-2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0.12162162162204622</c:v>
                </c:pt>
                <c:pt idx="1">
                  <c:v>0.10760723359736959</c:v>
                </c:pt>
                <c:pt idx="2">
                  <c:v>9.6034482758620698E-2</c:v>
                </c:pt>
                <c:pt idx="3">
                  <c:v>8.6963155083151333E-2</c:v>
                </c:pt>
                <c:pt idx="4">
                  <c:v>0.1365261675154405</c:v>
                </c:pt>
                <c:pt idx="5">
                  <c:v>8.3149606298284051E-2</c:v>
                </c:pt>
                <c:pt idx="6">
                  <c:v>0.20526315789473684</c:v>
                </c:pt>
                <c:pt idx="7">
                  <c:v>0.11261730969760167</c:v>
                </c:pt>
                <c:pt idx="8">
                  <c:v>0.14278631631191821</c:v>
                </c:pt>
                <c:pt idx="9">
                  <c:v>9.4117647058520493E-2</c:v>
                </c:pt>
                <c:pt idx="10">
                  <c:v>0.11005668428762501</c:v>
                </c:pt>
                <c:pt idx="11">
                  <c:v>7.3770491803278673E-2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RZAT11</c:v>
                </c:pt>
                <c:pt idx="1">
                  <c:v>XPIN11</c:v>
                </c:pt>
                <c:pt idx="2">
                  <c:v>TRBL11</c:v>
                </c:pt>
                <c:pt idx="3">
                  <c:v>BLMG11</c:v>
                </c:pt>
                <c:pt idx="4">
                  <c:v>GGRC11</c:v>
                </c:pt>
                <c:pt idx="5">
                  <c:v>NEWL11</c:v>
                </c:pt>
                <c:pt idx="6">
                  <c:v>XPLG11</c:v>
                </c:pt>
                <c:pt idx="7">
                  <c:v>VILG11</c:v>
                </c:pt>
                <c:pt idx="8">
                  <c:v>HSLG11</c:v>
                </c:pt>
                <c:pt idx="9">
                  <c:v>BRCO11</c:v>
                </c:pt>
                <c:pt idx="10">
                  <c:v>BTLG11</c:v>
                </c:pt>
                <c:pt idx="11">
                  <c:v>HLOG11</c:v>
                </c:pt>
                <c:pt idx="12">
                  <c:v>RBRL11</c:v>
                </c:pt>
                <c:pt idx="13">
                  <c:v>HGLG11</c:v>
                </c:pt>
                <c:pt idx="14">
                  <c:v>LVBI11</c:v>
                </c:pt>
                <c:pt idx="15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0.21227887617065561</c:v>
                </c:pt>
                <c:pt idx="1">
                  <c:v>0.1536144578313253</c:v>
                </c:pt>
                <c:pt idx="2">
                  <c:v>0.15306122448979589</c:v>
                </c:pt>
                <c:pt idx="3">
                  <c:v>0.14740157480314961</c:v>
                </c:pt>
                <c:pt idx="4">
                  <c:v>0.11869436201999604</c:v>
                </c:pt>
                <c:pt idx="5">
                  <c:v>0.11123470522803117</c:v>
                </c:pt>
                <c:pt idx="6">
                  <c:v>0.10095413973587113</c:v>
                </c:pt>
                <c:pt idx="7">
                  <c:v>0.1001526717557252</c:v>
                </c:pt>
                <c:pt idx="8">
                  <c:v>9.8129270750784023E-2</c:v>
                </c:pt>
                <c:pt idx="9">
                  <c:v>9.7435897435897423E-2</c:v>
                </c:pt>
                <c:pt idx="10">
                  <c:v>9.3913043478260877E-2</c:v>
                </c:pt>
                <c:pt idx="11">
                  <c:v>9.1304347826086957E-2</c:v>
                </c:pt>
                <c:pt idx="12">
                  <c:v>8.6809741982155769E-2</c:v>
                </c:pt>
                <c:pt idx="13">
                  <c:v>8.4996780424983903E-2</c:v>
                </c:pt>
                <c:pt idx="14">
                  <c:v>8.3697572767975154E-2</c:v>
                </c:pt>
                <c:pt idx="15">
                  <c:v>7.8260869565217397E-2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RZAT11</c:v>
              </c:pt>
              <c:pt idx="1">
                <c:v>XPIN11</c:v>
              </c:pt>
              <c:pt idx="2">
                <c:v>TRBL11</c:v>
              </c:pt>
              <c:pt idx="3">
                <c:v>BLMG11</c:v>
              </c:pt>
              <c:pt idx="4">
                <c:v>GGRC11</c:v>
              </c:pt>
              <c:pt idx="5">
                <c:v>NEWL11</c:v>
              </c:pt>
              <c:pt idx="6">
                <c:v>XPLG11</c:v>
              </c:pt>
              <c:pt idx="7">
                <c:v>VILG11</c:v>
              </c:pt>
              <c:pt idx="8">
                <c:v>HSLG11</c:v>
              </c:pt>
              <c:pt idx="9">
                <c:v>BRCO11</c:v>
              </c:pt>
              <c:pt idx="10">
                <c:v>BTLG11</c:v>
              </c:pt>
              <c:pt idx="11">
                <c:v>HLOG11</c:v>
              </c:pt>
              <c:pt idx="12">
                <c:v>RBRL11</c:v>
              </c:pt>
              <c:pt idx="13">
                <c:v>HGLG11</c:v>
              </c:pt>
              <c:pt idx="14">
                <c:v>LVBI11</c:v>
              </c:pt>
              <c:pt idx="15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9.8639389275987949E-2</c:v>
                </c:pt>
                <c:pt idx="1">
                  <c:v>9.8639389275987949E-2</c:v>
                </c:pt>
                <c:pt idx="2">
                  <c:v>9.8639389275987949E-2</c:v>
                </c:pt>
                <c:pt idx="3">
                  <c:v>9.8639389275987949E-2</c:v>
                </c:pt>
                <c:pt idx="4">
                  <c:v>9.8639389275987949E-2</c:v>
                </c:pt>
                <c:pt idx="5">
                  <c:v>9.8639389275987949E-2</c:v>
                </c:pt>
                <c:pt idx="6">
                  <c:v>9.8639389275987949E-2</c:v>
                </c:pt>
                <c:pt idx="7">
                  <c:v>9.8639389275987949E-2</c:v>
                </c:pt>
                <c:pt idx="8">
                  <c:v>9.8639389275987949E-2</c:v>
                </c:pt>
                <c:pt idx="9">
                  <c:v>9.8639389275987949E-2</c:v>
                </c:pt>
                <c:pt idx="10">
                  <c:v>9.8639389275987949E-2</c:v>
                </c:pt>
                <c:pt idx="11">
                  <c:v>9.8639389275987949E-2</c:v>
                </c:pt>
                <c:pt idx="12">
                  <c:v>9.8639389275987949E-2</c:v>
                </c:pt>
                <c:pt idx="13">
                  <c:v>9.8639389275987949E-2</c:v>
                </c:pt>
                <c:pt idx="14">
                  <c:v>9.8639389275987949E-2</c:v>
                </c:pt>
                <c:pt idx="15">
                  <c:v>9.8639389275987949E-2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LIFE11</c:v>
                </c:pt>
                <c:pt idx="1">
                  <c:v>OUJP11</c:v>
                </c:pt>
                <c:pt idx="2">
                  <c:v>VGIP11</c:v>
                </c:pt>
                <c:pt idx="3">
                  <c:v>RZAK11</c:v>
                </c:pt>
                <c:pt idx="4">
                  <c:v>RECR11</c:v>
                </c:pt>
                <c:pt idx="5">
                  <c:v>HABT11</c:v>
                </c:pt>
                <c:pt idx="6">
                  <c:v>VCJR11</c:v>
                </c:pt>
                <c:pt idx="7">
                  <c:v>VGIR11</c:v>
                </c:pt>
                <c:pt idx="8">
                  <c:v>CYCR11</c:v>
                </c:pt>
                <c:pt idx="9">
                  <c:v>KNIP11</c:v>
                </c:pt>
                <c:pt idx="10">
                  <c:v>KCRE11</c:v>
                </c:pt>
                <c:pt idx="11">
                  <c:v>CPTS11</c:v>
                </c:pt>
                <c:pt idx="12">
                  <c:v>MANA11</c:v>
                </c:pt>
                <c:pt idx="13">
                  <c:v>MCRE11</c:v>
                </c:pt>
                <c:pt idx="14">
                  <c:v>SNCI11</c:v>
                </c:pt>
                <c:pt idx="15">
                  <c:v>VGHF11</c:v>
                </c:pt>
                <c:pt idx="16">
                  <c:v>KNHY11</c:v>
                </c:pt>
                <c:pt idx="17">
                  <c:v>ICRI11</c:v>
                </c:pt>
                <c:pt idx="18">
                  <c:v>BCRI11</c:v>
                </c:pt>
                <c:pt idx="19">
                  <c:v>URPR11</c:v>
                </c:pt>
                <c:pt idx="20">
                  <c:v>KNUQ11</c:v>
                </c:pt>
                <c:pt idx="21">
                  <c:v>KNSC11</c:v>
                </c:pt>
                <c:pt idx="22">
                  <c:v>XPCI11</c:v>
                </c:pt>
                <c:pt idx="23">
                  <c:v>VRTA11</c:v>
                </c:pt>
                <c:pt idx="24">
                  <c:v>RBRR11</c:v>
                </c:pt>
                <c:pt idx="25">
                  <c:v>RBRY11</c:v>
                </c:pt>
                <c:pt idx="26">
                  <c:v>AFHI11</c:v>
                </c:pt>
                <c:pt idx="27">
                  <c:v>PCIP11</c:v>
                </c:pt>
                <c:pt idx="28">
                  <c:v>WHGR11</c:v>
                </c:pt>
                <c:pt idx="29">
                  <c:v>KNCR11</c:v>
                </c:pt>
                <c:pt idx="30">
                  <c:v>CLIN11</c:v>
                </c:pt>
                <c:pt idx="31">
                  <c:v>MCCI11</c:v>
                </c:pt>
                <c:pt idx="32">
                  <c:v>BTCI11</c:v>
                </c:pt>
                <c:pt idx="33">
                  <c:v>MXRF11</c:v>
                </c:pt>
                <c:pt idx="34">
                  <c:v>HGCR11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0.17668711656441718</c:v>
                </c:pt>
                <c:pt idx="1">
                  <c:v>0.16563146997929606</c:v>
                </c:pt>
                <c:pt idx="2">
                  <c:v>0.15935079306528957</c:v>
                </c:pt>
                <c:pt idx="3">
                  <c:v>0.15926640926640928</c:v>
                </c:pt>
                <c:pt idx="4">
                  <c:v>0.15602223594811612</c:v>
                </c:pt>
                <c:pt idx="5">
                  <c:v>0.1539708265802269</c:v>
                </c:pt>
                <c:pt idx="6">
                  <c:v>0.15288571792585043</c:v>
                </c:pt>
                <c:pt idx="7">
                  <c:v>0.14953271028143666</c:v>
                </c:pt>
                <c:pt idx="8">
                  <c:v>0.14372881355932204</c:v>
                </c:pt>
                <c:pt idx="9">
                  <c:v>0.14304291287347504</c:v>
                </c:pt>
                <c:pt idx="10">
                  <c:v>0.14208826695371368</c:v>
                </c:pt>
                <c:pt idx="11">
                  <c:v>0.14173228346661371</c:v>
                </c:pt>
                <c:pt idx="12">
                  <c:v>0.14163090128755365</c:v>
                </c:pt>
                <c:pt idx="13">
                  <c:v>0.14117647059500021</c:v>
                </c:pt>
                <c:pt idx="14">
                  <c:v>0.13976240391334732</c:v>
                </c:pt>
                <c:pt idx="15">
                  <c:v>0.13953488372093023</c:v>
                </c:pt>
                <c:pt idx="16">
                  <c:v>0.13820731096422956</c:v>
                </c:pt>
                <c:pt idx="17">
                  <c:v>0.13758599124452783</c:v>
                </c:pt>
                <c:pt idx="18">
                  <c:v>0.13698630136986298</c:v>
                </c:pt>
                <c:pt idx="19">
                  <c:v>0.13559322033898305</c:v>
                </c:pt>
                <c:pt idx="20">
                  <c:v>0.13246304473027451</c:v>
                </c:pt>
                <c:pt idx="21">
                  <c:v>0.13201320132372324</c:v>
                </c:pt>
                <c:pt idx="22">
                  <c:v>0.13114754098392961</c:v>
                </c:pt>
                <c:pt idx="23">
                  <c:v>0.13093709884467264</c:v>
                </c:pt>
                <c:pt idx="24">
                  <c:v>0.12857142857142856</c:v>
                </c:pt>
                <c:pt idx="25">
                  <c:v>0.1284796573875803</c:v>
                </c:pt>
                <c:pt idx="26">
                  <c:v>0.12818917237087737</c:v>
                </c:pt>
                <c:pt idx="27">
                  <c:v>0.12787356322199078</c:v>
                </c:pt>
                <c:pt idx="28">
                  <c:v>0.1261829653001052</c:v>
                </c:pt>
                <c:pt idx="29">
                  <c:v>0.12559467174343067</c:v>
                </c:pt>
                <c:pt idx="30">
                  <c:v>0.12487676634899768</c:v>
                </c:pt>
                <c:pt idx="31">
                  <c:v>0.1247790371202335</c:v>
                </c:pt>
                <c:pt idx="32">
                  <c:v>0.12364425162689809</c:v>
                </c:pt>
                <c:pt idx="33">
                  <c:v>0.12108980827473574</c:v>
                </c:pt>
                <c:pt idx="34">
                  <c:v>0.1176834933431677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13,4%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LIFE11</c:v>
              </c:pt>
              <c:pt idx="1">
                <c:v>OUJP11</c:v>
              </c:pt>
              <c:pt idx="2">
                <c:v>VGIP11</c:v>
              </c:pt>
              <c:pt idx="3">
                <c:v>RZAK11</c:v>
              </c:pt>
              <c:pt idx="4">
                <c:v>RECR11</c:v>
              </c:pt>
              <c:pt idx="5">
                <c:v>HABT11</c:v>
              </c:pt>
              <c:pt idx="6">
                <c:v>VCJR11</c:v>
              </c:pt>
              <c:pt idx="7">
                <c:v>VGIR11</c:v>
              </c:pt>
              <c:pt idx="8">
                <c:v>CYCR11</c:v>
              </c:pt>
              <c:pt idx="9">
                <c:v>KNIP11</c:v>
              </c:pt>
              <c:pt idx="10">
                <c:v>KCRE11</c:v>
              </c:pt>
              <c:pt idx="11">
                <c:v>CPTS11</c:v>
              </c:pt>
              <c:pt idx="12">
                <c:v>MANA11</c:v>
              </c:pt>
              <c:pt idx="13">
                <c:v>MCRE11</c:v>
              </c:pt>
              <c:pt idx="14">
                <c:v>SNCI11</c:v>
              </c:pt>
              <c:pt idx="15">
                <c:v>VGHF11</c:v>
              </c:pt>
              <c:pt idx="16">
                <c:v>KNHY11</c:v>
              </c:pt>
              <c:pt idx="17">
                <c:v>ICRI11</c:v>
              </c:pt>
              <c:pt idx="18">
                <c:v>BCRI11</c:v>
              </c:pt>
              <c:pt idx="19">
                <c:v>URPR11</c:v>
              </c:pt>
              <c:pt idx="20">
                <c:v>KNUQ11</c:v>
              </c:pt>
              <c:pt idx="21">
                <c:v>KNSC11</c:v>
              </c:pt>
              <c:pt idx="22">
                <c:v>XPCI11</c:v>
              </c:pt>
              <c:pt idx="23">
                <c:v>VRTA11</c:v>
              </c:pt>
              <c:pt idx="24">
                <c:v>RBRR11</c:v>
              </c:pt>
              <c:pt idx="25">
                <c:v>RBRY11</c:v>
              </c:pt>
              <c:pt idx="26">
                <c:v>AFHI11</c:v>
              </c:pt>
              <c:pt idx="27">
                <c:v>PCIP11</c:v>
              </c:pt>
              <c:pt idx="28">
                <c:v>WHGR11</c:v>
              </c:pt>
              <c:pt idx="29">
                <c:v>KNCR11</c:v>
              </c:pt>
              <c:pt idx="30">
                <c:v>CLIN11</c:v>
              </c:pt>
              <c:pt idx="31">
                <c:v>MCCI11</c:v>
              </c:pt>
              <c:pt idx="32">
                <c:v>BTCI11</c:v>
              </c:pt>
              <c:pt idx="33">
                <c:v>MXRF11</c:v>
              </c:pt>
              <c:pt idx="34">
                <c:v>HGCR11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0.13446219514188706</c:v>
                </c:pt>
                <c:pt idx="1">
                  <c:v>0.13446219514188706</c:v>
                </c:pt>
                <c:pt idx="2">
                  <c:v>0.13446219514188706</c:v>
                </c:pt>
                <c:pt idx="3">
                  <c:v>0.13446219514188706</c:v>
                </c:pt>
                <c:pt idx="4">
                  <c:v>0.13446219514188706</c:v>
                </c:pt>
                <c:pt idx="5">
                  <c:v>0.13446219514188706</c:v>
                </c:pt>
                <c:pt idx="6">
                  <c:v>0.13446219514188706</c:v>
                </c:pt>
                <c:pt idx="7">
                  <c:v>0.13446219514188706</c:v>
                </c:pt>
                <c:pt idx="8">
                  <c:v>0.13446219514188706</c:v>
                </c:pt>
                <c:pt idx="9">
                  <c:v>0.13446219514188706</c:v>
                </c:pt>
                <c:pt idx="10">
                  <c:v>0.13446219514188706</c:v>
                </c:pt>
                <c:pt idx="11">
                  <c:v>0.13446219514188706</c:v>
                </c:pt>
                <c:pt idx="12">
                  <c:v>0.13446219514188706</c:v>
                </c:pt>
                <c:pt idx="13">
                  <c:v>0.13446219514188706</c:v>
                </c:pt>
                <c:pt idx="14">
                  <c:v>0.13446219514188706</c:v>
                </c:pt>
                <c:pt idx="15">
                  <c:v>0.13446219514188706</c:v>
                </c:pt>
                <c:pt idx="16">
                  <c:v>0.13446219514188706</c:v>
                </c:pt>
                <c:pt idx="17">
                  <c:v>0.13446219514188706</c:v>
                </c:pt>
                <c:pt idx="18">
                  <c:v>0.13446219514188706</c:v>
                </c:pt>
                <c:pt idx="19">
                  <c:v>0.13446219514188706</c:v>
                </c:pt>
                <c:pt idx="20">
                  <c:v>0.13446219514188706</c:v>
                </c:pt>
                <c:pt idx="21">
                  <c:v>0.13446219514188706</c:v>
                </c:pt>
                <c:pt idx="22">
                  <c:v>0.13446219514188706</c:v>
                </c:pt>
                <c:pt idx="23">
                  <c:v>0.13446219514188706</c:v>
                </c:pt>
                <c:pt idx="24">
                  <c:v>0.13446219514188706</c:v>
                </c:pt>
                <c:pt idx="25">
                  <c:v>0.13446219514188706</c:v>
                </c:pt>
                <c:pt idx="26">
                  <c:v>0.13446219514188706</c:v>
                </c:pt>
                <c:pt idx="27">
                  <c:v>0.13446219514188706</c:v>
                </c:pt>
                <c:pt idx="28">
                  <c:v>0.13446219514188706</c:v>
                </c:pt>
                <c:pt idx="29">
                  <c:v>0.13446219514188706</c:v>
                </c:pt>
                <c:pt idx="30">
                  <c:v>0.13446219514188706</c:v>
                </c:pt>
                <c:pt idx="31">
                  <c:v>0.13446219514188706</c:v>
                </c:pt>
                <c:pt idx="32">
                  <c:v>0.13446219514188706</c:v>
                </c:pt>
                <c:pt idx="33">
                  <c:v>0.13446219514188706</c:v>
                </c:pt>
                <c:pt idx="34">
                  <c:v>0.13446219514188706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VGRI11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BRCR11</c:v>
                </c:pt>
                <c:pt idx="8">
                  <c:v>RNGO11</c:v>
                </c:pt>
                <c:pt idx="9">
                  <c:v>KORE11</c:v>
                </c:pt>
                <c:pt idx="10">
                  <c:v>VINO11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0.18450704225352116</c:v>
                </c:pt>
                <c:pt idx="1">
                  <c:v>0.1475409836065574</c:v>
                </c:pt>
                <c:pt idx="2">
                  <c:v>0.13975155279503101</c:v>
                </c:pt>
                <c:pt idx="3">
                  <c:v>0.13764975783838901</c:v>
                </c:pt>
                <c:pt idx="4">
                  <c:v>0.1355081555834379</c:v>
                </c:pt>
                <c:pt idx="5">
                  <c:v>0.12415818815028901</c:v>
                </c:pt>
                <c:pt idx="6">
                  <c:v>0.12262773722627737</c:v>
                </c:pt>
                <c:pt idx="7">
                  <c:v>0.11056179775280899</c:v>
                </c:pt>
                <c:pt idx="8">
                  <c:v>0.11019705375932658</c:v>
                </c:pt>
                <c:pt idx="9">
                  <c:v>0.10452961672473868</c:v>
                </c:pt>
                <c:pt idx="10">
                  <c:v>9.9999999999999992E-2</c:v>
                </c:pt>
                <c:pt idx="11">
                  <c:v>9.033982973334273E-2</c:v>
                </c:pt>
                <c:pt idx="12">
                  <c:v>7.8794901503797796E-2</c:v>
                </c:pt>
                <c:pt idx="13">
                  <c:v>6.6885245901639342E-2</c:v>
                </c:pt>
                <c:pt idx="14">
                  <c:v>6.4516129032258077E-2</c:v>
                </c:pt>
                <c:pt idx="15">
                  <c:v>5.4390934844192627E-2</c:v>
                </c:pt>
                <c:pt idx="16">
                  <c:v>4.6495505076923078E-2</c:v>
                </c:pt>
                <c:pt idx="17">
                  <c:v>1.5511892450879009E-2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VGRI11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BRCR11</c:v>
              </c:pt>
              <c:pt idx="8">
                <c:v>RNGO11</c:v>
              </c:pt>
              <c:pt idx="9">
                <c:v>KORE11</c:v>
              </c:pt>
              <c:pt idx="10">
                <c:v>VINO11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9.7361844140713763E-2</c:v>
                </c:pt>
                <c:pt idx="1">
                  <c:v>9.7361844140713763E-2</c:v>
                </c:pt>
                <c:pt idx="2">
                  <c:v>9.7361844140713763E-2</c:v>
                </c:pt>
                <c:pt idx="3">
                  <c:v>9.7361844140713763E-2</c:v>
                </c:pt>
                <c:pt idx="4">
                  <c:v>9.7361844140713763E-2</c:v>
                </c:pt>
                <c:pt idx="5">
                  <c:v>9.7361844140713763E-2</c:v>
                </c:pt>
                <c:pt idx="6">
                  <c:v>9.7361844140713763E-2</c:v>
                </c:pt>
                <c:pt idx="7">
                  <c:v>9.7361844140713763E-2</c:v>
                </c:pt>
                <c:pt idx="8">
                  <c:v>9.7361844140713763E-2</c:v>
                </c:pt>
                <c:pt idx="9">
                  <c:v>9.7361844140713763E-2</c:v>
                </c:pt>
                <c:pt idx="10">
                  <c:v>9.7361844140713763E-2</c:v>
                </c:pt>
                <c:pt idx="11">
                  <c:v>9.7361844140713763E-2</c:v>
                </c:pt>
                <c:pt idx="12">
                  <c:v>9.7361844140713763E-2</c:v>
                </c:pt>
                <c:pt idx="13">
                  <c:v>9.7361844140713763E-2</c:v>
                </c:pt>
                <c:pt idx="14">
                  <c:v>9.7361844140713763E-2</c:v>
                </c:pt>
                <c:pt idx="15">
                  <c:v>9.7361844140713763E-2</c:v>
                </c:pt>
                <c:pt idx="16">
                  <c:v>9.7361844140713763E-2</c:v>
                </c:pt>
                <c:pt idx="17">
                  <c:v>9.7361844140713763E-2</c:v>
                </c:pt>
                <c:pt idx="18">
                  <c:v>9.7361844140713763E-2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CPSH11</c:v>
                </c:pt>
                <c:pt idx="1">
                  <c:v>BPML11</c:v>
                </c:pt>
                <c:pt idx="2">
                  <c:v>BBIG11</c:v>
                </c:pt>
                <c:pt idx="3">
                  <c:v>PQDP11</c:v>
                </c:pt>
                <c:pt idx="4">
                  <c:v>GZIT11</c:v>
                </c:pt>
                <c:pt idx="5">
                  <c:v>FIGS11</c:v>
                </c:pt>
                <c:pt idx="6">
                  <c:v>PMLL11</c:v>
                </c:pt>
                <c:pt idx="7">
                  <c:v>XPML11</c:v>
                </c:pt>
                <c:pt idx="8">
                  <c:v>HGBS11</c:v>
                </c:pt>
                <c:pt idx="9">
                  <c:v>HSML11</c:v>
                </c:pt>
                <c:pt idx="10">
                  <c:v>VISC11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0.13108242303872891</c:v>
                </c:pt>
                <c:pt idx="1">
                  <c:v>0.12664907651715041</c:v>
                </c:pt>
                <c:pt idx="2">
                  <c:v>0.12500000000000003</c:v>
                </c:pt>
                <c:pt idx="3">
                  <c:v>0.12462592437729934</c:v>
                </c:pt>
                <c:pt idx="4">
                  <c:v>0.12011439466158245</c:v>
                </c:pt>
                <c:pt idx="5">
                  <c:v>0.11638714891897353</c:v>
                </c:pt>
                <c:pt idx="6">
                  <c:v>0.11232799775268804</c:v>
                </c:pt>
                <c:pt idx="7">
                  <c:v>0.10317757009345796</c:v>
                </c:pt>
                <c:pt idx="8">
                  <c:v>0.10303030303030301</c:v>
                </c:pt>
                <c:pt idx="9">
                  <c:v>9.6686336814465021E-2</c:v>
                </c:pt>
                <c:pt idx="10">
                  <c:v>9.3333333333333324E-2</c:v>
                </c:pt>
                <c:pt idx="11">
                  <c:v>8.3576041534760045E-2</c:v>
                </c:pt>
                <c:pt idx="12">
                  <c:v>6.8396657597298557E-2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0.10471970695855551</c:v>
                </c:pt>
                <c:pt idx="1">
                  <c:v>0.10471970695855551</c:v>
                </c:pt>
                <c:pt idx="2">
                  <c:v>0.10471970695855551</c:v>
                </c:pt>
                <c:pt idx="3">
                  <c:v>0.10471970695855551</c:v>
                </c:pt>
                <c:pt idx="4">
                  <c:v>0.10471970695855551</c:v>
                </c:pt>
                <c:pt idx="5">
                  <c:v>0.10471970695855551</c:v>
                </c:pt>
                <c:pt idx="6">
                  <c:v>0.10471970695855551</c:v>
                </c:pt>
                <c:pt idx="7">
                  <c:v>0.10471970695855551</c:v>
                </c:pt>
                <c:pt idx="8">
                  <c:v>0.10471970695855551</c:v>
                </c:pt>
                <c:pt idx="9">
                  <c:v>0.10471970695855551</c:v>
                </c:pt>
                <c:pt idx="10">
                  <c:v>0.10471970695855551</c:v>
                </c:pt>
                <c:pt idx="11">
                  <c:v>0.10471970695855551</c:v>
                </c:pt>
                <c:pt idx="12">
                  <c:v>0.10471970695855551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JSAF11</c:v>
                </c:pt>
                <c:pt idx="2">
                  <c:v>KISU11</c:v>
                </c:pt>
                <c:pt idx="3">
                  <c:v>RBFM11</c:v>
                </c:pt>
                <c:pt idx="4">
                  <c:v>KFOF11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0.12824427480916034</c:v>
                </c:pt>
                <c:pt idx="1">
                  <c:v>0.1276595744680851</c:v>
                </c:pt>
                <c:pt idx="2">
                  <c:v>0.12426035502958582</c:v>
                </c:pt>
                <c:pt idx="3">
                  <c:v>0.12237960339943345</c:v>
                </c:pt>
                <c:pt idx="4">
                  <c:v>0.11898859692612794</c:v>
                </c:pt>
                <c:pt idx="5">
                  <c:v>0.11835616438356167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JSAF11</c:v>
              </c:pt>
              <c:pt idx="2">
                <c:v>KISU11</c:v>
              </c:pt>
              <c:pt idx="3">
                <c:v>RBFM11</c:v>
              </c:pt>
              <c:pt idx="4">
                <c:v>KFOF11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0.11705090816203681</c:v>
                </c:pt>
                <c:pt idx="1">
                  <c:v>0.11705090816203681</c:v>
                </c:pt>
                <c:pt idx="2">
                  <c:v>0.11705090816203681</c:v>
                </c:pt>
                <c:pt idx="3">
                  <c:v>0.11705090816203681</c:v>
                </c:pt>
                <c:pt idx="4">
                  <c:v>0.11705090816203681</c:v>
                </c:pt>
                <c:pt idx="5">
                  <c:v>0.11705090816203681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FGAA11</c:v>
                </c:pt>
                <c:pt idx="4">
                  <c:v>RZAG11</c:v>
                </c:pt>
                <c:pt idx="5">
                  <c:v>EGAF11</c:v>
                </c:pt>
                <c:pt idx="6">
                  <c:v>OIAG11</c:v>
                </c:pt>
                <c:pt idx="7">
                  <c:v>KNCA11</c:v>
                </c:pt>
                <c:pt idx="8">
                  <c:v>RURA11</c:v>
                </c:pt>
                <c:pt idx="9">
                  <c:v>XPCA11</c:v>
                </c:pt>
                <c:pt idx="10">
                  <c:v>CPTR11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FZDA11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1.0111237593796123</c:v>
                </c:pt>
                <c:pt idx="1">
                  <c:v>1.0058394290558119</c:v>
                </c:pt>
                <c:pt idx="2">
                  <c:v>0.97835703572806854</c:v>
                </c:pt>
                <c:pt idx="3">
                  <c:v>0.9330637207992788</c:v>
                </c:pt>
                <c:pt idx="4">
                  <c:v>0.93179053317953886</c:v>
                </c:pt>
                <c:pt idx="5">
                  <c:v>0.90909087578156389</c:v>
                </c:pt>
                <c:pt idx="6">
                  <c:v>0.90700583380944932</c:v>
                </c:pt>
                <c:pt idx="7">
                  <c:v>0.89436430225729036</c:v>
                </c:pt>
                <c:pt idx="8">
                  <c:v>0.85969637011872913</c:v>
                </c:pt>
                <c:pt idx="9">
                  <c:v>0.82956890278572626</c:v>
                </c:pt>
                <c:pt idx="10">
                  <c:v>0.82499651579723177</c:v>
                </c:pt>
                <c:pt idx="11">
                  <c:v>0.79480316817607488</c:v>
                </c:pt>
                <c:pt idx="12">
                  <c:v>0.76654640453973744</c:v>
                </c:pt>
                <c:pt idx="13">
                  <c:v>0.71687947051554957</c:v>
                </c:pt>
                <c:pt idx="14">
                  <c:v>0.71633940378101169</c:v>
                </c:pt>
                <c:pt idx="15">
                  <c:v>0.64977091252573638</c:v>
                </c:pt>
                <c:pt idx="16">
                  <c:v>0.62133043152270784</c:v>
                </c:pt>
                <c:pt idx="17">
                  <c:v>0.61773559178010862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FGAA11</c:v>
              </c:pt>
              <c:pt idx="4">
                <c:v>RZAG11</c:v>
              </c:pt>
              <c:pt idx="5">
                <c:v>EGAF11</c:v>
              </c:pt>
              <c:pt idx="6">
                <c:v>OIAG11</c:v>
              </c:pt>
              <c:pt idx="7">
                <c:v>KNCA11</c:v>
              </c:pt>
              <c:pt idx="8">
                <c:v>RURA11</c:v>
              </c:pt>
              <c:pt idx="9">
                <c:v>XPCA11</c:v>
              </c:pt>
              <c:pt idx="10">
                <c:v>CPTR11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FZDA11</c:v>
              </c:pt>
              <c:pt idx="15">
                <c:v>JGPX11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0.87570104757332023</c:v>
                </c:pt>
                <c:pt idx="1">
                  <c:v>0.87570104757332023</c:v>
                </c:pt>
                <c:pt idx="2">
                  <c:v>0.87570104757332023</c:v>
                </c:pt>
                <c:pt idx="3">
                  <c:v>0.87570104757332023</c:v>
                </c:pt>
                <c:pt idx="4">
                  <c:v>0.87570104757332023</c:v>
                </c:pt>
                <c:pt idx="5">
                  <c:v>0.87570104757332023</c:v>
                </c:pt>
                <c:pt idx="6">
                  <c:v>0.87570104757332023</c:v>
                </c:pt>
                <c:pt idx="7">
                  <c:v>0.87570104757332023</c:v>
                </c:pt>
                <c:pt idx="8">
                  <c:v>0.87570104757332023</c:v>
                </c:pt>
                <c:pt idx="9">
                  <c:v>0.87570104757332023</c:v>
                </c:pt>
                <c:pt idx="10">
                  <c:v>0.87570104757332023</c:v>
                </c:pt>
                <c:pt idx="11">
                  <c:v>0.87570104757332023</c:v>
                </c:pt>
                <c:pt idx="12">
                  <c:v>0.87570104757332023</c:v>
                </c:pt>
                <c:pt idx="13">
                  <c:v>0.87570104757332023</c:v>
                </c:pt>
                <c:pt idx="14">
                  <c:v>0.87570104757332023</c:v>
                </c:pt>
                <c:pt idx="15">
                  <c:v>0.87570104757332023</c:v>
                </c:pt>
                <c:pt idx="16">
                  <c:v>0.87570104757332023</c:v>
                </c:pt>
                <c:pt idx="17">
                  <c:v>0.87570104757332023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FZDA11</c:v>
                </c:pt>
                <c:pt idx="1">
                  <c:v>VCRA11</c:v>
                </c:pt>
                <c:pt idx="2">
                  <c:v>EGAF11</c:v>
                </c:pt>
                <c:pt idx="3">
                  <c:v>LSAG11</c:v>
                </c:pt>
                <c:pt idx="4">
                  <c:v>PLCA11</c:v>
                </c:pt>
                <c:pt idx="5">
                  <c:v>CPTR11</c:v>
                </c:pt>
                <c:pt idx="6">
                  <c:v>OIAG11</c:v>
                </c:pt>
                <c:pt idx="7">
                  <c:v>RZAG11</c:v>
                </c:pt>
                <c:pt idx="8">
                  <c:v>VGIA11</c:v>
                </c:pt>
                <c:pt idx="9">
                  <c:v>DCRA11</c:v>
                </c:pt>
                <c:pt idx="10">
                  <c:v>GCRA11</c:v>
                </c:pt>
                <c:pt idx="11">
                  <c:v>RURA11</c:v>
                </c:pt>
                <c:pt idx="12">
                  <c:v>FGAA11</c:v>
                </c:pt>
                <c:pt idx="13">
                  <c:v>XPCA11</c:v>
                </c:pt>
                <c:pt idx="14">
                  <c:v>CRAA11</c:v>
                </c:pt>
                <c:pt idx="15">
                  <c:v>KNCA11</c:v>
                </c:pt>
                <c:pt idx="16">
                  <c:v>SNAG11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0.39873032492307697</c:v>
                </c:pt>
                <c:pt idx="1">
                  <c:v>0.19047619047619047</c:v>
                </c:pt>
                <c:pt idx="2">
                  <c:v>0.17592181252776543</c:v>
                </c:pt>
                <c:pt idx="3">
                  <c:v>0.16730845837206215</c:v>
                </c:pt>
                <c:pt idx="4">
                  <c:v>0.16618306515431289</c:v>
                </c:pt>
                <c:pt idx="5">
                  <c:v>0.16216216216216217</c:v>
                </c:pt>
                <c:pt idx="6">
                  <c:v>0.16197975253093361</c:v>
                </c:pt>
                <c:pt idx="7">
                  <c:v>0.16053511705685616</c:v>
                </c:pt>
                <c:pt idx="8">
                  <c:v>0.16049382716049382</c:v>
                </c:pt>
                <c:pt idx="9">
                  <c:v>0.15539568345323743</c:v>
                </c:pt>
                <c:pt idx="10">
                  <c:v>0.15425330812854443</c:v>
                </c:pt>
                <c:pt idx="11">
                  <c:v>0.15409090909090908</c:v>
                </c:pt>
                <c:pt idx="12">
                  <c:v>0.15034168564920275</c:v>
                </c:pt>
                <c:pt idx="13">
                  <c:v>0.15000000000000002</c:v>
                </c:pt>
                <c:pt idx="14">
                  <c:v>0.14411529223378702</c:v>
                </c:pt>
                <c:pt idx="15">
                  <c:v>0.14375952951426707</c:v>
                </c:pt>
                <c:pt idx="16">
                  <c:v>0.13806327900287632</c:v>
                </c:pt>
                <c:pt idx="17">
                  <c:v>0.13333333333333336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FZDA11</c:v>
              </c:pt>
              <c:pt idx="1">
                <c:v>VCRA11</c:v>
              </c:pt>
              <c:pt idx="2">
                <c:v>EGAF11</c:v>
              </c:pt>
              <c:pt idx="3">
                <c:v>LSAG11</c:v>
              </c:pt>
              <c:pt idx="4">
                <c:v>PLCA11</c:v>
              </c:pt>
              <c:pt idx="5">
                <c:v>CPTR11</c:v>
              </c:pt>
              <c:pt idx="6">
                <c:v>OIAG11</c:v>
              </c:pt>
              <c:pt idx="7">
                <c:v>RZAG11</c:v>
              </c:pt>
              <c:pt idx="8">
                <c:v>VGIA11</c:v>
              </c:pt>
              <c:pt idx="9">
                <c:v>DCRA11</c:v>
              </c:pt>
              <c:pt idx="10">
                <c:v>GCRA11</c:v>
              </c:pt>
              <c:pt idx="11">
                <c:v>RURA11</c:v>
              </c:pt>
              <c:pt idx="12">
                <c:v>FGAA11</c:v>
              </c:pt>
              <c:pt idx="13">
                <c:v>XPCA11</c:v>
              </c:pt>
              <c:pt idx="14">
                <c:v>CRAA11</c:v>
              </c:pt>
              <c:pt idx="15">
                <c:v>KNCA11</c:v>
              </c:pt>
              <c:pt idx="16">
                <c:v>SNAG11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0.16142861740894796</c:v>
                </c:pt>
                <c:pt idx="1">
                  <c:v>0.16142861740894796</c:v>
                </c:pt>
                <c:pt idx="2">
                  <c:v>0.16142861740894796</c:v>
                </c:pt>
                <c:pt idx="3">
                  <c:v>0.16142861740894796</c:v>
                </c:pt>
                <c:pt idx="4">
                  <c:v>0.16142861740894796</c:v>
                </c:pt>
                <c:pt idx="5">
                  <c:v>0.16142861740894796</c:v>
                </c:pt>
                <c:pt idx="6">
                  <c:v>0.16142861740894796</c:v>
                </c:pt>
                <c:pt idx="7">
                  <c:v>0.16142861740894796</c:v>
                </c:pt>
                <c:pt idx="8">
                  <c:v>0.16142861740894796</c:v>
                </c:pt>
                <c:pt idx="9">
                  <c:v>0.16142861740894796</c:v>
                </c:pt>
                <c:pt idx="10">
                  <c:v>0.16142861740894796</c:v>
                </c:pt>
                <c:pt idx="11">
                  <c:v>0.16142861740894796</c:v>
                </c:pt>
                <c:pt idx="12">
                  <c:v>0.16142861740894796</c:v>
                </c:pt>
                <c:pt idx="13">
                  <c:v>0.16142861740894796</c:v>
                </c:pt>
                <c:pt idx="14">
                  <c:v>0.16142861740894796</c:v>
                </c:pt>
                <c:pt idx="15">
                  <c:v>0.16142861740894796</c:v>
                </c:pt>
                <c:pt idx="16">
                  <c:v>0.16142861740894796</c:v>
                </c:pt>
                <c:pt idx="17">
                  <c:v>0.16142861740894796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95C787B-9E12-4F47-B915-D16DB21BA9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2E0B5E5-DD5B-4570-B41F-DF6A85B50B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E9C6D63-7FED-4AC7-9CFF-DA28312B2A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EB3AE9C-03F7-4D09-A813-A72D16B77B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D1DA21D-29B6-4A7D-B199-5C0A190B456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1.0111237593796123</c:v>
                </c:pt>
                <c:pt idx="1">
                  <c:v>1.0058394290558119</c:v>
                </c:pt>
                <c:pt idx="2">
                  <c:v>0.97835703572806854</c:v>
                </c:pt>
                <c:pt idx="3">
                  <c:v>0.9330637207992788</c:v>
                </c:pt>
                <c:pt idx="4">
                  <c:v>0.93179053317953886</c:v>
                </c:pt>
                <c:pt idx="5">
                  <c:v>0.90909087578156389</c:v>
                </c:pt>
                <c:pt idx="6">
                  <c:v>0.90700583380944932</c:v>
                </c:pt>
                <c:pt idx="7">
                  <c:v>0.89436430225729036</c:v>
                </c:pt>
                <c:pt idx="8">
                  <c:v>0.85969637011872913</c:v>
                </c:pt>
                <c:pt idx="9">
                  <c:v>0.82956890278572626</c:v>
                </c:pt>
                <c:pt idx="10">
                  <c:v>0.82499651579723177</c:v>
                </c:pt>
                <c:pt idx="11">
                  <c:v>0.79480316817607488</c:v>
                </c:pt>
                <c:pt idx="12">
                  <c:v>0.76654640453973744</c:v>
                </c:pt>
                <c:pt idx="13">
                  <c:v>0.71687947051554957</c:v>
                </c:pt>
                <c:pt idx="14">
                  <c:v>0.71633940378101169</c:v>
                </c:pt>
                <c:pt idx="15">
                  <c:v>0.64977091252573638</c:v>
                </c:pt>
                <c:pt idx="16">
                  <c:v>0.62133043152270784</c:v>
                </c:pt>
                <c:pt idx="17">
                  <c:v>0.61773559178010862</c:v>
                </c:pt>
                <c:pt idx="18">
                  <c:v>0.53632977438850971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0.39873032492307697</c:v>
                </c:pt>
                <c:pt idx="1">
                  <c:v>0.19047619047619047</c:v>
                </c:pt>
                <c:pt idx="2">
                  <c:v>0.17592181252776543</c:v>
                </c:pt>
                <c:pt idx="3">
                  <c:v>0.16730845837206215</c:v>
                </c:pt>
                <c:pt idx="4">
                  <c:v>0.16618306515431289</c:v>
                </c:pt>
                <c:pt idx="5">
                  <c:v>0.16216216216216217</c:v>
                </c:pt>
                <c:pt idx="6">
                  <c:v>0.16197975253093361</c:v>
                </c:pt>
                <c:pt idx="7">
                  <c:v>0.16053511705685616</c:v>
                </c:pt>
                <c:pt idx="8">
                  <c:v>0.16049382716049382</c:v>
                </c:pt>
                <c:pt idx="9">
                  <c:v>0.15539568345323743</c:v>
                </c:pt>
                <c:pt idx="10">
                  <c:v>0.15425330812854443</c:v>
                </c:pt>
                <c:pt idx="11">
                  <c:v>0.15409090909090908</c:v>
                </c:pt>
                <c:pt idx="12">
                  <c:v>0.15034168564920275</c:v>
                </c:pt>
                <c:pt idx="13">
                  <c:v>0.15000000000000002</c:v>
                </c:pt>
                <c:pt idx="14">
                  <c:v>0.14411529223378702</c:v>
                </c:pt>
                <c:pt idx="15">
                  <c:v>0.14375952951426707</c:v>
                </c:pt>
                <c:pt idx="16">
                  <c:v>0.13806327900287632</c:v>
                </c:pt>
                <c:pt idx="17">
                  <c:v>0.13333333333333336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RZAG11</c:v>
                  </c:pt>
                  <c:pt idx="5">
                    <c:v>EGAF11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RURA11</c:v>
                  </c:pt>
                  <c:pt idx="9">
                    <c:v>XPCA11</c:v>
                  </c:pt>
                  <c:pt idx="10">
                    <c:v>CPTR11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FZDA11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0.92883619518537286</c:v>
                </c:pt>
                <c:pt idx="1">
                  <c:v>0.89693993041876141</c:v>
                </c:pt>
                <c:pt idx="2">
                  <c:v>0.98990321769729794</c:v>
                </c:pt>
                <c:pt idx="3">
                  <c:v>1.0172218589748157</c:v>
                </c:pt>
                <c:pt idx="4">
                  <c:v>0.88649573527113179</c:v>
                </c:pt>
                <c:pt idx="5">
                  <c:v>0.97136685222053099</c:v>
                </c:pt>
                <c:pt idx="6">
                  <c:v>0.54205773571986571</c:v>
                </c:pt>
                <c:pt idx="7">
                  <c:v>0.90054374924512093</c:v>
                </c:pt>
                <c:pt idx="8">
                  <c:v>0.55156039661442668</c:v>
                </c:pt>
                <c:pt idx="9">
                  <c:v>0.63174896824784377</c:v>
                </c:pt>
                <c:pt idx="10">
                  <c:v>0.6268178913498792</c:v>
                </c:pt>
                <c:pt idx="11">
                  <c:v>3.3526449758441407E-2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0.12162162162204622</c:v>
                </c:pt>
                <c:pt idx="1">
                  <c:v>0.10760723359736959</c:v>
                </c:pt>
                <c:pt idx="2">
                  <c:v>9.6034482758620698E-2</c:v>
                </c:pt>
                <c:pt idx="3">
                  <c:v>8.6963155083151333E-2</c:v>
                </c:pt>
                <c:pt idx="4">
                  <c:v>0.1365261675154405</c:v>
                </c:pt>
                <c:pt idx="5">
                  <c:v>8.3149606298284051E-2</c:v>
                </c:pt>
                <c:pt idx="6">
                  <c:v>0.20526315789473684</c:v>
                </c:pt>
                <c:pt idx="7">
                  <c:v>0.11261730969760167</c:v>
                </c:pt>
                <c:pt idx="8">
                  <c:v>0.14278631631191821</c:v>
                </c:pt>
                <c:pt idx="9">
                  <c:v>9.4117647058520493E-2</c:v>
                </c:pt>
                <c:pt idx="10">
                  <c:v>0.11005668428762501</c:v>
                </c:pt>
                <c:pt idx="11">
                  <c:v>7.3770491803278673E-2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0.92883619518537286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0.12162162162204622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0.89693993041876141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0.10760723359736959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0.98990321769729794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9.6034482758620698E-2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1.0172218589748157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8.6963155083151333E-2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0.88649573527113179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0.1365261675154405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0.97136685222053099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8.3149606298284051E-2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0.54205773571986571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0.20526315789473684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0.90054374924512093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0.11261730969760167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0.55156039661442668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0.14278631631191821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0.63174896824784377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9.4117647058520493E-2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0.6268178913498792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0.11005668428762501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3.3526449758441407E-2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7.3770491803278673E-2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AIEC11</c:v>
                </c:pt>
                <c:pt idx="4">
                  <c:v>GTWR11</c:v>
                </c:pt>
                <c:pt idx="5">
                  <c:v>VGRI11</c:v>
                </c:pt>
                <c:pt idx="6">
                  <c:v>SPTW11</c:v>
                </c:pt>
                <c:pt idx="7">
                  <c:v>RCRB11</c:v>
                </c:pt>
                <c:pt idx="8">
                  <c:v>PVBI11</c:v>
                </c:pt>
                <c:pt idx="9">
                  <c:v>KORE11</c:v>
                </c:pt>
                <c:pt idx="10">
                  <c:v>RNGO11</c:v>
                </c:pt>
                <c:pt idx="11">
                  <c:v>JSRE11</c:v>
                </c:pt>
                <c:pt idx="12">
                  <c:v>BRCR11</c:v>
                </c:pt>
                <c:pt idx="13">
                  <c:v>BROF11</c:v>
                </c:pt>
                <c:pt idx="14">
                  <c:v>VPPR11</c:v>
                </c:pt>
                <c:pt idx="15">
                  <c:v>CBOP11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1.1274270901913781</c:v>
                </c:pt>
                <c:pt idx="1">
                  <c:v>0.88368598459528735</c:v>
                </c:pt>
                <c:pt idx="2">
                  <c:v>0.87729014520414805</c:v>
                </c:pt>
                <c:pt idx="3">
                  <c:v>0.80253893998870918</c:v>
                </c:pt>
                <c:pt idx="4">
                  <c:v>0.78600033798556934</c:v>
                </c:pt>
                <c:pt idx="5">
                  <c:v>0.73704365215418555</c:v>
                </c:pt>
                <c:pt idx="6">
                  <c:v>0.72430421348190255</c:v>
                </c:pt>
                <c:pt idx="7">
                  <c:v>0.7131876926805657</c:v>
                </c:pt>
                <c:pt idx="8">
                  <c:v>0.69018025537124816</c:v>
                </c:pt>
                <c:pt idx="9">
                  <c:v>0.64890335527247256</c:v>
                </c:pt>
                <c:pt idx="10">
                  <c:v>0.62592169988301127</c:v>
                </c:pt>
                <c:pt idx="11">
                  <c:v>0.59164985476881771</c:v>
                </c:pt>
                <c:pt idx="12">
                  <c:v>0.51962217567088098</c:v>
                </c:pt>
                <c:pt idx="13">
                  <c:v>0.49882672889117258</c:v>
                </c:pt>
                <c:pt idx="14">
                  <c:v>0.49299581533591003</c:v>
                </c:pt>
                <c:pt idx="15">
                  <c:v>0.48854755333808619</c:v>
                </c:pt>
                <c:pt idx="16">
                  <c:v>0.48803081408579263</c:v>
                </c:pt>
                <c:pt idx="17">
                  <c:v>0.40786659340302167</c:v>
                </c:pt>
                <c:pt idx="18">
                  <c:v>0.31731335412523148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AIEC11</c:v>
              </c:pt>
              <c:pt idx="4">
                <c:v>GTWR11</c:v>
              </c:pt>
              <c:pt idx="5">
                <c:v>VGRI11</c:v>
              </c:pt>
              <c:pt idx="6">
                <c:v>SPTW11</c:v>
              </c:pt>
              <c:pt idx="7">
                <c:v>RCRB11</c:v>
              </c:pt>
              <c:pt idx="8">
                <c:v>PVBI11</c:v>
              </c:pt>
              <c:pt idx="9">
                <c:v>KORE11</c:v>
              </c:pt>
              <c:pt idx="10">
                <c:v>RNGO11</c:v>
              </c:pt>
              <c:pt idx="11">
                <c:v>JSRE11</c:v>
              </c:pt>
              <c:pt idx="12">
                <c:v>BRCR11</c:v>
              </c:pt>
              <c:pt idx="13">
                <c:v>BROF11</c:v>
              </c:pt>
              <c:pt idx="14">
                <c:v>VPPR11</c:v>
              </c:pt>
              <c:pt idx="15">
                <c:v>CBOP11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0.6441228070240419</c:v>
                </c:pt>
                <c:pt idx="1">
                  <c:v>0.6441228070240419</c:v>
                </c:pt>
                <c:pt idx="2">
                  <c:v>0.6441228070240419</c:v>
                </c:pt>
                <c:pt idx="3">
                  <c:v>0.6441228070240419</c:v>
                </c:pt>
                <c:pt idx="4">
                  <c:v>0.6441228070240419</c:v>
                </c:pt>
                <c:pt idx="5">
                  <c:v>0.6441228070240419</c:v>
                </c:pt>
                <c:pt idx="6">
                  <c:v>0.6441228070240419</c:v>
                </c:pt>
                <c:pt idx="7">
                  <c:v>0.6441228070240419</c:v>
                </c:pt>
                <c:pt idx="8">
                  <c:v>0.6441228070240419</c:v>
                </c:pt>
                <c:pt idx="9">
                  <c:v>0.6441228070240419</c:v>
                </c:pt>
                <c:pt idx="10">
                  <c:v>0.6441228070240419</c:v>
                </c:pt>
                <c:pt idx="11">
                  <c:v>0.6441228070240419</c:v>
                </c:pt>
                <c:pt idx="12">
                  <c:v>0.6441228070240419</c:v>
                </c:pt>
                <c:pt idx="13">
                  <c:v>0.6441228070240419</c:v>
                </c:pt>
                <c:pt idx="14">
                  <c:v>0.6441228070240419</c:v>
                </c:pt>
                <c:pt idx="15">
                  <c:v>0.6441228070240419</c:v>
                </c:pt>
                <c:pt idx="16">
                  <c:v>0.6441228070240419</c:v>
                </c:pt>
                <c:pt idx="17">
                  <c:v>0.6441228070240419</c:v>
                </c:pt>
                <c:pt idx="18">
                  <c:v>0.6441228070240419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1.5511892450879009E-2</c:v>
                </c:pt>
                <c:pt idx="1">
                  <c:v>0.18450704225352116</c:v>
                </c:pt>
                <c:pt idx="2">
                  <c:v>0.10452961672473868</c:v>
                </c:pt>
                <c:pt idx="3">
                  <c:v>6.4516129032258077E-2</c:v>
                </c:pt>
                <c:pt idx="4">
                  <c:v>0.13975155279503101</c:v>
                </c:pt>
                <c:pt idx="5">
                  <c:v>0.1355081555834379</c:v>
                </c:pt>
                <c:pt idx="6">
                  <c:v>7.8794901503797796E-2</c:v>
                </c:pt>
                <c:pt idx="7">
                  <c:v>9.033982973334273E-2</c:v>
                </c:pt>
                <c:pt idx="8">
                  <c:v>0.13764975783838901</c:v>
                </c:pt>
                <c:pt idx="9">
                  <c:v>6.6885245901639342E-2</c:v>
                </c:pt>
                <c:pt idx="10">
                  <c:v>9.4674556214516384E-2</c:v>
                </c:pt>
                <c:pt idx="11">
                  <c:v>0.12415818815028901</c:v>
                </c:pt>
                <c:pt idx="12">
                  <c:v>0.11019705375932658</c:v>
                </c:pt>
                <c:pt idx="13">
                  <c:v>9.9999999999999992E-2</c:v>
                </c:pt>
                <c:pt idx="14">
                  <c:v>0.11056179775280899</c:v>
                </c:pt>
                <c:pt idx="15">
                  <c:v>0.12262773722627737</c:v>
                </c:pt>
                <c:pt idx="16">
                  <c:v>0.1475409836065574</c:v>
                </c:pt>
                <c:pt idx="17">
                  <c:v>0</c:v>
                </c:pt>
                <c:pt idx="18">
                  <c:v>5.4390934844192627E-2</c:v>
                </c:pt>
                <c:pt idx="19">
                  <c:v>4.6495505076923078E-2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9.7361844140713763E-2</c:v>
                </c:pt>
                <c:pt idx="1">
                  <c:v>9.7361844140713763E-2</c:v>
                </c:pt>
                <c:pt idx="2">
                  <c:v>9.7361844140713763E-2</c:v>
                </c:pt>
                <c:pt idx="3">
                  <c:v>9.7361844140713763E-2</c:v>
                </c:pt>
                <c:pt idx="4">
                  <c:v>9.7361844140713763E-2</c:v>
                </c:pt>
                <c:pt idx="5">
                  <c:v>9.7361844140713763E-2</c:v>
                </c:pt>
                <c:pt idx="6">
                  <c:v>9.7361844140713763E-2</c:v>
                </c:pt>
                <c:pt idx="7">
                  <c:v>9.7361844140713763E-2</c:v>
                </c:pt>
                <c:pt idx="8">
                  <c:v>9.7361844140713763E-2</c:v>
                </c:pt>
                <c:pt idx="9">
                  <c:v>9.7361844140713763E-2</c:v>
                </c:pt>
                <c:pt idx="10">
                  <c:v>9.7361844140713763E-2</c:v>
                </c:pt>
                <c:pt idx="11">
                  <c:v>9.7361844140713763E-2</c:v>
                </c:pt>
                <c:pt idx="12">
                  <c:v>9.7361844140713763E-2</c:v>
                </c:pt>
                <c:pt idx="13">
                  <c:v>9.7361844140713763E-2</c:v>
                </c:pt>
                <c:pt idx="14">
                  <c:v>9.7361844140713763E-2</c:v>
                </c:pt>
                <c:pt idx="15">
                  <c:v>9.7361844140713763E-2</c:v>
                </c:pt>
                <c:pt idx="16">
                  <c:v>9.7361844140713763E-2</c:v>
                </c:pt>
                <c:pt idx="17">
                  <c:v>9.7361844140713763E-2</c:v>
                </c:pt>
                <c:pt idx="18">
                  <c:v>9.7361844140713763E-2</c:v>
                </c:pt>
                <c:pt idx="19">
                  <c:v>9.7361844140713763E-2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BTLG11</c:v>
                </c:pt>
                <c:pt idx="1">
                  <c:v>BRCO11</c:v>
                </c:pt>
                <c:pt idx="2">
                  <c:v>HGLG11</c:v>
                </c:pt>
                <c:pt idx="3">
                  <c:v>XPLG11</c:v>
                </c:pt>
                <c:pt idx="4">
                  <c:v>RZAT11</c:v>
                </c:pt>
                <c:pt idx="5">
                  <c:v>GGRC11</c:v>
                </c:pt>
                <c:pt idx="6">
                  <c:v>LVBI11</c:v>
                </c:pt>
                <c:pt idx="7">
                  <c:v>VILG11</c:v>
                </c:pt>
                <c:pt idx="8">
                  <c:v>TRBL11</c:v>
                </c:pt>
                <c:pt idx="9">
                  <c:v>NEWL11</c:v>
                </c:pt>
                <c:pt idx="10">
                  <c:v>TRUE11</c:v>
                </c:pt>
                <c:pt idx="11">
                  <c:v>RBRL11</c:v>
                </c:pt>
                <c:pt idx="12">
                  <c:v>HSLG11</c:v>
                </c:pt>
                <c:pt idx="13">
                  <c:v>FIIB11</c:v>
                </c:pt>
                <c:pt idx="14">
                  <c:v>HLOG11</c:v>
                </c:pt>
                <c:pt idx="15">
                  <c:v>XPIN11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1.0100597979314012</c:v>
                </c:pt>
                <c:pt idx="1">
                  <c:v>1.0084303729419646</c:v>
                </c:pt>
                <c:pt idx="2">
                  <c:v>0.93278862625783343</c:v>
                </c:pt>
                <c:pt idx="3">
                  <c:v>0.92340087800370463</c:v>
                </c:pt>
                <c:pt idx="4">
                  <c:v>0.92331045435533898</c:v>
                </c:pt>
                <c:pt idx="5">
                  <c:v>0.91255328300016292</c:v>
                </c:pt>
                <c:pt idx="6">
                  <c:v>0.8935374510462345</c:v>
                </c:pt>
                <c:pt idx="7">
                  <c:v>0.87535125234531941</c:v>
                </c:pt>
                <c:pt idx="8">
                  <c:v>0.83111978213057558</c:v>
                </c:pt>
                <c:pt idx="9">
                  <c:v>0.82813957641056335</c:v>
                </c:pt>
                <c:pt idx="10">
                  <c:v>0.82354803366556706</c:v>
                </c:pt>
                <c:pt idx="11">
                  <c:v>0.81721177218701002</c:v>
                </c:pt>
                <c:pt idx="12">
                  <c:v>0.81433631465167811</c:v>
                </c:pt>
                <c:pt idx="13">
                  <c:v>0.77789408025293372</c:v>
                </c:pt>
                <c:pt idx="14">
                  <c:v>0.76988584704364271</c:v>
                </c:pt>
                <c:pt idx="15">
                  <c:v>0.73460656805793001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BTLG11</c:v>
              </c:pt>
              <c:pt idx="1">
                <c:v>BRCO11</c:v>
              </c:pt>
              <c:pt idx="2">
                <c:v>HGLG11</c:v>
              </c:pt>
              <c:pt idx="3">
                <c:v>XPLG11</c:v>
              </c:pt>
              <c:pt idx="4">
                <c:v>RZAT11</c:v>
              </c:pt>
              <c:pt idx="5">
                <c:v>GGRC11</c:v>
              </c:pt>
              <c:pt idx="6">
                <c:v>LVBI11</c:v>
              </c:pt>
              <c:pt idx="7">
                <c:v>VILG11</c:v>
              </c:pt>
              <c:pt idx="8">
                <c:v>TRBL11</c:v>
              </c:pt>
              <c:pt idx="9">
                <c:v>NEWL11</c:v>
              </c:pt>
              <c:pt idx="10">
                <c:v>TRUE11</c:v>
              </c:pt>
              <c:pt idx="11">
                <c:v>RBRL11</c:v>
              </c:pt>
              <c:pt idx="12">
                <c:v>HSLG11</c:v>
              </c:pt>
              <c:pt idx="13">
                <c:v>FIIB11</c:v>
              </c:pt>
              <c:pt idx="14">
                <c:v>HLOG11</c:v>
              </c:pt>
              <c:pt idx="15">
                <c:v>XPIN11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0.92080628339877069</c:v>
                </c:pt>
                <c:pt idx="1">
                  <c:v>0.92080628339877069</c:v>
                </c:pt>
                <c:pt idx="2">
                  <c:v>0.92080628339877069</c:v>
                </c:pt>
                <c:pt idx="3">
                  <c:v>0.92080628339877069</c:v>
                </c:pt>
                <c:pt idx="4">
                  <c:v>0.92080628339877069</c:v>
                </c:pt>
                <c:pt idx="5">
                  <c:v>0.92080628339877069</c:v>
                </c:pt>
                <c:pt idx="6">
                  <c:v>0.92080628339877069</c:v>
                </c:pt>
                <c:pt idx="7">
                  <c:v>0.92080628339877069</c:v>
                </c:pt>
                <c:pt idx="8">
                  <c:v>0.92080628339877069</c:v>
                </c:pt>
                <c:pt idx="9">
                  <c:v>0.92080628339877069</c:v>
                </c:pt>
                <c:pt idx="10">
                  <c:v>0.92080628339877069</c:v>
                </c:pt>
                <c:pt idx="11">
                  <c:v>0.92080628339877069</c:v>
                </c:pt>
                <c:pt idx="12">
                  <c:v>0.92080628339877069</c:v>
                </c:pt>
                <c:pt idx="13">
                  <c:v>0.92080628339877069</c:v>
                </c:pt>
                <c:pt idx="14">
                  <c:v>0.92080628339877069</c:v>
                </c:pt>
                <c:pt idx="15">
                  <c:v>0.92080628339877069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PQDP11</c:v>
                </c:pt>
                <c:pt idx="3">
                  <c:v>VISC11</c:v>
                </c:pt>
                <c:pt idx="4">
                  <c:v>PMLL11</c:v>
                </c:pt>
                <c:pt idx="5">
                  <c:v>SHPH11</c:v>
                </c:pt>
                <c:pt idx="6">
                  <c:v>CPSH11</c:v>
                </c:pt>
                <c:pt idx="7">
                  <c:v>HSML11</c:v>
                </c:pt>
                <c:pt idx="8">
                  <c:v>ABCP11</c:v>
                </c:pt>
                <c:pt idx="9">
                  <c:v>BBIG11</c:v>
                </c:pt>
                <c:pt idx="10">
                  <c:v>FIGS11</c:v>
                </c:pt>
                <c:pt idx="11">
                  <c:v>BPML11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0.96868011993204051</c:v>
                </c:pt>
                <c:pt idx="1">
                  <c:v>0.95882982811560569</c:v>
                </c:pt>
                <c:pt idx="2">
                  <c:v>0.950194627887746</c:v>
                </c:pt>
                <c:pt idx="3">
                  <c:v>0.92977745057810546</c:v>
                </c:pt>
                <c:pt idx="4">
                  <c:v>0.91301677114584301</c:v>
                </c:pt>
                <c:pt idx="5">
                  <c:v>0.89689219122823505</c:v>
                </c:pt>
                <c:pt idx="6">
                  <c:v>0.86808374550132672</c:v>
                </c:pt>
                <c:pt idx="7">
                  <c:v>0.85014453619870645</c:v>
                </c:pt>
                <c:pt idx="8">
                  <c:v>0.71317830334044441</c:v>
                </c:pt>
                <c:pt idx="9">
                  <c:v>0.70838567136986808</c:v>
                </c:pt>
                <c:pt idx="10">
                  <c:v>0.70666574671216487</c:v>
                </c:pt>
                <c:pt idx="11">
                  <c:v>0.70123752288405128</c:v>
                </c:pt>
                <c:pt idx="12">
                  <c:v>0.48074931399504106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0.86802807647471003</c:v>
                </c:pt>
                <c:pt idx="1">
                  <c:v>0.86802807647471003</c:v>
                </c:pt>
                <c:pt idx="2">
                  <c:v>0.86802807647471003</c:v>
                </c:pt>
                <c:pt idx="3">
                  <c:v>0.86802807647471003</c:v>
                </c:pt>
                <c:pt idx="4">
                  <c:v>0.86802807647471003</c:v>
                </c:pt>
                <c:pt idx="5">
                  <c:v>0.86802807647471003</c:v>
                </c:pt>
                <c:pt idx="6">
                  <c:v>0.86802807647471003</c:v>
                </c:pt>
                <c:pt idx="7">
                  <c:v>0.86802807647471003</c:v>
                </c:pt>
                <c:pt idx="8">
                  <c:v>0.86802807647471003</c:v>
                </c:pt>
                <c:pt idx="9">
                  <c:v>0.86802807647471003</c:v>
                </c:pt>
                <c:pt idx="10">
                  <c:v>0.86802807647471003</c:v>
                </c:pt>
                <c:pt idx="11">
                  <c:v>0.86802807647471003</c:v>
                </c:pt>
                <c:pt idx="12">
                  <c:v>0.86802807647471003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KNSC11</c:v>
                </c:pt>
                <c:pt idx="2">
                  <c:v>KNUQ11</c:v>
                </c:pt>
                <c:pt idx="3">
                  <c:v>KNCR11</c:v>
                </c:pt>
                <c:pt idx="4">
                  <c:v>AFHI11</c:v>
                </c:pt>
                <c:pt idx="5">
                  <c:v>KNHY11</c:v>
                </c:pt>
                <c:pt idx="6">
                  <c:v>MCCI11</c:v>
                </c:pt>
                <c:pt idx="7">
                  <c:v>MANA11</c:v>
                </c:pt>
                <c:pt idx="8">
                  <c:v>VGIR11</c:v>
                </c:pt>
                <c:pt idx="9">
                  <c:v>KNIP11</c:v>
                </c:pt>
                <c:pt idx="10">
                  <c:v>HGCR11</c:v>
                </c:pt>
                <c:pt idx="11">
                  <c:v>KCRE11</c:v>
                </c:pt>
                <c:pt idx="12">
                  <c:v>WHGR11</c:v>
                </c:pt>
                <c:pt idx="13">
                  <c:v>CYCR11</c:v>
                </c:pt>
                <c:pt idx="14">
                  <c:v>ICRI11</c:v>
                </c:pt>
                <c:pt idx="15">
                  <c:v>RZAK11</c:v>
                </c:pt>
                <c:pt idx="16">
                  <c:v>RBRY11</c:v>
                </c:pt>
                <c:pt idx="17">
                  <c:v>XPCI11</c:v>
                </c:pt>
                <c:pt idx="18">
                  <c:v>CLIN11</c:v>
                </c:pt>
                <c:pt idx="19">
                  <c:v>VRTA11</c:v>
                </c:pt>
                <c:pt idx="20">
                  <c:v>MCRE11</c:v>
                </c:pt>
                <c:pt idx="21">
                  <c:v>RECR11</c:v>
                </c:pt>
                <c:pt idx="22">
                  <c:v>BTCI11</c:v>
                </c:pt>
                <c:pt idx="23">
                  <c:v>LIFE11</c:v>
                </c:pt>
                <c:pt idx="24">
                  <c:v>RBRR11</c:v>
                </c:pt>
                <c:pt idx="25">
                  <c:v>PCIP11</c:v>
                </c:pt>
                <c:pt idx="26">
                  <c:v>VGIP11</c:v>
                </c:pt>
                <c:pt idx="27">
                  <c:v>SNCI11</c:v>
                </c:pt>
                <c:pt idx="28">
                  <c:v>OUJP11</c:v>
                </c:pt>
                <c:pt idx="29">
                  <c:v>CPTS11</c:v>
                </c:pt>
                <c:pt idx="30">
                  <c:v>VCJR11</c:v>
                </c:pt>
                <c:pt idx="31">
                  <c:v>HABT11</c:v>
                </c:pt>
                <c:pt idx="32">
                  <c:v>BCRI11</c:v>
                </c:pt>
                <c:pt idx="33">
                  <c:v>VGHF11</c:v>
                </c:pt>
                <c:pt idx="34">
                  <c:v>CACR11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1.056645171893773</c:v>
                </c:pt>
                <c:pt idx="1">
                  <c:v>1.0338611365207451</c:v>
                </c:pt>
                <c:pt idx="2">
                  <c:v>1.0282004043319242</c:v>
                </c:pt>
                <c:pt idx="3">
                  <c:v>1.0265195561000933</c:v>
                </c:pt>
                <c:pt idx="4">
                  <c:v>1.0098451806581326</c:v>
                </c:pt>
                <c:pt idx="5">
                  <c:v>1.0089355867453729</c:v>
                </c:pt>
                <c:pt idx="6">
                  <c:v>1.0075303957597133</c:v>
                </c:pt>
                <c:pt idx="7">
                  <c:v>0.98983925356490121</c:v>
                </c:pt>
                <c:pt idx="8">
                  <c:v>0.98309106652600886</c:v>
                </c:pt>
                <c:pt idx="9">
                  <c:v>0.98247609388543322</c:v>
                </c:pt>
                <c:pt idx="10">
                  <c:v>0.98174900998900849</c:v>
                </c:pt>
                <c:pt idx="11">
                  <c:v>0.97968327926419352</c:v>
                </c:pt>
                <c:pt idx="12">
                  <c:v>0.96056830992143327</c:v>
                </c:pt>
                <c:pt idx="13">
                  <c:v>0.93778670680756793</c:v>
                </c:pt>
                <c:pt idx="14">
                  <c:v>0.93725489477105828</c:v>
                </c:pt>
                <c:pt idx="15">
                  <c:v>0.93529668708932001</c:v>
                </c:pt>
                <c:pt idx="16">
                  <c:v>0.92781470717873515</c:v>
                </c:pt>
                <c:pt idx="17">
                  <c:v>0.92520417554474876</c:v>
                </c:pt>
                <c:pt idx="18">
                  <c:v>0.92499686241204737</c:v>
                </c:pt>
                <c:pt idx="19">
                  <c:v>0.92406394245455936</c:v>
                </c:pt>
                <c:pt idx="20">
                  <c:v>0.91270189374230271</c:v>
                </c:pt>
                <c:pt idx="21">
                  <c:v>0.91053491949548993</c:v>
                </c:pt>
                <c:pt idx="22">
                  <c:v>0.90749366564870648</c:v>
                </c:pt>
                <c:pt idx="23">
                  <c:v>0.90509777640510902</c:v>
                </c:pt>
                <c:pt idx="24">
                  <c:v>0.89717627875467465</c:v>
                </c:pt>
                <c:pt idx="25">
                  <c:v>0.89300225252343846</c:v>
                </c:pt>
                <c:pt idx="26">
                  <c:v>0.88754025698842198</c:v>
                </c:pt>
                <c:pt idx="27">
                  <c:v>0.88674851846523606</c:v>
                </c:pt>
                <c:pt idx="28">
                  <c:v>0.8650225971993043</c:v>
                </c:pt>
                <c:pt idx="29">
                  <c:v>0.86074256481430267</c:v>
                </c:pt>
                <c:pt idx="30">
                  <c:v>0.83126943034851219</c:v>
                </c:pt>
                <c:pt idx="31">
                  <c:v>0.7760906004214746</c:v>
                </c:pt>
                <c:pt idx="32">
                  <c:v>0.72102883603697077</c:v>
                </c:pt>
                <c:pt idx="33">
                  <c:v>0.70590501396246852</c:v>
                </c:pt>
                <c:pt idx="34">
                  <c:v>0.37821204523867258</c:v>
                </c:pt>
                <c:pt idx="35">
                  <c:v>0.30923603001817002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0.94540649464022319</c:v>
                </c:pt>
                <c:pt idx="1">
                  <c:v>0.94540649464022319</c:v>
                </c:pt>
                <c:pt idx="2">
                  <c:v>0.94540649464022319</c:v>
                </c:pt>
                <c:pt idx="3">
                  <c:v>0.94540649464022319</c:v>
                </c:pt>
                <c:pt idx="4">
                  <c:v>0.94540649464022319</c:v>
                </c:pt>
                <c:pt idx="5">
                  <c:v>0.94540649464022319</c:v>
                </c:pt>
                <c:pt idx="6">
                  <c:v>0.94540649464022319</c:v>
                </c:pt>
                <c:pt idx="7">
                  <c:v>0.94540649464022319</c:v>
                </c:pt>
                <c:pt idx="8">
                  <c:v>0.94540649464022319</c:v>
                </c:pt>
                <c:pt idx="9">
                  <c:v>0.94540649464022319</c:v>
                </c:pt>
                <c:pt idx="10">
                  <c:v>0.94540649464022319</c:v>
                </c:pt>
                <c:pt idx="11">
                  <c:v>0.94540649464022319</c:v>
                </c:pt>
                <c:pt idx="12">
                  <c:v>0.94540649464022319</c:v>
                </c:pt>
                <c:pt idx="13">
                  <c:v>0.94540649464022319</c:v>
                </c:pt>
                <c:pt idx="14">
                  <c:v>0.94540649464022319</c:v>
                </c:pt>
                <c:pt idx="15">
                  <c:v>0.94540649464022319</c:v>
                </c:pt>
                <c:pt idx="16">
                  <c:v>0.94540649464022319</c:v>
                </c:pt>
                <c:pt idx="17">
                  <c:v>0.94540649464022319</c:v>
                </c:pt>
                <c:pt idx="18">
                  <c:v>0.94540649464022319</c:v>
                </c:pt>
                <c:pt idx="19">
                  <c:v>0.94540649464022319</c:v>
                </c:pt>
                <c:pt idx="20">
                  <c:v>0.94540649464022319</c:v>
                </c:pt>
                <c:pt idx="21">
                  <c:v>0.94540649464022319</c:v>
                </c:pt>
                <c:pt idx="22">
                  <c:v>0.94540649464022319</c:v>
                </c:pt>
                <c:pt idx="23">
                  <c:v>0.94540649464022319</c:v>
                </c:pt>
                <c:pt idx="24">
                  <c:v>0.94540649464022319</c:v>
                </c:pt>
                <c:pt idx="25">
                  <c:v>0.94540649464022319</c:v>
                </c:pt>
                <c:pt idx="26">
                  <c:v>0.94540649464022319</c:v>
                </c:pt>
                <c:pt idx="27">
                  <c:v>0.94540649464022319</c:v>
                </c:pt>
                <c:pt idx="28">
                  <c:v>0.94540649464022319</c:v>
                </c:pt>
                <c:pt idx="29">
                  <c:v>0.94540649464022319</c:v>
                </c:pt>
                <c:pt idx="30">
                  <c:v>0.94540649464022319</c:v>
                </c:pt>
                <c:pt idx="31">
                  <c:v>0.94540649464022319</c:v>
                </c:pt>
                <c:pt idx="32">
                  <c:v>0.94540649464022319</c:v>
                </c:pt>
                <c:pt idx="33">
                  <c:v>0.94540649464022319</c:v>
                </c:pt>
                <c:pt idx="34">
                  <c:v>0.94540649464022319</c:v>
                </c:pt>
                <c:pt idx="35">
                  <c:v>0.94540649464022319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KISU11</c:v>
                </c:pt>
                <c:pt idx="3">
                  <c:v>SNFF11</c:v>
                </c:pt>
                <c:pt idx="4">
                  <c:v>HFOF11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0.88432293886697888</c:v>
                </c:pt>
                <c:pt idx="1">
                  <c:v>0.86292392635812054</c:v>
                </c:pt>
                <c:pt idx="2">
                  <c:v>0.83715321057796277</c:v>
                </c:pt>
                <c:pt idx="3">
                  <c:v>0.83086340093126987</c:v>
                </c:pt>
                <c:pt idx="4">
                  <c:v>0.81540008730448177</c:v>
                </c:pt>
                <c:pt idx="5">
                  <c:v>0.81369857388918698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KISU11</c:v>
              </c:pt>
              <c:pt idx="3">
                <c:v>SNFF11</c:v>
              </c:pt>
              <c:pt idx="4">
                <c:v>HFOF11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0.81596428357943485</c:v>
                </c:pt>
                <c:pt idx="1">
                  <c:v>0.81596428357943485</c:v>
                </c:pt>
                <c:pt idx="2">
                  <c:v>0.81596428357943485</c:v>
                </c:pt>
                <c:pt idx="3">
                  <c:v>0.81596428357943485</c:v>
                </c:pt>
                <c:pt idx="4">
                  <c:v>0.81596428357943485</c:v>
                </c:pt>
                <c:pt idx="5">
                  <c:v>0.81596428357943485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ALZR11</c:v>
                </c:pt>
                <c:pt idx="2">
                  <c:v>KNRI11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TVRI11</c:v>
                </c:pt>
                <c:pt idx="7">
                  <c:v>RBRP11</c:v>
                </c:pt>
                <c:pt idx="8">
                  <c:v>FLMA11</c:v>
                </c:pt>
                <c:pt idx="9">
                  <c:v>TGAR11</c:v>
                </c:pt>
                <c:pt idx="10">
                  <c:v>MFII11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1.0172218589748157</c:v>
                </c:pt>
                <c:pt idx="1">
                  <c:v>0.98990321769729794</c:v>
                </c:pt>
                <c:pt idx="2">
                  <c:v>0.97136685222053099</c:v>
                </c:pt>
                <c:pt idx="3">
                  <c:v>0.92883619518537286</c:v>
                </c:pt>
                <c:pt idx="4">
                  <c:v>0.90054374924512093</c:v>
                </c:pt>
                <c:pt idx="5">
                  <c:v>0.89693993041876141</c:v>
                </c:pt>
                <c:pt idx="6">
                  <c:v>0.88649573527113179</c:v>
                </c:pt>
                <c:pt idx="7">
                  <c:v>0.63174896824784377</c:v>
                </c:pt>
                <c:pt idx="8">
                  <c:v>0.6268178913498792</c:v>
                </c:pt>
                <c:pt idx="9">
                  <c:v>0.55156039661442668</c:v>
                </c:pt>
                <c:pt idx="10">
                  <c:v>0.54205773571986571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0.8712693900464239</c:v>
                </c:pt>
                <c:pt idx="1">
                  <c:v>0.8712693900464239</c:v>
                </c:pt>
                <c:pt idx="2">
                  <c:v>0.8712693900464239</c:v>
                </c:pt>
                <c:pt idx="3">
                  <c:v>0.8712693900464239</c:v>
                </c:pt>
                <c:pt idx="4">
                  <c:v>0.8712693900464239</c:v>
                </c:pt>
                <c:pt idx="5">
                  <c:v>0.8712693900464239</c:v>
                </c:pt>
                <c:pt idx="6">
                  <c:v>0.8712693900464239</c:v>
                </c:pt>
                <c:pt idx="7">
                  <c:v>0.8712693900464239</c:v>
                </c:pt>
                <c:pt idx="8">
                  <c:v>0.8712693900464239</c:v>
                </c:pt>
                <c:pt idx="9">
                  <c:v>0.8712693900464239</c:v>
                </c:pt>
                <c:pt idx="10">
                  <c:v>0.8712693900464239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22/05/2026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51920" y="179295"/>
          <a:ext cx="468000" cy="43682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74801" y="287655"/>
          <a:ext cx="452760" cy="437793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FIIs/Resumo%20Semanal/Planilhas/One%20Pager.xlsx" TargetMode="External"/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9" zoomScale="40" zoomScaleNormal="4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646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09" t="s">
        <v>1</v>
      </c>
      <c r="E6" s="211"/>
      <c r="F6" s="209" t="s">
        <v>303</v>
      </c>
      <c r="G6" s="211"/>
      <c r="H6" s="209" t="s">
        <v>7</v>
      </c>
      <c r="I6" s="209"/>
      <c r="J6" s="209"/>
      <c r="K6" s="209"/>
      <c r="L6" s="211"/>
      <c r="M6" s="209" t="s">
        <v>216</v>
      </c>
      <c r="N6" s="209"/>
      <c r="O6" s="209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0.94540649464022319</v>
      </c>
      <c r="I7" s="138">
        <v>8.1968638888888883</v>
      </c>
      <c r="J7" s="138">
        <v>0.65787499999999988</v>
      </c>
      <c r="K7" s="139">
        <v>0.13266746124424267</v>
      </c>
      <c r="L7" s="174">
        <v>0.13446219514188706</v>
      </c>
      <c r="M7" s="139">
        <v>-3.2742042621062499E-2</v>
      </c>
      <c r="N7" s="139">
        <v>2.5006964627711112E-2</v>
      </c>
      <c r="O7" s="139">
        <v>0.10671348421180554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3</v>
      </c>
      <c r="C9" s="37">
        <v>21</v>
      </c>
      <c r="D9" s="127" t="s">
        <v>450</v>
      </c>
      <c r="E9" s="158">
        <v>21484.73</v>
      </c>
      <c r="F9" s="15">
        <v>2238279.1713999999</v>
      </c>
      <c r="G9" s="158">
        <v>2176889.9934</v>
      </c>
      <c r="H9" s="17">
        <v>1.0282004043319242</v>
      </c>
      <c r="I9" s="10">
        <v>15.4</v>
      </c>
      <c r="J9" s="10">
        <v>1.1499999999999999</v>
      </c>
      <c r="K9" s="8">
        <v>0.14782107890190058</v>
      </c>
      <c r="L9" s="160">
        <v>0.13246304473027451</v>
      </c>
      <c r="M9" s="8">
        <v>-4.4911610139000005E-3</v>
      </c>
      <c r="N9" s="8">
        <v>4.9049879652999999E-2</v>
      </c>
      <c r="O9" s="8">
        <v>0.16410440808000001</v>
      </c>
      <c r="R9" s="38">
        <v>0.94540649464022319</v>
      </c>
      <c r="S9" s="39">
        <v>0.13446219514188706</v>
      </c>
      <c r="T9" s="37">
        <v>1</v>
      </c>
      <c r="U9" s="39" t="s">
        <v>23</v>
      </c>
      <c r="V9" s="38">
        <v>1.056645171893773</v>
      </c>
      <c r="W9" s="37">
        <v>1</v>
      </c>
      <c r="X9" s="99" t="s">
        <v>415</v>
      </c>
      <c r="Y9" s="99">
        <v>0.17668711656441718</v>
      </c>
      <c r="Z9" s="37">
        <v>1</v>
      </c>
      <c r="AA9" s="99" t="s">
        <v>15</v>
      </c>
      <c r="AB9" s="38">
        <v>1.0265195561000933</v>
      </c>
      <c r="AC9" s="99">
        <v>0.12559467174343067</v>
      </c>
    </row>
    <row r="10" spans="1:50" ht="16.2" customHeight="1" x14ac:dyDescent="0.3">
      <c r="A10" s="37">
        <v>24</v>
      </c>
      <c r="B10" s="37">
        <v>5</v>
      </c>
      <c r="C10" s="37">
        <v>27</v>
      </c>
      <c r="D10" s="140" t="s">
        <v>384</v>
      </c>
      <c r="E10" s="157">
        <v>4789.1899999999996</v>
      </c>
      <c r="F10" s="14">
        <v>461773.6998</v>
      </c>
      <c r="G10" s="157">
        <v>457271.77655000001</v>
      </c>
      <c r="H10" s="16">
        <v>1.0098451806581326</v>
      </c>
      <c r="I10" s="9">
        <v>12.11</v>
      </c>
      <c r="J10" s="9">
        <v>1.03</v>
      </c>
      <c r="K10" s="6">
        <v>0.12559634930512339</v>
      </c>
      <c r="L10" s="159">
        <v>0.12818917237087737</v>
      </c>
      <c r="M10" s="6">
        <v>1.1731827089000002E-3</v>
      </c>
      <c r="N10" s="6">
        <v>6.0506092774000007E-2</v>
      </c>
      <c r="O10" s="6">
        <v>0.18687956472</v>
      </c>
      <c r="R10" s="38">
        <v>0.94540649464022319</v>
      </c>
      <c r="S10" s="39">
        <v>0.13446219514188706</v>
      </c>
      <c r="T10" s="37">
        <v>2</v>
      </c>
      <c r="U10" s="39" t="s">
        <v>236</v>
      </c>
      <c r="V10" s="38">
        <v>1.0338611365207451</v>
      </c>
      <c r="W10" s="37">
        <v>2</v>
      </c>
      <c r="X10" s="99" t="s">
        <v>68</v>
      </c>
      <c r="Y10" s="99">
        <v>0.16563146997929606</v>
      </c>
      <c r="Z10" s="37">
        <v>2</v>
      </c>
      <c r="AA10" s="99" t="s">
        <v>13</v>
      </c>
      <c r="AB10" s="38">
        <v>0.98247609388543322</v>
      </c>
      <c r="AC10" s="99">
        <v>0.14304291287347504</v>
      </c>
    </row>
    <row r="11" spans="1:50" ht="16.2" customHeight="1" x14ac:dyDescent="0.3">
      <c r="A11" s="37">
        <v>4</v>
      </c>
      <c r="B11" s="37">
        <v>6</v>
      </c>
      <c r="C11" s="37">
        <v>17</v>
      </c>
      <c r="D11" s="127" t="s">
        <v>35</v>
      </c>
      <c r="E11" s="158">
        <v>31173.082999999999</v>
      </c>
      <c r="F11" s="15">
        <v>3112632.3376000002</v>
      </c>
      <c r="G11" s="158">
        <v>3085065.4674999998</v>
      </c>
      <c r="H11" s="17">
        <v>1.0089355867453729</v>
      </c>
      <c r="I11" s="10">
        <v>13.33</v>
      </c>
      <c r="J11" s="10">
        <v>1.1499999999999999</v>
      </c>
      <c r="K11" s="8">
        <v>0.13350025037341884</v>
      </c>
      <c r="L11" s="160">
        <v>0.13820731096422956</v>
      </c>
      <c r="M11" s="8">
        <v>-1.0005002513E-3</v>
      </c>
      <c r="N11" s="8">
        <v>4.5149773067999999E-2</v>
      </c>
      <c r="O11" s="8">
        <v>0.10677453418000001</v>
      </c>
      <c r="R11" s="38">
        <v>0.94540649464022319</v>
      </c>
      <c r="S11" s="39">
        <v>0.13446219514188706</v>
      </c>
      <c r="T11" s="37">
        <v>3</v>
      </c>
      <c r="U11" s="39" t="s">
        <v>450</v>
      </c>
      <c r="V11" s="38">
        <v>1.0282004043319242</v>
      </c>
      <c r="W11" s="37">
        <v>3</v>
      </c>
      <c r="X11" s="99" t="s">
        <v>226</v>
      </c>
      <c r="Y11" s="99">
        <v>0.15935079306528957</v>
      </c>
      <c r="Z11" s="37">
        <v>3</v>
      </c>
      <c r="AA11" s="99" t="s">
        <v>23</v>
      </c>
      <c r="AB11" s="38">
        <v>1.056645171893773</v>
      </c>
      <c r="AC11" s="99">
        <v>0.12108980827473574</v>
      </c>
    </row>
    <row r="12" spans="1:50" ht="16.2" customHeight="1" x14ac:dyDescent="0.3">
      <c r="A12" s="37">
        <v>8</v>
      </c>
      <c r="B12" s="37">
        <v>2</v>
      </c>
      <c r="C12" s="37">
        <v>22</v>
      </c>
      <c r="D12" s="140" t="s">
        <v>236</v>
      </c>
      <c r="E12" s="157">
        <v>202202.38500000001</v>
      </c>
      <c r="F12" s="14">
        <v>1838019.6795999999</v>
      </c>
      <c r="G12" s="157">
        <v>1777820.6518000001</v>
      </c>
      <c r="H12" s="16">
        <v>1.0338611365207451</v>
      </c>
      <c r="I12" s="9">
        <v>1.1299999999999999</v>
      </c>
      <c r="J12" s="9">
        <v>0.1</v>
      </c>
      <c r="K12" s="6">
        <v>0.124312431246506</v>
      </c>
      <c r="L12" s="159">
        <v>0.13201320132372324</v>
      </c>
      <c r="M12" s="6">
        <v>-5.4704595186000002E-3</v>
      </c>
      <c r="N12" s="6">
        <v>8.6852896006999997E-2</v>
      </c>
      <c r="O12" s="6">
        <v>0.17427315909000002</v>
      </c>
      <c r="R12" s="38">
        <v>0.94540649464022319</v>
      </c>
      <c r="S12" s="39">
        <v>0.13446219514188706</v>
      </c>
      <c r="T12" s="37">
        <v>4</v>
      </c>
      <c r="U12" s="39" t="s">
        <v>15</v>
      </c>
      <c r="V12" s="38">
        <v>1.0265195561000933</v>
      </c>
      <c r="W12" s="37">
        <v>4</v>
      </c>
      <c r="X12" s="99" t="s">
        <v>240</v>
      </c>
      <c r="Y12" s="99">
        <v>0.15926640926640928</v>
      </c>
      <c r="Z12" s="37">
        <v>4</v>
      </c>
      <c r="AA12" s="99" t="s">
        <v>35</v>
      </c>
      <c r="AB12" s="38">
        <v>1.0089355867453729</v>
      </c>
      <c r="AC12" s="99">
        <v>0.13820731096422956</v>
      </c>
    </row>
    <row r="13" spans="1:50" ht="16.2" customHeight="1" x14ac:dyDescent="0.3">
      <c r="A13" s="37">
        <v>1</v>
      </c>
      <c r="B13" s="37">
        <v>4</v>
      </c>
      <c r="C13" s="37">
        <v>30</v>
      </c>
      <c r="D13" s="127" t="s">
        <v>15</v>
      </c>
      <c r="E13" s="158">
        <v>107089.622</v>
      </c>
      <c r="F13" s="15">
        <v>11255119.272</v>
      </c>
      <c r="G13" s="158">
        <v>10964349.588</v>
      </c>
      <c r="H13" s="17">
        <v>1.0265195561000933</v>
      </c>
      <c r="I13" s="10">
        <v>14.64</v>
      </c>
      <c r="J13" s="10">
        <v>1.1000000000000001</v>
      </c>
      <c r="K13" s="8">
        <v>0.13929590866089581</v>
      </c>
      <c r="L13" s="160">
        <v>0.12559467174343067</v>
      </c>
      <c r="M13" s="8">
        <v>-3.6970328938000004E-3</v>
      </c>
      <c r="N13" s="8">
        <v>3.1912574297E-2</v>
      </c>
      <c r="O13" s="8">
        <v>0.16981971267999998</v>
      </c>
      <c r="R13" s="38">
        <v>0.94540649464022319</v>
      </c>
      <c r="S13" s="39">
        <v>0.13446219514188706</v>
      </c>
      <c r="T13" s="37">
        <v>5</v>
      </c>
      <c r="U13" s="39" t="s">
        <v>384</v>
      </c>
      <c r="V13" s="38">
        <v>1.0098451806581326</v>
      </c>
      <c r="W13" s="37">
        <v>5</v>
      </c>
      <c r="X13" s="99" t="s">
        <v>39</v>
      </c>
      <c r="Y13" s="99">
        <v>0.15602223594811612</v>
      </c>
      <c r="Z13" s="37">
        <v>5</v>
      </c>
      <c r="AA13" s="99" t="s">
        <v>41</v>
      </c>
      <c r="AB13" s="38">
        <v>0.86074256481430267</v>
      </c>
      <c r="AC13" s="99">
        <v>0.14173228346661371</v>
      </c>
    </row>
    <row r="14" spans="1:50" ht="16.2" customHeight="1" x14ac:dyDescent="0.3">
      <c r="A14" s="37">
        <v>10</v>
      </c>
      <c r="B14" s="37">
        <v>11</v>
      </c>
      <c r="C14" s="37">
        <v>35</v>
      </c>
      <c r="D14" s="140" t="s">
        <v>34</v>
      </c>
      <c r="E14" s="157">
        <v>15418.106</v>
      </c>
      <c r="F14" s="14">
        <v>1493551.9282</v>
      </c>
      <c r="G14" s="157">
        <v>1521317.4783000001</v>
      </c>
      <c r="H14" s="16">
        <v>0.98174900998900849</v>
      </c>
      <c r="I14" s="9">
        <v>12.05</v>
      </c>
      <c r="J14" s="9">
        <v>0.95</v>
      </c>
      <c r="K14" s="6">
        <v>0.12439351708641851</v>
      </c>
      <c r="L14" s="159">
        <v>0.1176834933431677</v>
      </c>
      <c r="M14" s="6">
        <v>-1.8839258585000001E-2</v>
      </c>
      <c r="N14" s="6">
        <v>3.7982952701000001E-2</v>
      </c>
      <c r="O14" s="6">
        <v>0.15173803849</v>
      </c>
      <c r="R14" s="38">
        <v>0.94540649464022319</v>
      </c>
      <c r="S14" s="39">
        <v>0.13446219514188706</v>
      </c>
      <c r="T14" s="37">
        <v>6</v>
      </c>
      <c r="U14" s="39" t="s">
        <v>35</v>
      </c>
      <c r="V14" s="38">
        <v>1.0089355867453729</v>
      </c>
      <c r="W14" s="37">
        <v>6</v>
      </c>
      <c r="X14" s="99" t="s">
        <v>51</v>
      </c>
      <c r="Y14" s="99">
        <v>0.1539708265802269</v>
      </c>
      <c r="Z14" s="37">
        <v>6</v>
      </c>
      <c r="AA14" s="99" t="s">
        <v>450</v>
      </c>
      <c r="AB14" s="38">
        <v>1.0282004043319242</v>
      </c>
      <c r="AC14" s="99">
        <v>0.13246304473027451</v>
      </c>
    </row>
    <row r="15" spans="1:50" ht="16.2" customHeight="1" x14ac:dyDescent="0.3">
      <c r="A15" s="37">
        <v>2</v>
      </c>
      <c r="B15" s="37">
        <v>10</v>
      </c>
      <c r="C15" s="37">
        <v>10</v>
      </c>
      <c r="D15" s="127" t="s">
        <v>13</v>
      </c>
      <c r="E15" s="158">
        <v>80078.186000000002</v>
      </c>
      <c r="F15" s="15">
        <v>7389615.0040999996</v>
      </c>
      <c r="G15" s="158">
        <v>7521419.6560000004</v>
      </c>
      <c r="H15" s="17">
        <v>0.98247609388543322</v>
      </c>
      <c r="I15" s="10">
        <v>9.48</v>
      </c>
      <c r="J15" s="10">
        <v>1.1000000000000001</v>
      </c>
      <c r="K15" s="8">
        <v>0.10273081924549569</v>
      </c>
      <c r="L15" s="160">
        <v>0.14304291287347504</v>
      </c>
      <c r="M15" s="8">
        <v>-1.51547492E-2</v>
      </c>
      <c r="N15" s="8">
        <v>6.6811695488999998E-2</v>
      </c>
      <c r="O15" s="8">
        <v>0.12222180016999999</v>
      </c>
      <c r="R15" s="38">
        <v>0.94540649464022319</v>
      </c>
      <c r="S15" s="39">
        <v>0.13446219514188706</v>
      </c>
      <c r="T15" s="37">
        <v>7</v>
      </c>
      <c r="U15" s="39" t="s">
        <v>47</v>
      </c>
      <c r="V15" s="38">
        <v>1.0075303957597133</v>
      </c>
      <c r="W15" s="37">
        <v>7</v>
      </c>
      <c r="X15" s="99" t="s">
        <v>224</v>
      </c>
      <c r="Y15" s="99">
        <v>0.15288571792585043</v>
      </c>
      <c r="Z15" s="37">
        <v>7</v>
      </c>
      <c r="AA15" s="99" t="s">
        <v>39</v>
      </c>
      <c r="AB15" s="38">
        <v>0.91053491949548993</v>
      </c>
      <c r="AC15" s="99">
        <v>0.15602223594811612</v>
      </c>
    </row>
    <row r="16" spans="1:50" ht="16.2" customHeight="1" x14ac:dyDescent="0.3">
      <c r="A16" s="37">
        <v>3</v>
      </c>
      <c r="B16" s="37">
        <v>1</v>
      </c>
      <c r="C16" s="37">
        <v>34</v>
      </c>
      <c r="D16" s="140" t="s">
        <v>23</v>
      </c>
      <c r="E16" s="157">
        <v>460269.53100000002</v>
      </c>
      <c r="F16" s="14">
        <v>4561271.0521999998</v>
      </c>
      <c r="G16" s="157">
        <v>4316748.1133000003</v>
      </c>
      <c r="H16" s="16">
        <v>1.056645171893773</v>
      </c>
      <c r="I16" s="9">
        <v>1.1950000000000001</v>
      </c>
      <c r="J16" s="9">
        <v>0.1</v>
      </c>
      <c r="K16" s="6">
        <v>0.12058526740692431</v>
      </c>
      <c r="L16" s="159">
        <v>0.12108980827473574</v>
      </c>
      <c r="M16" s="6">
        <v>9.1649694495999998E-3</v>
      </c>
      <c r="N16" s="6">
        <v>9.2919759654000011E-2</v>
      </c>
      <c r="O16" s="6">
        <v>0.17956018922999997</v>
      </c>
      <c r="R16" s="38">
        <v>0.94540649464022319</v>
      </c>
      <c r="S16" s="39">
        <v>0.13446219514188706</v>
      </c>
      <c r="T16" s="37">
        <v>8</v>
      </c>
      <c r="U16" s="39" t="s">
        <v>416</v>
      </c>
      <c r="V16" s="38">
        <v>0.98983925356490121</v>
      </c>
      <c r="W16" s="37">
        <v>8</v>
      </c>
      <c r="X16" s="99" t="s">
        <v>59</v>
      </c>
      <c r="Y16" s="99">
        <v>0.14953271028143666</v>
      </c>
      <c r="Z16" s="37">
        <v>8</v>
      </c>
      <c r="AA16" s="99" t="s">
        <v>236</v>
      </c>
      <c r="AB16" s="38">
        <v>1.0338611365207451</v>
      </c>
      <c r="AC16" s="99">
        <v>0.13201320132372324</v>
      </c>
    </row>
    <row r="17" spans="1:29" ht="16.2" customHeight="1" x14ac:dyDescent="0.3">
      <c r="A17" s="37">
        <v>36</v>
      </c>
      <c r="B17" s="37">
        <v>35</v>
      </c>
      <c r="C17" s="37">
        <v>36</v>
      </c>
      <c r="D17" s="127" t="s">
        <v>391</v>
      </c>
      <c r="E17" s="158">
        <v>4836.3239999999996</v>
      </c>
      <c r="F17" s="15">
        <v>175655.28768000001</v>
      </c>
      <c r="G17" s="158">
        <v>464435.99534000002</v>
      </c>
      <c r="H17" s="17">
        <v>0.37821204523867258</v>
      </c>
      <c r="I17" s="10">
        <v>14.48</v>
      </c>
      <c r="J17" s="10">
        <v>0</v>
      </c>
      <c r="K17" s="8">
        <v>0.39867841409691623</v>
      </c>
      <c r="L17" s="160">
        <v>0</v>
      </c>
      <c r="M17" s="8">
        <v>-0.55342432067000003</v>
      </c>
      <c r="N17" s="8">
        <v>-0.51715364123999996</v>
      </c>
      <c r="O17" s="8">
        <v>-0.56307283622999993</v>
      </c>
      <c r="R17" s="38">
        <v>0.94540649464022319</v>
      </c>
      <c r="S17" s="39">
        <v>0.13446219514188706</v>
      </c>
      <c r="T17" s="37">
        <v>9</v>
      </c>
      <c r="U17" s="39" t="s">
        <v>59</v>
      </c>
      <c r="V17" s="38">
        <v>0.98309106652600886</v>
      </c>
      <c r="W17" s="37">
        <v>9</v>
      </c>
      <c r="X17" s="99" t="s">
        <v>395</v>
      </c>
      <c r="Y17" s="99">
        <v>0.14372881355932204</v>
      </c>
      <c r="Z17" s="37">
        <v>9</v>
      </c>
      <c r="AA17" s="99" t="s">
        <v>47</v>
      </c>
      <c r="AB17" s="38">
        <v>1.0075303957597133</v>
      </c>
      <c r="AC17" s="99">
        <v>0.1247790371202335</v>
      </c>
    </row>
    <row r="18" spans="1:29" ht="16.2" customHeight="1" x14ac:dyDescent="0.3">
      <c r="A18" s="37">
        <v>30</v>
      </c>
      <c r="B18" s="37">
        <v>12</v>
      </c>
      <c r="C18" s="37">
        <v>11</v>
      </c>
      <c r="D18" s="140" t="s">
        <v>392</v>
      </c>
      <c r="E18" s="157">
        <v>36000</v>
      </c>
      <c r="F18" s="14">
        <v>334440</v>
      </c>
      <c r="G18" s="157">
        <v>341375.63341000001</v>
      </c>
      <c r="H18" s="16">
        <v>0.97968327926419352</v>
      </c>
      <c r="I18" s="9">
        <v>1.1599999999999999</v>
      </c>
      <c r="J18" s="9">
        <v>0.11</v>
      </c>
      <c r="K18" s="6">
        <v>0.12486544671689989</v>
      </c>
      <c r="L18" s="159">
        <v>0.14208826695371368</v>
      </c>
      <c r="M18" s="6">
        <v>-9.5948827302000002E-3</v>
      </c>
      <c r="N18" s="6">
        <v>0.11216962247999999</v>
      </c>
      <c r="O18" s="6">
        <v>0.16532060803000001</v>
      </c>
      <c r="R18" s="38">
        <v>0.94540649464022319</v>
      </c>
      <c r="S18" s="39">
        <v>0.13446219514188706</v>
      </c>
      <c r="T18" s="37">
        <v>10</v>
      </c>
      <c r="U18" s="39" t="s">
        <v>13</v>
      </c>
      <c r="V18" s="38">
        <v>0.98247609388543322</v>
      </c>
      <c r="W18" s="37">
        <v>10</v>
      </c>
      <c r="X18" s="99" t="s">
        <v>13</v>
      </c>
      <c r="Y18" s="99">
        <v>0.14304291287347504</v>
      </c>
      <c r="Z18" s="37">
        <v>10</v>
      </c>
      <c r="AA18" s="99" t="s">
        <v>34</v>
      </c>
      <c r="AB18" s="38">
        <v>0.98174900998900849</v>
      </c>
      <c r="AC18" s="99">
        <v>0.1176834933431677</v>
      </c>
    </row>
    <row r="19" spans="1:29" ht="16.2" customHeight="1" x14ac:dyDescent="0.3">
      <c r="A19" s="37">
        <v>12</v>
      </c>
      <c r="B19" s="37">
        <v>9</v>
      </c>
      <c r="C19" s="37">
        <v>8</v>
      </c>
      <c r="D19" s="127" t="s">
        <v>59</v>
      </c>
      <c r="E19" s="158">
        <v>146101.28700000001</v>
      </c>
      <c r="F19" s="15">
        <v>1406955.3938</v>
      </c>
      <c r="G19" s="158">
        <v>1431154.6932999999</v>
      </c>
      <c r="H19" s="17">
        <v>0.98309106652600886</v>
      </c>
      <c r="I19" s="10">
        <v>1.53</v>
      </c>
      <c r="J19" s="10">
        <v>0.12</v>
      </c>
      <c r="K19" s="8">
        <v>0.15887850467402645</v>
      </c>
      <c r="L19" s="160">
        <v>0.14953271028143666</v>
      </c>
      <c r="M19" s="8">
        <v>1.2793860149999999E-5</v>
      </c>
      <c r="N19" s="8">
        <v>4.5045694551000007E-2</v>
      </c>
      <c r="O19" s="8">
        <v>0.17787289788999999</v>
      </c>
      <c r="R19" s="38">
        <v>0.94540649464022319</v>
      </c>
      <c r="S19" s="39">
        <v>0.13446219514188706</v>
      </c>
      <c r="T19" s="37">
        <v>11</v>
      </c>
      <c r="U19" s="39" t="s">
        <v>34</v>
      </c>
      <c r="V19" s="38">
        <v>0.98174900998900849</v>
      </c>
      <c r="W19" s="37">
        <v>11</v>
      </c>
      <c r="X19" s="99" t="s">
        <v>392</v>
      </c>
      <c r="Y19" s="99">
        <v>0.14208826695371368</v>
      </c>
      <c r="Z19" s="37">
        <v>11</v>
      </c>
      <c r="AA19" s="99" t="s">
        <v>642</v>
      </c>
      <c r="AB19" s="38">
        <v>0.89300225252343846</v>
      </c>
      <c r="AC19" s="99">
        <v>0.12787356322199078</v>
      </c>
    </row>
    <row r="20" spans="1:29" ht="16.2" customHeight="1" x14ac:dyDescent="0.3">
      <c r="A20" s="37">
        <v>15</v>
      </c>
      <c r="B20" s="37">
        <v>17</v>
      </c>
      <c r="C20" s="37">
        <v>26</v>
      </c>
      <c r="D20" s="140" t="s">
        <v>239</v>
      </c>
      <c r="E20" s="157">
        <v>12769.512000000001</v>
      </c>
      <c r="F20" s="14">
        <v>1192672.4208</v>
      </c>
      <c r="G20" s="157">
        <v>1285464.0172999999</v>
      </c>
      <c r="H20" s="16">
        <v>0.92781470717873515</v>
      </c>
      <c r="I20" s="9">
        <v>13.975</v>
      </c>
      <c r="J20" s="9">
        <v>1</v>
      </c>
      <c r="K20" s="6">
        <v>0.14962526766595291</v>
      </c>
      <c r="L20" s="159">
        <v>0.1284796573875803</v>
      </c>
      <c r="M20" s="6">
        <v>2.0716995559000001E-2</v>
      </c>
      <c r="N20" s="6">
        <v>1.1754805308000001E-2</v>
      </c>
      <c r="O20" s="6">
        <v>0.16472429138</v>
      </c>
      <c r="R20" s="38">
        <v>0.94540649464022319</v>
      </c>
      <c r="S20" s="39">
        <v>0.13446219514188706</v>
      </c>
      <c r="T20" s="37">
        <v>12</v>
      </c>
      <c r="U20" s="39" t="s">
        <v>392</v>
      </c>
      <c r="V20" s="38">
        <v>0.97968327926419352</v>
      </c>
      <c r="W20" s="37">
        <v>12</v>
      </c>
      <c r="X20" s="99" t="s">
        <v>41</v>
      </c>
      <c r="Y20" s="99">
        <v>0.14173228346661371</v>
      </c>
      <c r="Z20" s="37">
        <v>12</v>
      </c>
      <c r="AA20" s="99" t="s">
        <v>59</v>
      </c>
      <c r="AB20" s="38">
        <v>0.98309106652600886</v>
      </c>
      <c r="AC20" s="99">
        <v>0.14953271028143666</v>
      </c>
    </row>
    <row r="21" spans="1:29" ht="16.2" customHeight="1" x14ac:dyDescent="0.3">
      <c r="A21" s="37">
        <v>21</v>
      </c>
      <c r="B21" s="37">
        <v>16</v>
      </c>
      <c r="C21" s="37">
        <v>4</v>
      </c>
      <c r="D21" s="127" t="s">
        <v>240</v>
      </c>
      <c r="E21" s="158">
        <v>8807.8850000000002</v>
      </c>
      <c r="F21" s="15">
        <v>729997.50879999995</v>
      </c>
      <c r="G21" s="158">
        <v>780498.33692000003</v>
      </c>
      <c r="H21" s="17">
        <v>0.93529668708932001</v>
      </c>
      <c r="I21" s="10">
        <v>13.35</v>
      </c>
      <c r="J21" s="10">
        <v>1.1000000000000001</v>
      </c>
      <c r="K21" s="8">
        <v>0.16107625482625484</v>
      </c>
      <c r="L21" s="160">
        <v>0.15926640926640928</v>
      </c>
      <c r="M21" s="8">
        <v>-2.2776855307E-2</v>
      </c>
      <c r="N21" s="8">
        <v>7.1496812687000005E-2</v>
      </c>
      <c r="O21" s="8">
        <v>0.21490877081000001</v>
      </c>
      <c r="R21" s="38">
        <v>0.94540649464022319</v>
      </c>
      <c r="S21" s="39">
        <v>0.13446219514188706</v>
      </c>
      <c r="T21" s="37">
        <v>13</v>
      </c>
      <c r="U21" s="39" t="s">
        <v>394</v>
      </c>
      <c r="V21" s="38">
        <v>0.96056830992143327</v>
      </c>
      <c r="W21" s="37">
        <v>13</v>
      </c>
      <c r="X21" s="99" t="s">
        <v>416</v>
      </c>
      <c r="Y21" s="99">
        <v>0.14163090128755365</v>
      </c>
      <c r="Z21" s="37">
        <v>13</v>
      </c>
      <c r="AA21" s="99" t="s">
        <v>46</v>
      </c>
      <c r="AB21" s="38">
        <v>0.89717627875467465</v>
      </c>
      <c r="AC21" s="99">
        <v>0.12857142857142856</v>
      </c>
    </row>
    <row r="22" spans="1:29" ht="16.2" customHeight="1" x14ac:dyDescent="0.3">
      <c r="A22" s="37">
        <v>32</v>
      </c>
      <c r="B22" s="37">
        <v>14</v>
      </c>
      <c r="C22" s="37">
        <v>9</v>
      </c>
      <c r="D22" s="128" t="s">
        <v>395</v>
      </c>
      <c r="E22" s="165">
        <v>36549.445</v>
      </c>
      <c r="F22" s="122">
        <v>323462.58824999997</v>
      </c>
      <c r="G22" s="165">
        <v>344921.27677</v>
      </c>
      <c r="H22" s="124">
        <v>0.93778670680756793</v>
      </c>
      <c r="I22" s="125">
        <v>1.2909999999999999</v>
      </c>
      <c r="J22" s="125">
        <v>0.106</v>
      </c>
      <c r="K22" s="123">
        <v>0.14587570621468929</v>
      </c>
      <c r="L22" s="170">
        <v>0.14372881355932204</v>
      </c>
      <c r="M22" s="6">
        <v>-1.2717536813999999E-2</v>
      </c>
      <c r="N22" s="6">
        <v>6.0431451055000002E-2</v>
      </c>
      <c r="O22" s="6">
        <v>0.14468253571</v>
      </c>
      <c r="R22" s="38">
        <v>0.94540649464022319</v>
      </c>
      <c r="S22" s="39">
        <v>0.13446219514188706</v>
      </c>
      <c r="T22" s="37">
        <v>14</v>
      </c>
      <c r="U22" s="39" t="s">
        <v>395</v>
      </c>
      <c r="V22" s="38">
        <v>0.93778670680756793</v>
      </c>
      <c r="W22" s="37">
        <v>14</v>
      </c>
      <c r="X22" s="99" t="s">
        <v>459</v>
      </c>
      <c r="Y22" s="99">
        <v>0.14117647059500021</v>
      </c>
      <c r="Z22" s="37">
        <v>14</v>
      </c>
      <c r="AA22" s="99" t="s">
        <v>36</v>
      </c>
      <c r="AB22" s="38">
        <v>0.92406394245455936</v>
      </c>
      <c r="AC22" s="99">
        <v>0.13093709884467264</v>
      </c>
    </row>
    <row r="23" spans="1:29" ht="16.2" customHeight="1" x14ac:dyDescent="0.3">
      <c r="A23" s="37">
        <v>29</v>
      </c>
      <c r="B23" s="37">
        <v>8</v>
      </c>
      <c r="C23" s="37">
        <v>13</v>
      </c>
      <c r="D23" s="127" t="s">
        <v>416</v>
      </c>
      <c r="E23" s="158">
        <v>37536.14</v>
      </c>
      <c r="F23" s="15">
        <v>349836.8248</v>
      </c>
      <c r="G23" s="158">
        <v>353427.91623999999</v>
      </c>
      <c r="H23" s="17">
        <v>0.98983925356490121</v>
      </c>
      <c r="I23" s="10">
        <v>1.32</v>
      </c>
      <c r="J23" s="10">
        <v>0.11</v>
      </c>
      <c r="K23" s="8">
        <v>0.14163090128755365</v>
      </c>
      <c r="L23" s="160">
        <v>0.14163090128755365</v>
      </c>
      <c r="M23" s="8">
        <v>-8.5106382967000006E-3</v>
      </c>
      <c r="N23" s="8">
        <v>6.7744647971000008E-2</v>
      </c>
      <c r="O23" s="8">
        <v>0.22367877996000002</v>
      </c>
      <c r="R23" s="38">
        <v>0.94540649464022319</v>
      </c>
      <c r="S23" s="39">
        <v>0.13446219514188706</v>
      </c>
      <c r="T23" s="37">
        <v>15</v>
      </c>
      <c r="U23" s="39" t="s">
        <v>461</v>
      </c>
      <c r="V23" s="38">
        <v>0.93725489477105828</v>
      </c>
      <c r="W23" s="37">
        <v>15</v>
      </c>
      <c r="X23" s="99" t="s">
        <v>390</v>
      </c>
      <c r="Y23" s="99">
        <v>0.13976240391334732</v>
      </c>
      <c r="Z23" s="37">
        <v>15</v>
      </c>
      <c r="AA23" s="99" t="s">
        <v>239</v>
      </c>
      <c r="AB23" s="38">
        <v>0.92781470717873515</v>
      </c>
      <c r="AC23" s="99">
        <v>0.1284796573875803</v>
      </c>
    </row>
    <row r="24" spans="1:29" ht="16.2" customHeight="1" x14ac:dyDescent="0.3">
      <c r="A24" s="37">
        <v>28</v>
      </c>
      <c r="B24" s="37">
        <v>28</v>
      </c>
      <c r="C24" s="37">
        <v>15</v>
      </c>
      <c r="D24" s="128" t="s">
        <v>390</v>
      </c>
      <c r="E24" s="165">
        <v>4200</v>
      </c>
      <c r="F24" s="122">
        <v>360612</v>
      </c>
      <c r="G24" s="165">
        <v>406667.72201000003</v>
      </c>
      <c r="H24" s="124">
        <v>0.88674851846523606</v>
      </c>
      <c r="I24" s="125">
        <v>12</v>
      </c>
      <c r="J24" s="125">
        <v>1</v>
      </c>
      <c r="K24" s="123">
        <v>0.13976240391334732</v>
      </c>
      <c r="L24" s="170">
        <v>0.13976240391334732</v>
      </c>
      <c r="M24" s="6">
        <v>-5.0203967826999998E-2</v>
      </c>
      <c r="N24" s="6">
        <v>6.8266439945999999E-2</v>
      </c>
      <c r="O24" s="6">
        <v>9.6979512911000001E-2</v>
      </c>
      <c r="R24" s="38">
        <v>0.94540649464022319</v>
      </c>
      <c r="S24" s="39">
        <v>0.13446219514188706</v>
      </c>
      <c r="T24" s="37">
        <v>16</v>
      </c>
      <c r="U24" s="39" t="s">
        <v>240</v>
      </c>
      <c r="V24" s="38">
        <v>0.93529668708932001</v>
      </c>
      <c r="W24" s="37">
        <v>16</v>
      </c>
      <c r="X24" s="99" t="s">
        <v>383</v>
      </c>
      <c r="Y24" s="99">
        <v>0.13953488372093023</v>
      </c>
      <c r="Z24" s="37">
        <v>16</v>
      </c>
      <c r="AA24" s="99" t="s">
        <v>224</v>
      </c>
      <c r="AB24" s="38">
        <v>0.83126943034851219</v>
      </c>
      <c r="AC24" s="99">
        <v>0.15288571792585043</v>
      </c>
    </row>
    <row r="25" spans="1:29" ht="16.2" customHeight="1" x14ac:dyDescent="0.3">
      <c r="A25" s="37">
        <v>11</v>
      </c>
      <c r="B25" s="37">
        <v>26</v>
      </c>
      <c r="C25" s="37">
        <v>28</v>
      </c>
      <c r="D25" s="127" t="s">
        <v>642</v>
      </c>
      <c r="E25" s="158">
        <v>17011.706999999999</v>
      </c>
      <c r="F25" s="15">
        <v>1420817.7686000001</v>
      </c>
      <c r="G25" s="158">
        <v>1591057.3177</v>
      </c>
      <c r="H25" s="17">
        <v>0.89300225252343846</v>
      </c>
      <c r="I25" s="10">
        <v>11.03</v>
      </c>
      <c r="J25" s="10">
        <v>0.89</v>
      </c>
      <c r="K25" s="8">
        <v>0.13206417624892866</v>
      </c>
      <c r="L25" s="160">
        <v>0.12787356322199078</v>
      </c>
      <c r="M25" s="8">
        <v>-1.5112431113999999E-2</v>
      </c>
      <c r="N25" s="8">
        <v>3.7613770364000002E-2</v>
      </c>
      <c r="O25" s="8">
        <v>9.2934964571999998E-2</v>
      </c>
      <c r="R25" s="38">
        <v>0.94540649464022319</v>
      </c>
      <c r="S25" s="39">
        <v>0.13446219514188706</v>
      </c>
      <c r="T25" s="37">
        <v>17</v>
      </c>
      <c r="U25" s="39" t="s">
        <v>239</v>
      </c>
      <c r="V25" s="38">
        <v>0.92781470717873515</v>
      </c>
      <c r="W25" s="37">
        <v>17</v>
      </c>
      <c r="X25" s="99" t="s">
        <v>35</v>
      </c>
      <c r="Y25" s="99">
        <v>0.13820731096422956</v>
      </c>
      <c r="Z25" s="37">
        <v>17</v>
      </c>
      <c r="AA25" s="99" t="s">
        <v>459</v>
      </c>
      <c r="AB25" s="38">
        <v>0.91270189374230271</v>
      </c>
      <c r="AC25" s="99">
        <v>0.14117647059500021</v>
      </c>
    </row>
    <row r="26" spans="1:29" ht="16.2" customHeight="1" x14ac:dyDescent="0.3">
      <c r="A26" s="37">
        <v>34</v>
      </c>
      <c r="B26" s="37">
        <v>13</v>
      </c>
      <c r="C26" s="37">
        <v>29</v>
      </c>
      <c r="D26" s="128" t="s">
        <v>394</v>
      </c>
      <c r="E26" s="165">
        <v>30912.378998</v>
      </c>
      <c r="F26" s="122">
        <v>293976.72427000001</v>
      </c>
      <c r="G26" s="165">
        <v>306044.57926999999</v>
      </c>
      <c r="H26" s="124">
        <v>0.96056830992143327</v>
      </c>
      <c r="I26" s="125">
        <v>1.2350000000000001</v>
      </c>
      <c r="J26" s="125">
        <v>0.1</v>
      </c>
      <c r="K26" s="123">
        <v>0.12986330178802494</v>
      </c>
      <c r="L26" s="170">
        <v>0.1261829653001052</v>
      </c>
      <c r="M26" s="6">
        <v>0</v>
      </c>
      <c r="N26" s="6">
        <v>7.2364719243000003E-2</v>
      </c>
      <c r="O26" s="6">
        <v>0.20964278696000002</v>
      </c>
      <c r="R26" s="38">
        <v>0.94540649464022319</v>
      </c>
      <c r="S26" s="39">
        <v>0.13446219514188706</v>
      </c>
      <c r="T26" s="37">
        <v>18</v>
      </c>
      <c r="U26" s="39" t="s">
        <v>52</v>
      </c>
      <c r="V26" s="38">
        <v>0.92520417554474876</v>
      </c>
      <c r="W26" s="37">
        <v>18</v>
      </c>
      <c r="X26" s="99" t="s">
        <v>461</v>
      </c>
      <c r="Y26" s="99">
        <v>0.13758599124452783</v>
      </c>
      <c r="Z26" s="37">
        <v>18</v>
      </c>
      <c r="AA26" s="99" t="s">
        <v>383</v>
      </c>
      <c r="AB26" s="38">
        <v>0.70590501396246852</v>
      </c>
      <c r="AC26" s="99">
        <v>0.13953488372093023</v>
      </c>
    </row>
    <row r="27" spans="1:29" ht="16.2" customHeight="1" x14ac:dyDescent="0.3">
      <c r="A27" s="37">
        <v>9</v>
      </c>
      <c r="B27" s="37">
        <v>7</v>
      </c>
      <c r="C27" s="37">
        <v>32</v>
      </c>
      <c r="D27" s="127" t="s">
        <v>47</v>
      </c>
      <c r="E27" s="158">
        <v>16960.024000000001</v>
      </c>
      <c r="F27" s="15">
        <v>1631045.5081</v>
      </c>
      <c r="G27" s="158">
        <v>1618854.8901</v>
      </c>
      <c r="H27" s="17">
        <v>1.0075303957597133</v>
      </c>
      <c r="I27" s="10">
        <v>11.8</v>
      </c>
      <c r="J27" s="10">
        <v>1</v>
      </c>
      <c r="K27" s="8">
        <v>0.12269938650156297</v>
      </c>
      <c r="L27" s="160">
        <v>0.1247790371202335</v>
      </c>
      <c r="M27" s="8">
        <v>5.1281881533E-3</v>
      </c>
      <c r="N27" s="8">
        <v>0.107860622</v>
      </c>
      <c r="O27" s="8">
        <v>0.28759415382999998</v>
      </c>
      <c r="R27" s="38">
        <v>0.94540649464022319</v>
      </c>
      <c r="S27" s="39">
        <v>0.13446219514188706</v>
      </c>
      <c r="T27" s="37">
        <v>19</v>
      </c>
      <c r="U27" s="39" t="s">
        <v>447</v>
      </c>
      <c r="V27" s="38">
        <v>0.92499686241204737</v>
      </c>
      <c r="W27" s="37">
        <v>19</v>
      </c>
      <c r="X27" s="99" t="s">
        <v>60</v>
      </c>
      <c r="Y27" s="99">
        <v>0.13698630136986298</v>
      </c>
      <c r="Z27" s="37">
        <v>19</v>
      </c>
      <c r="AA27" s="99" t="s">
        <v>226</v>
      </c>
      <c r="AB27" s="38">
        <v>0.88754025698842198</v>
      </c>
      <c r="AC27" s="99">
        <v>0.15935079306528957</v>
      </c>
    </row>
    <row r="28" spans="1:29" ht="16.2" customHeight="1" x14ac:dyDescent="0.3">
      <c r="A28" s="37">
        <v>13</v>
      </c>
      <c r="B28" s="37">
        <v>25</v>
      </c>
      <c r="C28" s="37">
        <v>25</v>
      </c>
      <c r="D28" s="128" t="s">
        <v>46</v>
      </c>
      <c r="E28" s="165">
        <v>16300.275</v>
      </c>
      <c r="F28" s="122">
        <v>1369223.1</v>
      </c>
      <c r="G28" s="165">
        <v>1526147.2382</v>
      </c>
      <c r="H28" s="124">
        <v>0.89717627875467465</v>
      </c>
      <c r="I28" s="125">
        <v>9.9</v>
      </c>
      <c r="J28" s="125">
        <v>0.9</v>
      </c>
      <c r="K28" s="123">
        <v>0.11785714285714285</v>
      </c>
      <c r="L28" s="170">
        <v>0.12857142857142856</v>
      </c>
      <c r="M28" s="6">
        <v>1.5305109382E-2</v>
      </c>
      <c r="N28" s="6">
        <v>4.2265706669999993E-3</v>
      </c>
      <c r="O28" s="6">
        <v>9.7672802806999998E-2</v>
      </c>
      <c r="R28" s="38">
        <v>0.94540649464022319</v>
      </c>
      <c r="S28" s="39">
        <v>0.13446219514188706</v>
      </c>
      <c r="T28" s="37">
        <v>20</v>
      </c>
      <c r="U28" s="39" t="s">
        <v>36</v>
      </c>
      <c r="V28" s="38">
        <v>0.92406394245455936</v>
      </c>
      <c r="W28" s="37">
        <v>20</v>
      </c>
      <c r="X28" s="99" t="s">
        <v>242</v>
      </c>
      <c r="Y28" s="99">
        <v>0.13559322033898305</v>
      </c>
      <c r="Z28" s="37">
        <v>20</v>
      </c>
      <c r="AA28" s="99" t="s">
        <v>389</v>
      </c>
      <c r="AB28" s="38">
        <v>0.90749366564870648</v>
      </c>
      <c r="AC28" s="99">
        <v>0.12364425162689809</v>
      </c>
    </row>
    <row r="29" spans="1:29" ht="16.2" customHeight="1" x14ac:dyDescent="0.3">
      <c r="A29" s="37">
        <v>19</v>
      </c>
      <c r="B29" s="37">
        <v>27</v>
      </c>
      <c r="C29" s="37">
        <v>3</v>
      </c>
      <c r="D29" s="127" t="s">
        <v>226</v>
      </c>
      <c r="E29" s="158">
        <v>11787.246999999999</v>
      </c>
      <c r="F29" s="15">
        <v>958656.79850999999</v>
      </c>
      <c r="G29" s="158">
        <v>1080127.6798</v>
      </c>
      <c r="H29" s="17">
        <v>0.88754025698842198</v>
      </c>
      <c r="I29" s="10">
        <v>11.02</v>
      </c>
      <c r="J29" s="10">
        <v>1.08</v>
      </c>
      <c r="K29" s="8">
        <v>0.13549735644903479</v>
      </c>
      <c r="L29" s="160">
        <v>0.15935079306528957</v>
      </c>
      <c r="M29" s="8">
        <v>1.2854860651999999E-3</v>
      </c>
      <c r="N29" s="8">
        <v>6.4126375040000003E-2</v>
      </c>
      <c r="O29" s="8">
        <v>0.13467829817999999</v>
      </c>
      <c r="R29" s="38">
        <v>0.94540649464022319</v>
      </c>
      <c r="S29" s="39">
        <v>0.13446219514188706</v>
      </c>
      <c r="T29" s="37">
        <v>21</v>
      </c>
      <c r="U29" s="39" t="s">
        <v>459</v>
      </c>
      <c r="V29" s="38">
        <v>0.91270189374230271</v>
      </c>
      <c r="W29" s="37">
        <v>21</v>
      </c>
      <c r="X29" s="99" t="s">
        <v>450</v>
      </c>
      <c r="Y29" s="99">
        <v>0.13246304473027451</v>
      </c>
      <c r="Z29" s="37">
        <v>21</v>
      </c>
      <c r="AA29" s="99" t="s">
        <v>240</v>
      </c>
      <c r="AB29" s="38">
        <v>0.93529668708932001</v>
      </c>
      <c r="AC29" s="99">
        <v>0.15926640926640928</v>
      </c>
    </row>
    <row r="30" spans="1:29" ht="16.2" customHeight="1" x14ac:dyDescent="0.3">
      <c r="A30" s="37">
        <v>14</v>
      </c>
      <c r="B30" s="37">
        <v>20</v>
      </c>
      <c r="C30" s="37">
        <v>24</v>
      </c>
      <c r="D30" s="128" t="s">
        <v>36</v>
      </c>
      <c r="E30" s="165">
        <v>15592.424000000001</v>
      </c>
      <c r="F30" s="122">
        <v>1214649.8296000001</v>
      </c>
      <c r="G30" s="165">
        <v>1314465.1292999999</v>
      </c>
      <c r="H30" s="124">
        <v>0.92406394245455936</v>
      </c>
      <c r="I30" s="125">
        <v>10.199999999999999</v>
      </c>
      <c r="J30" s="125">
        <v>0.85</v>
      </c>
      <c r="K30" s="123">
        <v>0.13093709884467264</v>
      </c>
      <c r="L30" s="170">
        <v>0.13093709884467264</v>
      </c>
      <c r="M30" s="6">
        <v>3.0903940260000001E-3</v>
      </c>
      <c r="N30" s="6">
        <v>-4.9239995124000001E-3</v>
      </c>
      <c r="O30" s="6">
        <v>8.2962970088999999E-2</v>
      </c>
      <c r="R30" s="38">
        <v>0.94540649464022319</v>
      </c>
      <c r="S30" s="39">
        <v>0.13446219514188706</v>
      </c>
      <c r="T30" s="37">
        <v>22</v>
      </c>
      <c r="U30" s="39" t="s">
        <v>39</v>
      </c>
      <c r="V30" s="38">
        <v>0.91053491949548993</v>
      </c>
      <c r="W30" s="37">
        <v>22</v>
      </c>
      <c r="X30" s="99" t="s">
        <v>236</v>
      </c>
      <c r="Y30" s="99">
        <v>0.13201320132372324</v>
      </c>
      <c r="Z30" s="37">
        <v>22</v>
      </c>
      <c r="AA30" s="99" t="s">
        <v>52</v>
      </c>
      <c r="AB30" s="38">
        <v>0.92520417554474876</v>
      </c>
      <c r="AC30" s="99">
        <v>0.13114754098392961</v>
      </c>
    </row>
    <row r="31" spans="1:29" ht="16.2" customHeight="1" x14ac:dyDescent="0.3">
      <c r="A31" s="37">
        <v>27</v>
      </c>
      <c r="B31" s="37">
        <v>15</v>
      </c>
      <c r="C31" s="37">
        <v>18</v>
      </c>
      <c r="D31" s="127" t="s">
        <v>461</v>
      </c>
      <c r="E31" s="158">
        <v>3857.3589999999999</v>
      </c>
      <c r="F31" s="15">
        <v>370075.02246000001</v>
      </c>
      <c r="G31" s="158">
        <v>394849.92239000002</v>
      </c>
      <c r="H31" s="17">
        <v>0.93725489477105828</v>
      </c>
      <c r="I31" s="10">
        <v>11.9</v>
      </c>
      <c r="J31" s="10">
        <v>1.1000000000000001</v>
      </c>
      <c r="K31" s="8">
        <v>0.1240358557431728</v>
      </c>
      <c r="L31" s="160">
        <v>0.13758599124452783</v>
      </c>
      <c r="M31" s="8">
        <v>-3.0419403741000002E-2</v>
      </c>
      <c r="N31" s="8">
        <v>0.11208987634999999</v>
      </c>
      <c r="O31" s="8">
        <v>0.12107409666000001</v>
      </c>
      <c r="R31" s="38">
        <v>0.94540649464022319</v>
      </c>
      <c r="S31" s="39">
        <v>0.13446219514188706</v>
      </c>
      <c r="T31" s="37">
        <v>23</v>
      </c>
      <c r="U31" s="39" t="s">
        <v>389</v>
      </c>
      <c r="V31" s="38">
        <v>0.90749366564870648</v>
      </c>
      <c r="W31" s="37">
        <v>23</v>
      </c>
      <c r="X31" s="99" t="s">
        <v>52</v>
      </c>
      <c r="Y31" s="99">
        <v>0.13114754098392961</v>
      </c>
      <c r="Z31" s="37">
        <v>23</v>
      </c>
      <c r="AA31" s="99" t="s">
        <v>51</v>
      </c>
      <c r="AB31" s="38">
        <v>0.7760906004214746</v>
      </c>
      <c r="AC31" s="99">
        <v>0.1539708265802269</v>
      </c>
    </row>
    <row r="32" spans="1:29" ht="16.2" customHeight="1" x14ac:dyDescent="0.3">
      <c r="A32" s="37">
        <v>18</v>
      </c>
      <c r="B32" s="37">
        <v>34</v>
      </c>
      <c r="C32" s="37">
        <v>16</v>
      </c>
      <c r="D32" s="128" t="s">
        <v>383</v>
      </c>
      <c r="E32" s="165">
        <v>164721.68299999999</v>
      </c>
      <c r="F32" s="122">
        <v>991624.53165999998</v>
      </c>
      <c r="G32" s="165">
        <v>1404756.3228</v>
      </c>
      <c r="H32" s="124">
        <v>0.70590501396246852</v>
      </c>
      <c r="I32" s="125">
        <v>0.94</v>
      </c>
      <c r="J32" s="125">
        <v>7.0000000000000007E-2</v>
      </c>
      <c r="K32" s="123">
        <v>0.15614617940199335</v>
      </c>
      <c r="L32" s="170">
        <v>0.13953488372093023</v>
      </c>
      <c r="M32" s="6">
        <v>-0.10549777116999999</v>
      </c>
      <c r="N32" s="6">
        <v>-0.12505871691000001</v>
      </c>
      <c r="O32" s="6">
        <v>-0.11671908004000001</v>
      </c>
      <c r="R32" s="38">
        <v>0.94540649464022319</v>
      </c>
      <c r="S32" s="39">
        <v>0.13446219514188706</v>
      </c>
      <c r="T32" s="37">
        <v>24</v>
      </c>
      <c r="U32" s="39" t="s">
        <v>415</v>
      </c>
      <c r="V32" s="38">
        <v>0.90509777640510902</v>
      </c>
      <c r="W32" s="37">
        <v>24</v>
      </c>
      <c r="X32" s="99" t="s">
        <v>36</v>
      </c>
      <c r="Y32" s="99">
        <v>0.13093709884467264</v>
      </c>
      <c r="Z32" s="37">
        <v>24</v>
      </c>
      <c r="AA32" s="99" t="s">
        <v>384</v>
      </c>
      <c r="AB32" s="38">
        <v>1.0098451806581326</v>
      </c>
      <c r="AC32" s="99">
        <v>0.12818917237087737</v>
      </c>
    </row>
    <row r="33" spans="1:50" s="7" customFormat="1" ht="16.2" customHeight="1" x14ac:dyDescent="0.3">
      <c r="A33" s="126">
        <v>22</v>
      </c>
      <c r="B33" s="126">
        <v>18</v>
      </c>
      <c r="C33" s="126">
        <v>23</v>
      </c>
      <c r="D33" s="127" t="s">
        <v>52</v>
      </c>
      <c r="E33" s="158">
        <v>8701.5519999000007</v>
      </c>
      <c r="F33" s="15">
        <v>716572.80718999996</v>
      </c>
      <c r="G33" s="158">
        <v>774502.34892000002</v>
      </c>
      <c r="H33" s="17">
        <v>0.92520417554474876</v>
      </c>
      <c r="I33" s="10">
        <v>10.94</v>
      </c>
      <c r="J33" s="10">
        <v>0.9</v>
      </c>
      <c r="K33" s="8">
        <v>0.13284760170038792</v>
      </c>
      <c r="L33" s="160">
        <v>0.13114754098392961</v>
      </c>
      <c r="M33" s="8">
        <v>-1.7537580529000001E-2</v>
      </c>
      <c r="N33" s="8">
        <v>4.5199108404999994E-2</v>
      </c>
      <c r="O33" s="8">
        <v>0.16802554933</v>
      </c>
      <c r="P33" s="203"/>
      <c r="Q33" s="203"/>
      <c r="R33" s="142">
        <v>0.94540649464022319</v>
      </c>
      <c r="S33" s="143">
        <v>0.13446219514188706</v>
      </c>
      <c r="T33" s="37">
        <v>25</v>
      </c>
      <c r="U33" s="143" t="s">
        <v>46</v>
      </c>
      <c r="V33" s="142">
        <v>0.89717627875467465</v>
      </c>
      <c r="W33" s="37">
        <v>25</v>
      </c>
      <c r="X33" s="177" t="s">
        <v>46</v>
      </c>
      <c r="Y33" s="177">
        <v>0.12857142857142856</v>
      </c>
      <c r="Z33" s="37">
        <v>25</v>
      </c>
      <c r="AA33" s="99" t="s">
        <v>447</v>
      </c>
      <c r="AB33" s="38">
        <v>0.92499686241204737</v>
      </c>
      <c r="AC33" s="99">
        <v>0.12487676634899768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16</v>
      </c>
      <c r="B34" s="126">
        <v>31</v>
      </c>
      <c r="C34" s="126">
        <v>7</v>
      </c>
      <c r="D34" s="127" t="s">
        <v>224</v>
      </c>
      <c r="E34" s="158">
        <v>14723.97</v>
      </c>
      <c r="F34" s="15">
        <v>1155684.4053</v>
      </c>
      <c r="G34" s="158">
        <v>1390264.5316999999</v>
      </c>
      <c r="H34" s="17">
        <v>0.83126943034851219</v>
      </c>
      <c r="I34" s="10">
        <v>10.67</v>
      </c>
      <c r="J34" s="10">
        <v>1</v>
      </c>
      <c r="K34" s="8">
        <v>0.13594088418906869</v>
      </c>
      <c r="L34" s="160">
        <v>0.15288571792585043</v>
      </c>
      <c r="M34" s="8">
        <v>-1.6292768518E-2</v>
      </c>
      <c r="N34" s="8">
        <v>1.7885374944000002E-2</v>
      </c>
      <c r="O34" s="8">
        <v>4.4300173937000004E-2</v>
      </c>
      <c r="P34" s="203"/>
      <c r="Q34" s="203"/>
      <c r="R34" s="142">
        <v>0.94540649464022319</v>
      </c>
      <c r="S34" s="143">
        <v>0.13446219514188706</v>
      </c>
      <c r="T34" s="37">
        <v>26</v>
      </c>
      <c r="U34" s="143" t="s">
        <v>642</v>
      </c>
      <c r="V34" s="142">
        <v>0.89300225252343846</v>
      </c>
      <c r="W34" s="37">
        <v>26</v>
      </c>
      <c r="X34" s="177" t="s">
        <v>239</v>
      </c>
      <c r="Y34" s="177">
        <v>0.1284796573875803</v>
      </c>
      <c r="Z34" s="37">
        <v>26</v>
      </c>
      <c r="AA34" s="99" t="s">
        <v>60</v>
      </c>
      <c r="AB34" s="38">
        <v>0.72102883603697077</v>
      </c>
      <c r="AC34" s="99">
        <v>0.13698630136986298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23</v>
      </c>
      <c r="C35" s="37">
        <v>33</v>
      </c>
      <c r="D35" s="176" t="s">
        <v>389</v>
      </c>
      <c r="E35" s="165">
        <v>99521.172000000006</v>
      </c>
      <c r="F35" s="122">
        <v>917585.20583999995</v>
      </c>
      <c r="G35" s="165">
        <v>1011120.2321</v>
      </c>
      <c r="H35" s="124">
        <v>0.90749366564870648</v>
      </c>
      <c r="I35" s="125">
        <v>1.1599999999999999</v>
      </c>
      <c r="J35" s="125">
        <v>9.5000000000000001E-2</v>
      </c>
      <c r="K35" s="123">
        <v>0.12581344902386118</v>
      </c>
      <c r="L35" s="170">
        <v>0.12364425162689809</v>
      </c>
      <c r="M35" s="123">
        <v>-1.3418455342999999E-2</v>
      </c>
      <c r="N35" s="123">
        <v>3.8339719631000004E-2</v>
      </c>
      <c r="O35" s="123">
        <v>0.1395799925</v>
      </c>
      <c r="R35" s="38">
        <v>0.94540649464022319</v>
      </c>
      <c r="S35" s="39">
        <v>0.13446219514188706</v>
      </c>
      <c r="T35" s="37">
        <v>27</v>
      </c>
      <c r="U35" s="39" t="s">
        <v>226</v>
      </c>
      <c r="V35" s="38">
        <v>0.88754025698842198</v>
      </c>
      <c r="W35" s="37">
        <v>27</v>
      </c>
      <c r="X35" s="99" t="s">
        <v>384</v>
      </c>
      <c r="Y35" s="99">
        <v>0.12818917237087737</v>
      </c>
      <c r="Z35" s="37">
        <v>27</v>
      </c>
      <c r="AA35" s="99" t="s">
        <v>461</v>
      </c>
      <c r="AB35" s="38">
        <v>0.93725489477105828</v>
      </c>
      <c r="AC35" s="99">
        <v>0.13758599124452783</v>
      </c>
    </row>
    <row r="36" spans="1:50" s="7" customFormat="1" ht="16.2" customHeight="1" x14ac:dyDescent="0.3">
      <c r="A36" s="126">
        <v>25</v>
      </c>
      <c r="B36" s="126">
        <v>19</v>
      </c>
      <c r="C36" s="126">
        <v>31</v>
      </c>
      <c r="D36" s="127" t="s">
        <v>447</v>
      </c>
      <c r="E36" s="158">
        <v>4346.7629999999999</v>
      </c>
      <c r="F36" s="15">
        <v>396815.99427000002</v>
      </c>
      <c r="G36" s="158">
        <v>428991.71921000001</v>
      </c>
      <c r="H36" s="17">
        <v>0.92499686241204737</v>
      </c>
      <c r="I36" s="10">
        <v>11.84</v>
      </c>
      <c r="J36" s="10">
        <v>0.95</v>
      </c>
      <c r="K36" s="8">
        <v>0.12969657136597657</v>
      </c>
      <c r="L36" s="160">
        <v>0.12487676634899768</v>
      </c>
      <c r="M36" s="8">
        <v>-1.7816118736999998E-2</v>
      </c>
      <c r="N36" s="8">
        <v>9.1493532267000008E-2</v>
      </c>
      <c r="O36" s="8">
        <v>0.13201230181000001</v>
      </c>
      <c r="P36" s="203"/>
      <c r="Q36" s="203"/>
      <c r="R36" s="142">
        <v>0.94540649464022319</v>
      </c>
      <c r="S36" s="143">
        <v>0.13446219514188706</v>
      </c>
      <c r="T36" s="37">
        <v>28</v>
      </c>
      <c r="U36" s="143" t="s">
        <v>390</v>
      </c>
      <c r="V36" s="142">
        <v>0.88674851846523606</v>
      </c>
      <c r="W36" s="37">
        <v>28</v>
      </c>
      <c r="X36" s="177" t="s">
        <v>642</v>
      </c>
      <c r="Y36" s="177">
        <v>0.12787356322199078</v>
      </c>
      <c r="Z36" s="37">
        <v>28</v>
      </c>
      <c r="AA36" s="99" t="s">
        <v>390</v>
      </c>
      <c r="AB36" s="38">
        <v>0.88674851846523606</v>
      </c>
      <c r="AC36" s="99">
        <v>0.13976240391334732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17</v>
      </c>
      <c r="B37" s="37">
        <v>21</v>
      </c>
      <c r="C37" s="37">
        <v>14</v>
      </c>
      <c r="D37" s="176" t="s">
        <v>459</v>
      </c>
      <c r="E37" s="165">
        <v>111598.921</v>
      </c>
      <c r="F37" s="122">
        <v>1043449.9113</v>
      </c>
      <c r="G37" s="165">
        <v>1143253.8033</v>
      </c>
      <c r="H37" s="124">
        <v>0.91270189374230271</v>
      </c>
      <c r="I37" s="125">
        <v>1.32</v>
      </c>
      <c r="J37" s="125">
        <v>0.11</v>
      </c>
      <c r="K37" s="123">
        <v>0.14117647059500021</v>
      </c>
      <c r="L37" s="170">
        <v>0.14117647059500021</v>
      </c>
      <c r="M37" s="123">
        <v>-2.5830835198000002E-2</v>
      </c>
      <c r="N37" s="123">
        <v>7.6267589189000007E-2</v>
      </c>
      <c r="O37" s="123">
        <v>0.22090238554</v>
      </c>
      <c r="R37" s="38">
        <v>0.94540649464022319</v>
      </c>
      <c r="S37" s="39">
        <v>0.13446219514188706</v>
      </c>
      <c r="T37" s="37">
        <v>29</v>
      </c>
      <c r="U37" s="39" t="s">
        <v>68</v>
      </c>
      <c r="V37" s="38">
        <v>0.8650225971993043</v>
      </c>
      <c r="W37" s="37">
        <v>29</v>
      </c>
      <c r="X37" s="99" t="s">
        <v>394</v>
      </c>
      <c r="Y37" s="99">
        <v>0.1261829653001052</v>
      </c>
      <c r="Z37" s="37">
        <v>29</v>
      </c>
      <c r="AA37" s="99" t="s">
        <v>416</v>
      </c>
      <c r="AB37" s="38">
        <v>0.98983925356490121</v>
      </c>
      <c r="AC37" s="99">
        <v>0.14163090128755365</v>
      </c>
    </row>
    <row r="38" spans="1:50" s="7" customFormat="1" ht="16.2" customHeight="1" x14ac:dyDescent="0.3">
      <c r="A38" s="126">
        <v>31</v>
      </c>
      <c r="B38" s="126">
        <v>24</v>
      </c>
      <c r="C38" s="126">
        <v>1</v>
      </c>
      <c r="D38" s="127" t="s">
        <v>415</v>
      </c>
      <c r="E38" s="158">
        <v>39761.584000000003</v>
      </c>
      <c r="F38" s="15">
        <v>324056.90960000001</v>
      </c>
      <c r="G38" s="158">
        <v>358035.25105000002</v>
      </c>
      <c r="H38" s="17">
        <v>0.90509777640510902</v>
      </c>
      <c r="I38" s="10">
        <v>1.44</v>
      </c>
      <c r="J38" s="10">
        <v>0.12</v>
      </c>
      <c r="K38" s="8">
        <v>0.17668711656441718</v>
      </c>
      <c r="L38" s="160">
        <v>0.17668711656441718</v>
      </c>
      <c r="M38" s="8">
        <v>-4.7897196262000001E-2</v>
      </c>
      <c r="N38" s="8">
        <v>2.3312356744999999E-2</v>
      </c>
      <c r="O38" s="8">
        <v>9.8640563382999993E-2</v>
      </c>
      <c r="P38" s="203"/>
      <c r="Q38" s="203"/>
      <c r="R38" s="142">
        <v>0.94540649464022319</v>
      </c>
      <c r="S38" s="143">
        <v>0.13446219514188706</v>
      </c>
      <c r="T38" s="37">
        <v>30</v>
      </c>
      <c r="U38" s="143" t="s">
        <v>41</v>
      </c>
      <c r="V38" s="142">
        <v>0.86074256481430267</v>
      </c>
      <c r="W38" s="37">
        <v>30</v>
      </c>
      <c r="X38" s="177" t="s">
        <v>15</v>
      </c>
      <c r="Y38" s="177">
        <v>0.12559467174343067</v>
      </c>
      <c r="Z38" s="37">
        <v>30</v>
      </c>
      <c r="AA38" s="99" t="s">
        <v>392</v>
      </c>
      <c r="AB38" s="38">
        <v>0.97968327926419352</v>
      </c>
      <c r="AC38" s="99">
        <v>0.14208826695371368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32</v>
      </c>
      <c r="C39" s="37">
        <v>6</v>
      </c>
      <c r="D39" s="176" t="s">
        <v>51</v>
      </c>
      <c r="E39" s="165">
        <v>8126.7830000000004</v>
      </c>
      <c r="F39" s="122">
        <v>601707.01332000003</v>
      </c>
      <c r="G39" s="165">
        <v>775305.11643000005</v>
      </c>
      <c r="H39" s="124">
        <v>0.7760906004214746</v>
      </c>
      <c r="I39" s="125">
        <v>12</v>
      </c>
      <c r="J39" s="125">
        <v>0.95</v>
      </c>
      <c r="K39" s="123">
        <v>0.16207455429497569</v>
      </c>
      <c r="L39" s="170">
        <v>0.1539708265802269</v>
      </c>
      <c r="M39" s="123">
        <v>-4.3534427075999999E-2</v>
      </c>
      <c r="N39" s="123">
        <v>3.0614164847000001E-2</v>
      </c>
      <c r="O39" s="123">
        <v>4.3861765826000002E-2</v>
      </c>
      <c r="R39" s="38">
        <v>0.94540649464022319</v>
      </c>
      <c r="S39" s="39">
        <v>0.13446219514188706</v>
      </c>
      <c r="T39" s="37">
        <v>31</v>
      </c>
      <c r="U39" s="39" t="s">
        <v>224</v>
      </c>
      <c r="V39" s="38">
        <v>0.83126943034851219</v>
      </c>
      <c r="W39" s="37">
        <v>31</v>
      </c>
      <c r="X39" s="99" t="s">
        <v>447</v>
      </c>
      <c r="Y39" s="99">
        <v>0.12487676634899768</v>
      </c>
      <c r="Z39" s="37">
        <v>31</v>
      </c>
      <c r="AA39" s="99" t="s">
        <v>415</v>
      </c>
      <c r="AB39" s="38">
        <v>0.90509777640510902</v>
      </c>
      <c r="AC39" s="99">
        <v>0.17668711656441718</v>
      </c>
    </row>
    <row r="40" spans="1:50" s="7" customFormat="1" ht="16.2" customHeight="1" x14ac:dyDescent="0.3">
      <c r="A40" s="126">
        <v>7</v>
      </c>
      <c r="B40" s="126">
        <v>22</v>
      </c>
      <c r="C40" s="126">
        <v>5</v>
      </c>
      <c r="D40" s="127" t="s">
        <v>39</v>
      </c>
      <c r="E40" s="158">
        <v>26441.65</v>
      </c>
      <c r="F40" s="15">
        <v>2140451.5674999999</v>
      </c>
      <c r="G40" s="158">
        <v>2350762.7458000001</v>
      </c>
      <c r="H40" s="17">
        <v>0.91053491949548993</v>
      </c>
      <c r="I40" s="10">
        <v>10.6151</v>
      </c>
      <c r="J40" s="10">
        <v>1.0525</v>
      </c>
      <c r="K40" s="8">
        <v>0.1311315626930204</v>
      </c>
      <c r="L40" s="160">
        <v>0.15602223594811612</v>
      </c>
      <c r="M40" s="8">
        <v>-1.7075047424000001E-2</v>
      </c>
      <c r="N40" s="8">
        <v>4.2241750526999994E-2</v>
      </c>
      <c r="O40" s="8">
        <v>7.5295694442999994E-2</v>
      </c>
      <c r="P40" s="203"/>
      <c r="Q40" s="203"/>
      <c r="R40" s="142">
        <v>0.94540649464022319</v>
      </c>
      <c r="S40" s="143">
        <v>0.13446219514188706</v>
      </c>
      <c r="T40" s="37">
        <v>32</v>
      </c>
      <c r="U40" s="143" t="s">
        <v>51</v>
      </c>
      <c r="V40" s="142">
        <v>0.7760906004214746</v>
      </c>
      <c r="W40" s="37">
        <v>32</v>
      </c>
      <c r="X40" s="177" t="s">
        <v>47</v>
      </c>
      <c r="Y40" s="177">
        <v>0.1247790371202335</v>
      </c>
      <c r="Z40" s="37">
        <v>32</v>
      </c>
      <c r="AA40" s="99" t="s">
        <v>395</v>
      </c>
      <c r="AB40" s="38">
        <v>0.93778670680756793</v>
      </c>
      <c r="AC40" s="99">
        <v>0.14372881355932204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30</v>
      </c>
      <c r="C41" s="126">
        <v>12</v>
      </c>
      <c r="D41" s="127" t="s">
        <v>41</v>
      </c>
      <c r="E41" s="158">
        <v>363503.147</v>
      </c>
      <c r="F41" s="15">
        <v>2769893.9800999998</v>
      </c>
      <c r="G41" s="158">
        <v>3218028.3552000001</v>
      </c>
      <c r="H41" s="17">
        <v>0.86074256481430267</v>
      </c>
      <c r="I41" s="10">
        <v>1.0660000000000001</v>
      </c>
      <c r="J41" s="10">
        <v>0.09</v>
      </c>
      <c r="K41" s="8">
        <v>0.13989501312537983</v>
      </c>
      <c r="L41" s="160">
        <v>0.14173228346661371</v>
      </c>
      <c r="M41" s="8">
        <v>-2.7637523696000001E-2</v>
      </c>
      <c r="N41" s="8">
        <v>4.0684570256000002E-2</v>
      </c>
      <c r="O41" s="8">
        <v>0.17349771337</v>
      </c>
      <c r="P41" s="203"/>
      <c r="Q41" s="203"/>
      <c r="R41" s="142">
        <v>0.94540649464022319</v>
      </c>
      <c r="S41" s="143">
        <v>0.13446219514188706</v>
      </c>
      <c r="T41" s="37">
        <v>33</v>
      </c>
      <c r="U41" s="143" t="s">
        <v>60</v>
      </c>
      <c r="V41" s="142">
        <v>0.72102883603697077</v>
      </c>
      <c r="W41" s="37">
        <v>33</v>
      </c>
      <c r="X41" s="177" t="s">
        <v>389</v>
      </c>
      <c r="Y41" s="177">
        <v>0.12364425162689809</v>
      </c>
      <c r="Z41" s="37">
        <v>33</v>
      </c>
      <c r="AA41" s="99" t="s">
        <v>242</v>
      </c>
      <c r="AB41" s="38">
        <v>0.30923603001817002</v>
      </c>
      <c r="AC41" s="99">
        <v>0.13559322033898305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33</v>
      </c>
      <c r="C42" s="37">
        <v>19</v>
      </c>
      <c r="D42" s="176" t="s">
        <v>60</v>
      </c>
      <c r="E42" s="165">
        <v>6257.8729999999996</v>
      </c>
      <c r="F42" s="122">
        <v>383732.77236</v>
      </c>
      <c r="G42" s="165">
        <v>532201.70010000002</v>
      </c>
      <c r="H42" s="124">
        <v>0.72102883603697077</v>
      </c>
      <c r="I42" s="125">
        <v>9.8800000000000008</v>
      </c>
      <c r="J42" s="125">
        <v>0.7</v>
      </c>
      <c r="K42" s="123">
        <v>0.16112198303979125</v>
      </c>
      <c r="L42" s="170">
        <v>0.13698630136986298</v>
      </c>
      <c r="M42" s="6">
        <v>-2.5274201238999996E-2</v>
      </c>
      <c r="N42" s="6">
        <v>-5.9363399566000001E-2</v>
      </c>
      <c r="O42" s="6">
        <v>5.8041255696999999E-2</v>
      </c>
      <c r="R42" s="38">
        <v>0.94540649464022319</v>
      </c>
      <c r="S42" s="39">
        <v>0.13446219514188706</v>
      </c>
      <c r="T42" s="37">
        <v>34</v>
      </c>
      <c r="U42" s="39" t="s">
        <v>383</v>
      </c>
      <c r="V42" s="38">
        <v>0.70590501396246852</v>
      </c>
      <c r="W42" s="37">
        <v>34</v>
      </c>
      <c r="X42" s="99" t="s">
        <v>23</v>
      </c>
      <c r="Y42" s="99">
        <v>0.12108980827473574</v>
      </c>
      <c r="Z42" s="37">
        <v>34</v>
      </c>
      <c r="AA42" s="99" t="s">
        <v>394</v>
      </c>
      <c r="AB42" s="38">
        <v>0.96056830992143327</v>
      </c>
      <c r="AC42" s="99">
        <v>0.1261829653001052</v>
      </c>
    </row>
    <row r="43" spans="1:50" s="7" customFormat="1" ht="16.2" customHeight="1" x14ac:dyDescent="0.3">
      <c r="A43" s="126">
        <v>35</v>
      </c>
      <c r="B43" s="126">
        <v>29</v>
      </c>
      <c r="C43" s="126">
        <v>2</v>
      </c>
      <c r="D43" s="127" t="s">
        <v>68</v>
      </c>
      <c r="E43" s="158">
        <v>3252.384</v>
      </c>
      <c r="F43" s="15">
        <v>282762.26496</v>
      </c>
      <c r="G43" s="158">
        <v>326884.25235999998</v>
      </c>
      <c r="H43" s="17">
        <v>0.8650225971993043</v>
      </c>
      <c r="I43" s="10">
        <v>13.19</v>
      </c>
      <c r="J43" s="10">
        <v>1.2</v>
      </c>
      <c r="K43" s="8">
        <v>0.15171382562686911</v>
      </c>
      <c r="L43" s="160">
        <v>0.16563146997929606</v>
      </c>
      <c r="M43" s="8">
        <v>2.9995385321000003E-3</v>
      </c>
      <c r="N43" s="8">
        <v>0.16432301158000001</v>
      </c>
      <c r="O43" s="8">
        <v>0.28983464944000004</v>
      </c>
      <c r="P43" s="203"/>
      <c r="Q43" s="203"/>
      <c r="R43" s="142">
        <v>0.94540649464022319</v>
      </c>
      <c r="S43" s="143">
        <v>0.13446219514188706</v>
      </c>
      <c r="T43" s="37">
        <v>35</v>
      </c>
      <c r="U43" s="143" t="s">
        <v>391</v>
      </c>
      <c r="V43" s="142">
        <v>0.37821204523867258</v>
      </c>
      <c r="W43" s="37">
        <v>35</v>
      </c>
      <c r="X43" s="177" t="s">
        <v>34</v>
      </c>
      <c r="Y43" s="177">
        <v>0.1176834933431677</v>
      </c>
      <c r="Z43" s="37">
        <v>35</v>
      </c>
      <c r="AA43" s="99" t="s">
        <v>68</v>
      </c>
      <c r="AB43" s="38">
        <v>0.8650225971993043</v>
      </c>
      <c r="AC43" s="99">
        <v>0.16563146997929606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33</v>
      </c>
      <c r="B44" s="37">
        <v>36</v>
      </c>
      <c r="C44" s="37">
        <v>20</v>
      </c>
      <c r="D44" s="128" t="s">
        <v>242</v>
      </c>
      <c r="E44" s="165">
        <v>11733.895</v>
      </c>
      <c r="F44" s="122">
        <v>311534.91224999999</v>
      </c>
      <c r="G44" s="165">
        <v>1007434.0698000001</v>
      </c>
      <c r="H44" s="124">
        <v>0.30923603001817002</v>
      </c>
      <c r="I44" s="125">
        <v>4.5</v>
      </c>
      <c r="J44" s="125">
        <v>0.3</v>
      </c>
      <c r="K44" s="123">
        <v>0.16949152542372883</v>
      </c>
      <c r="L44" s="170">
        <v>0.13559322033898305</v>
      </c>
      <c r="M44" s="123">
        <v>-0.12836506893999999</v>
      </c>
      <c r="N44" s="123">
        <v>-0.26998772587000003</v>
      </c>
      <c r="O44" s="123">
        <v>-0.39261357381000006</v>
      </c>
      <c r="R44" s="38">
        <v>0.94540649464022319</v>
      </c>
      <c r="S44" s="39">
        <v>0.13446219514188706</v>
      </c>
      <c r="T44" s="37">
        <v>36</v>
      </c>
      <c r="U44" s="39" t="s">
        <v>242</v>
      </c>
      <c r="V44" s="38">
        <v>0.30923603001817002</v>
      </c>
      <c r="W44" s="37">
        <v>36</v>
      </c>
      <c r="X44" s="99" t="s">
        <v>391</v>
      </c>
      <c r="Y44" s="99">
        <v>0</v>
      </c>
      <c r="Z44" s="37">
        <v>36</v>
      </c>
      <c r="AA44" s="99" t="s">
        <v>391</v>
      </c>
      <c r="AB44" s="38">
        <v>0.37821204523867258</v>
      </c>
      <c r="AC44" s="99">
        <v>0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646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9" t="s">
        <v>1</v>
      </c>
      <c r="E6" s="209"/>
      <c r="F6" s="209"/>
      <c r="G6" s="188"/>
      <c r="H6" s="209" t="s">
        <v>303</v>
      </c>
      <c r="I6" s="211"/>
      <c r="J6" s="209" t="s">
        <v>7</v>
      </c>
      <c r="K6" s="209"/>
      <c r="L6" s="209"/>
      <c r="M6" s="209"/>
      <c r="N6" s="211"/>
      <c r="O6" s="209" t="s">
        <v>216</v>
      </c>
      <c r="P6" s="209"/>
      <c r="Q6" s="209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0.8712693900464239</v>
      </c>
      <c r="K7" s="138">
        <v>9.1328583333333331</v>
      </c>
      <c r="L7" s="138">
        <v>0.74008750000000001</v>
      </c>
      <c r="M7" s="139">
        <v>0.11353653527281925</v>
      </c>
      <c r="N7" s="174">
        <v>0.10834194976930188</v>
      </c>
      <c r="O7" s="139">
        <v>-4.718098317885E-2</v>
      </c>
      <c r="P7" s="139">
        <v>-8.1482340425741664E-2</v>
      </c>
      <c r="Q7" s="139">
        <v>2.4492437846500004E-2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4</v>
      </c>
      <c r="B9" s="37">
        <v>4</v>
      </c>
      <c r="E9" s="127" t="s">
        <v>56</v>
      </c>
      <c r="F9" s="66" t="s">
        <v>159</v>
      </c>
      <c r="G9" s="158">
        <v>62430.701999999997</v>
      </c>
      <c r="H9" s="15">
        <v>5728641.2154999999</v>
      </c>
      <c r="I9" s="158">
        <v>6167547.3514</v>
      </c>
      <c r="J9" s="17">
        <v>0.92883619518537286</v>
      </c>
      <c r="K9" s="10">
        <v>11.81</v>
      </c>
      <c r="L9" s="10">
        <v>0.93</v>
      </c>
      <c r="M9" s="8">
        <v>0.1287053182218966</v>
      </c>
      <c r="N9" s="160">
        <v>0.12162162162204622</v>
      </c>
      <c r="O9" s="8">
        <v>1.1018069634E-2</v>
      </c>
      <c r="P9" s="8">
        <v>-1.4887575685000001E-2</v>
      </c>
      <c r="Q9" s="8">
        <v>1.3563406307999999E-2</v>
      </c>
      <c r="R9" s="147"/>
      <c r="S9" s="194"/>
      <c r="T9" s="148">
        <v>0.8712693900464239</v>
      </c>
      <c r="U9" s="149">
        <v>0.10834194976930188</v>
      </c>
      <c r="V9" s="146">
        <v>1</v>
      </c>
      <c r="W9" s="149" t="s">
        <v>25</v>
      </c>
      <c r="X9" s="148">
        <v>1.0172218589748157</v>
      </c>
      <c r="Y9" s="146">
        <v>1</v>
      </c>
      <c r="Z9" s="181" t="s">
        <v>63</v>
      </c>
      <c r="AA9" s="181">
        <v>0.20526315789473684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6</v>
      </c>
      <c r="B10" s="37">
        <v>7</v>
      </c>
      <c r="E10" s="128" t="s">
        <v>75</v>
      </c>
      <c r="F10" s="119" t="s">
        <v>258</v>
      </c>
      <c r="G10" s="165">
        <v>2888.0940000000001</v>
      </c>
      <c r="H10" s="122">
        <v>386484.73908000003</v>
      </c>
      <c r="I10" s="165">
        <v>430892.55586999998</v>
      </c>
      <c r="J10" s="124">
        <v>0.89693993041876141</v>
      </c>
      <c r="K10" s="125">
        <v>16.079999999999998</v>
      </c>
      <c r="L10" s="125">
        <v>1.2</v>
      </c>
      <c r="M10" s="123">
        <v>0.12016141085039603</v>
      </c>
      <c r="N10" s="170">
        <v>0.10760723359736959</v>
      </c>
      <c r="O10" s="6">
        <v>-2.1783625730999998E-2</v>
      </c>
      <c r="P10" s="6">
        <v>-7.3759697311999994E-2</v>
      </c>
      <c r="Q10" s="6">
        <v>9.6235492619999988E-2</v>
      </c>
      <c r="R10" s="147"/>
      <c r="S10" s="194"/>
      <c r="T10" s="148">
        <v>0.8712693900464239</v>
      </c>
      <c r="U10" s="149">
        <v>0.10834194976930188</v>
      </c>
      <c r="V10" s="146">
        <v>2</v>
      </c>
      <c r="W10" s="149" t="s">
        <v>53</v>
      </c>
      <c r="X10" s="148">
        <v>0.98990321769729794</v>
      </c>
      <c r="Y10" s="146">
        <v>2</v>
      </c>
      <c r="Z10" s="181" t="s">
        <v>42</v>
      </c>
      <c r="AA10" s="181">
        <v>0.14278631631191821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2</v>
      </c>
      <c r="B11" s="126">
        <v>8</v>
      </c>
      <c r="C11" s="126"/>
      <c r="E11" s="127" t="s">
        <v>53</v>
      </c>
      <c r="F11" s="66" t="s">
        <v>159</v>
      </c>
      <c r="G11" s="158">
        <v>164629.26</v>
      </c>
      <c r="H11" s="15">
        <v>1718729.4743999999</v>
      </c>
      <c r="I11" s="158">
        <v>1736260.1148000001</v>
      </c>
      <c r="J11" s="17">
        <v>0.98990321769729794</v>
      </c>
      <c r="K11" s="10">
        <v>1.0113000000000001</v>
      </c>
      <c r="L11" s="10">
        <v>8.3549999999999999E-2</v>
      </c>
      <c r="M11" s="8">
        <v>9.6867816091954051E-2</v>
      </c>
      <c r="N11" s="160">
        <v>9.6034482758620698E-2</v>
      </c>
      <c r="O11" s="8">
        <v>-4.4069479808999997E-3</v>
      </c>
      <c r="P11" s="8">
        <v>9.5316685000999997E-3</v>
      </c>
      <c r="Q11" s="8">
        <v>0.15099528221</v>
      </c>
      <c r="R11" s="147"/>
      <c r="S11" s="194"/>
      <c r="T11" s="148">
        <v>0.8712693900464239</v>
      </c>
      <c r="U11" s="149">
        <v>0.10834194976930188</v>
      </c>
      <c r="V11" s="146">
        <v>3</v>
      </c>
      <c r="W11" s="149" t="s">
        <v>14</v>
      </c>
      <c r="X11" s="148">
        <v>0.97136685222053099</v>
      </c>
      <c r="Y11" s="146">
        <v>3</v>
      </c>
      <c r="Z11" s="181" t="s">
        <v>443</v>
      </c>
      <c r="AA11" s="181">
        <v>0.1365261675154405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10</v>
      </c>
      <c r="E12" s="128" t="s">
        <v>25</v>
      </c>
      <c r="F12" s="119" t="s">
        <v>159</v>
      </c>
      <c r="G12" s="165">
        <v>23238.024000000001</v>
      </c>
      <c r="H12" s="122">
        <v>3046272.5661999998</v>
      </c>
      <c r="I12" s="165">
        <v>2994698.2944999998</v>
      </c>
      <c r="J12" s="124">
        <v>1.0172218589748157</v>
      </c>
      <c r="K12" s="125">
        <v>12.45</v>
      </c>
      <c r="L12" s="125">
        <v>0.95</v>
      </c>
      <c r="M12" s="123">
        <v>9.4972919367125819E-2</v>
      </c>
      <c r="N12" s="170">
        <v>8.6963155083151333E-2</v>
      </c>
      <c r="O12" s="123">
        <v>-3.7239702077999999E-3</v>
      </c>
      <c r="P12" s="123">
        <v>8.2728938711000011E-2</v>
      </c>
      <c r="Q12" s="123">
        <v>0.15747463199</v>
      </c>
      <c r="R12" s="147"/>
      <c r="S12" s="194"/>
      <c r="T12" s="148">
        <v>0.8712693900464239</v>
      </c>
      <c r="U12" s="149">
        <v>0.10834194976930188</v>
      </c>
      <c r="V12" s="146">
        <v>4</v>
      </c>
      <c r="W12" s="149" t="s">
        <v>56</v>
      </c>
      <c r="X12" s="148">
        <v>0.92883619518537286</v>
      </c>
      <c r="Y12" s="146">
        <v>4</v>
      </c>
      <c r="Z12" s="181" t="s">
        <v>56</v>
      </c>
      <c r="AA12" s="181">
        <v>0.12162162162204622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7</v>
      </c>
      <c r="B13" s="126">
        <v>3</v>
      </c>
      <c r="C13" s="126"/>
      <c r="E13" s="127" t="s">
        <v>443</v>
      </c>
      <c r="F13" s="66" t="s">
        <v>257</v>
      </c>
      <c r="G13" s="158">
        <v>15919.69</v>
      </c>
      <c r="H13" s="15">
        <v>1469228.1901</v>
      </c>
      <c r="I13" s="158">
        <v>1657343.7768999999</v>
      </c>
      <c r="J13" s="17">
        <v>0.88649573527113179</v>
      </c>
      <c r="K13" s="10">
        <v>12.56</v>
      </c>
      <c r="L13" s="10">
        <v>1.05</v>
      </c>
      <c r="M13" s="8">
        <v>0.13609275111062955</v>
      </c>
      <c r="N13" s="160">
        <v>0.1365261675154405</v>
      </c>
      <c r="O13" s="8">
        <v>-4.3626943005000002E-2</v>
      </c>
      <c r="P13" s="8">
        <v>-3.2028537520000004E-2</v>
      </c>
      <c r="Q13" s="8">
        <v>0.15731094536000001</v>
      </c>
      <c r="R13" s="147"/>
      <c r="S13" s="194"/>
      <c r="T13" s="148">
        <v>0.8712693900464239</v>
      </c>
      <c r="U13" s="149">
        <v>0.10834194976930188</v>
      </c>
      <c r="V13" s="146">
        <v>5</v>
      </c>
      <c r="W13" s="149" t="s">
        <v>33</v>
      </c>
      <c r="X13" s="148">
        <v>0.90054374924512093</v>
      </c>
      <c r="Y13" s="146">
        <v>5</v>
      </c>
      <c r="Z13" s="181" t="s">
        <v>33</v>
      </c>
      <c r="AA13" s="181">
        <v>0.11261730969760167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3</v>
      </c>
      <c r="B14" s="37">
        <v>11</v>
      </c>
      <c r="E14" s="128" t="s">
        <v>14</v>
      </c>
      <c r="F14" s="119" t="s">
        <v>159</v>
      </c>
      <c r="G14" s="165">
        <v>28204.046999999999</v>
      </c>
      <c r="H14" s="122">
        <v>4477392.4612999996</v>
      </c>
      <c r="I14" s="165">
        <v>4609373.3289999999</v>
      </c>
      <c r="J14" s="124">
        <v>0.97136685222053099</v>
      </c>
      <c r="K14" s="125">
        <v>12.43</v>
      </c>
      <c r="L14" s="125">
        <v>1.1000000000000001</v>
      </c>
      <c r="M14" s="123">
        <v>7.8299212597550807E-2</v>
      </c>
      <c r="N14" s="170">
        <v>8.3149606298284051E-2</v>
      </c>
      <c r="O14" s="123">
        <v>-4.8147259861999997E-2</v>
      </c>
      <c r="P14" s="123">
        <v>6.7007329476999999E-2</v>
      </c>
      <c r="Q14" s="123">
        <v>0.19847503223000001</v>
      </c>
      <c r="R14" s="147"/>
      <c r="S14" s="194"/>
      <c r="T14" s="148">
        <v>0.8712693900464239</v>
      </c>
      <c r="U14" s="149">
        <v>0.10834194976930188</v>
      </c>
      <c r="V14" s="146">
        <v>6</v>
      </c>
      <c r="W14" s="149" t="s">
        <v>75</v>
      </c>
      <c r="X14" s="148">
        <v>0.89693993041876141</v>
      </c>
      <c r="Y14" s="146">
        <v>6</v>
      </c>
      <c r="Z14" s="181" t="s">
        <v>70</v>
      </c>
      <c r="AA14" s="181">
        <v>0.11005668428762501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11</v>
      </c>
      <c r="B15" s="126">
        <v>1</v>
      </c>
      <c r="C15" s="126"/>
      <c r="E15" s="127" t="s">
        <v>63</v>
      </c>
      <c r="F15" s="66" t="s">
        <v>249</v>
      </c>
      <c r="G15" s="158">
        <v>6800</v>
      </c>
      <c r="H15" s="15">
        <v>361760</v>
      </c>
      <c r="I15" s="158">
        <v>667382.78260999999</v>
      </c>
      <c r="J15" s="17">
        <v>0.54205773571986571</v>
      </c>
      <c r="K15" s="10">
        <v>12.68</v>
      </c>
      <c r="L15" s="10">
        <v>0.91</v>
      </c>
      <c r="M15" s="8">
        <v>0.23834586466165414</v>
      </c>
      <c r="N15" s="160">
        <v>0.20526315789473684</v>
      </c>
      <c r="O15" s="8">
        <v>-0.17557725089000001</v>
      </c>
      <c r="P15" s="8">
        <v>-0.25791764668</v>
      </c>
      <c r="Q15" s="8">
        <v>-0.25914663332999999</v>
      </c>
      <c r="R15" s="147"/>
      <c r="S15" s="194"/>
      <c r="T15" s="148">
        <v>0.8712693900464239</v>
      </c>
      <c r="U15" s="149">
        <v>0.10834194976930188</v>
      </c>
      <c r="V15" s="146">
        <v>7</v>
      </c>
      <c r="W15" s="149" t="s">
        <v>443</v>
      </c>
      <c r="X15" s="148">
        <v>0.88649573527113179</v>
      </c>
      <c r="Y15" s="146">
        <v>7</v>
      </c>
      <c r="Z15" s="181" t="s">
        <v>75</v>
      </c>
      <c r="AA15" s="181">
        <v>0.10760723359736959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5</v>
      </c>
      <c r="B16" s="37">
        <v>5</v>
      </c>
      <c r="E16" s="128" t="s">
        <v>33</v>
      </c>
      <c r="F16" s="119" t="s">
        <v>257</v>
      </c>
      <c r="G16" s="165">
        <v>156143.04999999999</v>
      </c>
      <c r="H16" s="122">
        <v>1497411.8495</v>
      </c>
      <c r="I16" s="165">
        <v>1662786.3452000001</v>
      </c>
      <c r="J16" s="124">
        <v>0.90054374924512093</v>
      </c>
      <c r="K16" s="125">
        <v>1.08</v>
      </c>
      <c r="L16" s="125">
        <v>0.09</v>
      </c>
      <c r="M16" s="123">
        <v>0.11261730969760167</v>
      </c>
      <c r="N16" s="170">
        <v>0.11261730969760167</v>
      </c>
      <c r="O16" s="6">
        <v>-2.7383367138999998E-2</v>
      </c>
      <c r="P16" s="6">
        <v>-3.2563899737000003E-2</v>
      </c>
      <c r="Q16" s="6">
        <v>0.23862060151</v>
      </c>
      <c r="R16" s="147"/>
      <c r="S16" s="194"/>
      <c r="T16" s="148">
        <v>0.8712693900464239</v>
      </c>
      <c r="U16" s="149">
        <v>0.10834194976930188</v>
      </c>
      <c r="V16" s="146">
        <v>8</v>
      </c>
      <c r="W16" s="149" t="s">
        <v>43</v>
      </c>
      <c r="X16" s="148">
        <v>0.63174896824784377</v>
      </c>
      <c r="Y16" s="146">
        <v>8</v>
      </c>
      <c r="Z16" s="181" t="s">
        <v>53</v>
      </c>
      <c r="AA16" s="181">
        <v>9.6034482758620698E-2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10</v>
      </c>
      <c r="B17" s="126">
        <v>2</v>
      </c>
      <c r="C17" s="126"/>
      <c r="E17" s="127" t="s">
        <v>42</v>
      </c>
      <c r="F17" s="66" t="s">
        <v>159</v>
      </c>
      <c r="G17" s="158">
        <v>23567.968364</v>
      </c>
      <c r="H17" s="15">
        <v>1426097.7657000001</v>
      </c>
      <c r="I17" s="158">
        <v>2585569.5485999999</v>
      </c>
      <c r="J17" s="17">
        <v>0.55156039661442668</v>
      </c>
      <c r="K17" s="10">
        <v>10.87</v>
      </c>
      <c r="L17" s="10">
        <v>0.72</v>
      </c>
      <c r="M17" s="8">
        <v>0.17963972897112854</v>
      </c>
      <c r="N17" s="160">
        <v>0.14278631631191821</v>
      </c>
      <c r="O17" s="8">
        <v>-0.10115864527</v>
      </c>
      <c r="P17" s="8">
        <v>-0.31616220395</v>
      </c>
      <c r="Q17" s="8">
        <v>-0.23850725561</v>
      </c>
      <c r="R17" s="147"/>
      <c r="S17" s="194"/>
      <c r="T17" s="148">
        <v>0.8712693900464239</v>
      </c>
      <c r="U17" s="149">
        <v>0.10834194976930188</v>
      </c>
      <c r="V17" s="146">
        <v>9</v>
      </c>
      <c r="W17" s="149" t="s">
        <v>70</v>
      </c>
      <c r="X17" s="148">
        <v>0.6268178913498792</v>
      </c>
      <c r="Y17" s="146">
        <v>9</v>
      </c>
      <c r="Z17" s="181" t="s">
        <v>43</v>
      </c>
      <c r="AA17" s="181">
        <v>9.4117647058520493E-2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8</v>
      </c>
      <c r="B18" s="37">
        <v>9</v>
      </c>
      <c r="E18" s="128" t="s">
        <v>43</v>
      </c>
      <c r="F18" s="119" t="s">
        <v>159</v>
      </c>
      <c r="G18" s="165">
        <v>12179.186938000001</v>
      </c>
      <c r="H18" s="122">
        <v>621138.53384000005</v>
      </c>
      <c r="I18" s="165">
        <v>983204.66682000004</v>
      </c>
      <c r="J18" s="124">
        <v>0.63174896824784377</v>
      </c>
      <c r="K18" s="125">
        <v>4.8</v>
      </c>
      <c r="L18" s="125">
        <v>0.4</v>
      </c>
      <c r="M18" s="123">
        <v>9.4117647058520479E-2</v>
      </c>
      <c r="N18" s="170">
        <v>9.4117647058520493E-2</v>
      </c>
      <c r="O18" s="123">
        <v>-1.8199166906E-2</v>
      </c>
      <c r="P18" s="123">
        <v>-5.1991808002999997E-2</v>
      </c>
      <c r="Q18" s="123">
        <v>0.10176404759</v>
      </c>
      <c r="R18" s="147"/>
      <c r="S18" s="194"/>
      <c r="T18" s="148">
        <v>0.8712693900464239</v>
      </c>
      <c r="U18" s="149">
        <v>0.10834194976930188</v>
      </c>
      <c r="V18" s="146">
        <v>10</v>
      </c>
      <c r="W18" s="149" t="s">
        <v>42</v>
      </c>
      <c r="X18" s="148">
        <v>0.55156039661442668</v>
      </c>
      <c r="Y18" s="146">
        <v>10</v>
      </c>
      <c r="Z18" s="181" t="s">
        <v>25</v>
      </c>
      <c r="AA18" s="181">
        <v>8.6963155083151333E-2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9</v>
      </c>
      <c r="B19" s="126">
        <v>6</v>
      </c>
      <c r="C19" s="126"/>
      <c r="E19" s="127" t="s">
        <v>70</v>
      </c>
      <c r="F19" s="66" t="s">
        <v>159</v>
      </c>
      <c r="G19" s="158">
        <v>1380.67</v>
      </c>
      <c r="H19" s="15">
        <v>216778.99669999999</v>
      </c>
      <c r="I19" s="158">
        <v>345840.47407</v>
      </c>
      <c r="J19" s="17">
        <v>0.6268178913498792</v>
      </c>
      <c r="K19" s="10">
        <v>13.66</v>
      </c>
      <c r="L19" s="10">
        <v>1.44</v>
      </c>
      <c r="M19" s="8">
        <v>8.7000827972740599E-2</v>
      </c>
      <c r="N19" s="160">
        <v>0.11005668428762501</v>
      </c>
      <c r="O19" s="8">
        <v>2.8626314214999999E-3</v>
      </c>
      <c r="P19" s="8">
        <v>2.3986108750000002E-2</v>
      </c>
      <c r="Q19" s="8">
        <v>0.32863659097999998</v>
      </c>
      <c r="R19" s="147"/>
      <c r="S19" s="194"/>
      <c r="T19" s="148">
        <v>0.8712693900464239</v>
      </c>
      <c r="U19" s="149">
        <v>0.10834194976930188</v>
      </c>
      <c r="V19" s="146">
        <v>11</v>
      </c>
      <c r="W19" s="149" t="s">
        <v>63</v>
      </c>
      <c r="X19" s="148">
        <v>0.54205773571986571</v>
      </c>
      <c r="Y19" s="146">
        <v>11</v>
      </c>
      <c r="Z19" s="181" t="s">
        <v>14</v>
      </c>
      <c r="AA19" s="181">
        <v>8.3149606298284051E-2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7127.159114</v>
      </c>
      <c r="I20" s="165">
        <v>212583.17434</v>
      </c>
      <c r="J20" s="124">
        <v>3.3526449758441407E-2</v>
      </c>
      <c r="K20" s="125">
        <v>0.16300000000000001</v>
      </c>
      <c r="L20" s="125">
        <v>7.4999999999999997E-3</v>
      </c>
      <c r="M20" s="123">
        <v>0.13360655737704918</v>
      </c>
      <c r="N20" s="170">
        <v>7.3770491803278673E-2</v>
      </c>
      <c r="O20" s="123">
        <v>-0.13604532220999999</v>
      </c>
      <c r="P20" s="123">
        <v>-0.38173076166000003</v>
      </c>
      <c r="Q20" s="123">
        <v>-0.65151288769999993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9" t="s">
        <v>1</v>
      </c>
      <c r="D6" s="211"/>
      <c r="E6" s="209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0.81596428357943485</v>
      </c>
      <c r="H7" s="21">
        <v>4.6904444444444442</v>
      </c>
      <c r="I7" s="21">
        <v>0.36866666666666664</v>
      </c>
      <c r="J7" s="22">
        <v>0.12199939057566404</v>
      </c>
      <c r="K7" s="173">
        <v>0.11705090816203681</v>
      </c>
      <c r="L7" s="22">
        <v>-3.4597846688511104E-2</v>
      </c>
      <c r="M7" s="22">
        <v>1.6607279645533334E-2</v>
      </c>
      <c r="N7" s="22">
        <v>0.12864983386002224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8</v>
      </c>
      <c r="B9" s="126">
        <v>2</v>
      </c>
      <c r="C9" s="5" t="s">
        <v>396</v>
      </c>
      <c r="D9" s="158">
        <v>77523.289999999994</v>
      </c>
      <c r="E9" s="15">
        <v>582975.14080000005</v>
      </c>
      <c r="F9" s="158">
        <v>727009.43883</v>
      </c>
      <c r="G9" s="17">
        <v>0.80188111689196351</v>
      </c>
      <c r="H9" s="10">
        <v>1.008</v>
      </c>
      <c r="I9" s="10">
        <v>0.08</v>
      </c>
      <c r="J9" s="8">
        <v>0.13404255319148933</v>
      </c>
      <c r="K9" s="160">
        <v>0.1276595744680851</v>
      </c>
      <c r="L9" s="8">
        <v>-3.8363171356000002E-2</v>
      </c>
      <c r="M9" s="8">
        <v>1.8119091476999999E-2</v>
      </c>
      <c r="N9" s="8">
        <v>8.9473468385999996E-2</v>
      </c>
      <c r="O9" s="126"/>
      <c r="P9" s="37"/>
      <c r="Q9" s="38">
        <v>0.81596428357943485</v>
      </c>
      <c r="R9" s="39">
        <v>0.11705090816203681</v>
      </c>
      <c r="S9" s="37">
        <v>1</v>
      </c>
      <c r="T9" s="37" t="s">
        <v>57</v>
      </c>
      <c r="U9" s="38">
        <v>0.88432293886697888</v>
      </c>
      <c r="V9" s="37">
        <v>1</v>
      </c>
      <c r="W9" s="197" t="s">
        <v>66</v>
      </c>
      <c r="X9" s="177">
        <v>0.12824427480916034</v>
      </c>
    </row>
    <row r="10" spans="1:36" ht="16.8" customHeight="1" x14ac:dyDescent="0.3">
      <c r="A10" s="37">
        <v>2</v>
      </c>
      <c r="B10" s="37">
        <v>5</v>
      </c>
      <c r="C10" s="127" t="s">
        <v>225</v>
      </c>
      <c r="D10" s="157">
        <v>7014.5649999999996</v>
      </c>
      <c r="E10" s="14">
        <v>565935.10419999994</v>
      </c>
      <c r="F10" s="157">
        <v>655834.29420999996</v>
      </c>
      <c r="G10" s="16">
        <v>0.86292392635812054</v>
      </c>
      <c r="H10" s="9">
        <v>9.4499999999999993</v>
      </c>
      <c r="I10" s="9">
        <v>0.8</v>
      </c>
      <c r="J10" s="6">
        <v>0.11712940009915716</v>
      </c>
      <c r="K10" s="159">
        <v>0.11898859692612794</v>
      </c>
      <c r="L10" s="6">
        <v>-2.6426933750999998E-2</v>
      </c>
      <c r="M10" s="6">
        <v>-2.9047116532000001E-2</v>
      </c>
      <c r="N10" s="6">
        <v>9.7903951575000009E-2</v>
      </c>
      <c r="Q10" s="38">
        <v>0.81596428357943485</v>
      </c>
      <c r="R10" s="39">
        <v>0.11705090816203681</v>
      </c>
      <c r="S10" s="37">
        <v>2</v>
      </c>
      <c r="T10" s="37" t="s">
        <v>225</v>
      </c>
      <c r="U10" s="38">
        <v>0.86292392635812054</v>
      </c>
      <c r="V10" s="37">
        <v>2</v>
      </c>
      <c r="W10" s="197" t="s">
        <v>396</v>
      </c>
      <c r="X10" s="99">
        <v>0.1276595744680851</v>
      </c>
    </row>
    <row r="11" spans="1:36" s="7" customFormat="1" ht="16.8" customHeight="1" x14ac:dyDescent="0.3">
      <c r="A11" s="126">
        <v>1</v>
      </c>
      <c r="B11" s="126">
        <v>8</v>
      </c>
      <c r="C11" s="5" t="s">
        <v>57</v>
      </c>
      <c r="D11" s="158">
        <v>3719.038</v>
      </c>
      <c r="E11" s="15">
        <v>340849.83270000003</v>
      </c>
      <c r="F11" s="158">
        <v>385435.92812</v>
      </c>
      <c r="G11" s="17">
        <v>0.88432293886697888</v>
      </c>
      <c r="H11" s="10">
        <v>10.220000000000001</v>
      </c>
      <c r="I11" s="10">
        <v>0.86</v>
      </c>
      <c r="J11" s="8">
        <v>0.11151118385160939</v>
      </c>
      <c r="K11" s="160">
        <v>0.11260229132569559</v>
      </c>
      <c r="L11" s="8">
        <v>-4.3519098310000004E-2</v>
      </c>
      <c r="M11" s="8">
        <v>8.0420252344999998E-2</v>
      </c>
      <c r="N11" s="8">
        <v>0.19276077290999999</v>
      </c>
      <c r="O11" s="126"/>
      <c r="P11" s="37"/>
      <c r="Q11" s="38">
        <v>0.81596428357943485</v>
      </c>
      <c r="R11" s="39">
        <v>0.11705090816203681</v>
      </c>
      <c r="S11" s="37">
        <v>3</v>
      </c>
      <c r="T11" s="37" t="s">
        <v>339</v>
      </c>
      <c r="U11" s="38">
        <v>0.83715321057796277</v>
      </c>
      <c r="V11" s="37">
        <v>3</v>
      </c>
      <c r="W11" s="197" t="s">
        <v>339</v>
      </c>
      <c r="X11" s="177">
        <v>0.12426035502958582</v>
      </c>
    </row>
    <row r="12" spans="1:36" s="118" customFormat="1" ht="16.8" customHeight="1" x14ac:dyDescent="0.3">
      <c r="A12" s="146">
        <v>4</v>
      </c>
      <c r="B12" s="146">
        <v>6</v>
      </c>
      <c r="C12" s="127" t="s">
        <v>387</v>
      </c>
      <c r="D12" s="157">
        <v>4020.6350000000002</v>
      </c>
      <c r="E12" s="14">
        <v>293506.35499999998</v>
      </c>
      <c r="F12" s="157">
        <v>353254.64410999999</v>
      </c>
      <c r="G12" s="16">
        <v>0.83086340093126987</v>
      </c>
      <c r="H12" s="9">
        <v>9.86</v>
      </c>
      <c r="I12" s="9">
        <v>0.72</v>
      </c>
      <c r="J12" s="6">
        <v>0.13506849315068495</v>
      </c>
      <c r="K12" s="159">
        <v>0.11835616438356167</v>
      </c>
      <c r="L12" s="6">
        <v>-2.6449641469000001E-2</v>
      </c>
      <c r="M12" s="6">
        <v>6.3966320667999997E-3</v>
      </c>
      <c r="N12" s="6">
        <v>0.14084854770999999</v>
      </c>
      <c r="O12" s="146"/>
      <c r="P12" s="37"/>
      <c r="Q12" s="38">
        <v>0.81596428357943485</v>
      </c>
      <c r="R12" s="39">
        <v>0.11705090816203681</v>
      </c>
      <c r="S12" s="37">
        <v>4</v>
      </c>
      <c r="T12" s="37" t="s">
        <v>387</v>
      </c>
      <c r="U12" s="38">
        <v>0.83086340093126987</v>
      </c>
      <c r="V12" s="37">
        <v>4</v>
      </c>
      <c r="W12" s="197" t="s">
        <v>645</v>
      </c>
      <c r="X12" s="181">
        <v>0.12237960339943345</v>
      </c>
    </row>
    <row r="13" spans="1:36" s="7" customFormat="1" ht="16.8" customHeight="1" x14ac:dyDescent="0.3">
      <c r="A13" s="126">
        <v>3</v>
      </c>
      <c r="B13" s="126">
        <v>3</v>
      </c>
      <c r="C13" s="5" t="s">
        <v>339</v>
      </c>
      <c r="D13" s="158">
        <v>44196.05</v>
      </c>
      <c r="E13" s="15">
        <v>298765.29800000001</v>
      </c>
      <c r="F13" s="158">
        <v>356882.46097000001</v>
      </c>
      <c r="G13" s="17">
        <v>0.83715321057796277</v>
      </c>
      <c r="H13" s="10">
        <v>0.84</v>
      </c>
      <c r="I13" s="10">
        <v>7.0000000000000007E-2</v>
      </c>
      <c r="J13" s="8">
        <v>0.1242603550295858</v>
      </c>
      <c r="K13" s="160">
        <v>0.12426035502958582</v>
      </c>
      <c r="L13" s="8">
        <v>-4.7887323943999999E-2</v>
      </c>
      <c r="M13" s="8">
        <v>1.8862693409E-2</v>
      </c>
      <c r="N13" s="8">
        <v>8.3761818887000003E-2</v>
      </c>
      <c r="O13" s="126"/>
      <c r="P13" s="37"/>
      <c r="Q13" s="38">
        <v>0.81596428357943485</v>
      </c>
      <c r="R13" s="39">
        <v>0.11705090816203681</v>
      </c>
      <c r="S13" s="37">
        <v>5</v>
      </c>
      <c r="T13" s="37" t="s">
        <v>22</v>
      </c>
      <c r="U13" s="38">
        <v>0.81540008730448177</v>
      </c>
      <c r="V13" s="37">
        <v>5</v>
      </c>
      <c r="W13" s="197" t="s">
        <v>225</v>
      </c>
      <c r="X13" s="177">
        <v>0.11898859692612794</v>
      </c>
    </row>
    <row r="14" spans="1:36" ht="16.8" customHeight="1" x14ac:dyDescent="0.3">
      <c r="A14" s="37">
        <v>7</v>
      </c>
      <c r="B14" s="37">
        <v>4</v>
      </c>
      <c r="C14" s="127" t="s">
        <v>645</v>
      </c>
      <c r="D14" s="157">
        <v>18746.075000000001</v>
      </c>
      <c r="E14" s="14">
        <v>198520.93424999999</v>
      </c>
      <c r="F14" s="157">
        <v>245586.36291</v>
      </c>
      <c r="G14" s="16">
        <v>0.80835487727285549</v>
      </c>
      <c r="H14" s="9">
        <v>1.3480000000000001</v>
      </c>
      <c r="I14" s="9">
        <v>0.108</v>
      </c>
      <c r="J14" s="6">
        <v>0.12728989612842306</v>
      </c>
      <c r="K14" s="159">
        <v>0.12237960339943345</v>
      </c>
      <c r="L14" s="6">
        <v>-6.7529544176E-3</v>
      </c>
      <c r="M14" s="6">
        <v>3.7071591086999998E-2</v>
      </c>
      <c r="N14" s="6">
        <v>0.13479598165000001</v>
      </c>
      <c r="Q14" s="38">
        <v>0.81596428357943485</v>
      </c>
      <c r="R14" s="39">
        <v>0.11705090816203681</v>
      </c>
      <c r="S14" s="37">
        <v>6</v>
      </c>
      <c r="T14" s="37" t="s">
        <v>66</v>
      </c>
      <c r="U14" s="38">
        <v>0.81369857388918698</v>
      </c>
      <c r="V14" s="37">
        <v>6</v>
      </c>
      <c r="W14" s="197" t="s">
        <v>387</v>
      </c>
      <c r="X14" s="99">
        <v>0.11835616438356167</v>
      </c>
    </row>
    <row r="15" spans="1:36" s="118" customFormat="1" ht="16.8" customHeight="1" x14ac:dyDescent="0.3">
      <c r="A15" s="146">
        <v>9</v>
      </c>
      <c r="B15" s="146">
        <v>7</v>
      </c>
      <c r="C15" s="5" t="s">
        <v>643</v>
      </c>
      <c r="D15" s="158">
        <v>18399.378000000001</v>
      </c>
      <c r="E15" s="15">
        <v>1067163.9240000001</v>
      </c>
      <c r="F15" s="158">
        <v>1376579.6708</v>
      </c>
      <c r="G15" s="17">
        <v>0.77522859492746776</v>
      </c>
      <c r="H15" s="10">
        <v>8</v>
      </c>
      <c r="I15" s="10">
        <v>0.55000000000000004</v>
      </c>
      <c r="J15" s="8">
        <v>0.13793103448275862</v>
      </c>
      <c r="K15" s="160">
        <v>0.11379310344827585</v>
      </c>
      <c r="L15" s="8">
        <v>-5.4018842438999994E-2</v>
      </c>
      <c r="M15" s="8">
        <v>-5.4628365860999999E-2</v>
      </c>
      <c r="N15" s="8">
        <v>3.6540682521999999E-3</v>
      </c>
      <c r="O15" s="146"/>
      <c r="P15" s="37"/>
      <c r="Q15" s="38">
        <v>0.81596428357943485</v>
      </c>
      <c r="R15" s="39">
        <v>0.11705090816203681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5</v>
      </c>
      <c r="B16" s="126">
        <v>9</v>
      </c>
      <c r="C16" s="127" t="s">
        <v>22</v>
      </c>
      <c r="D16" s="157">
        <v>221840</v>
      </c>
      <c r="E16" s="14">
        <v>1441960</v>
      </c>
      <c r="F16" s="157">
        <v>1768407.9539000001</v>
      </c>
      <c r="G16" s="16">
        <v>0.81540008730448177</v>
      </c>
      <c r="H16" s="9">
        <v>0.68799999999999994</v>
      </c>
      <c r="I16" s="9">
        <v>0.06</v>
      </c>
      <c r="J16" s="6">
        <v>0.10584615384615384</v>
      </c>
      <c r="K16" s="159">
        <v>0.11076923076923076</v>
      </c>
      <c r="L16" s="6">
        <v>-4.4117647058999995E-2</v>
      </c>
      <c r="M16" s="6">
        <v>2.3618961221E-2</v>
      </c>
      <c r="N16" s="6">
        <v>0.22723232729999998</v>
      </c>
      <c r="O16" s="126"/>
      <c r="P16" s="37"/>
      <c r="Q16" s="38">
        <v>0.81596428357943485</v>
      </c>
      <c r="R16" s="39">
        <v>0.11705090816203681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6</v>
      </c>
      <c r="B17" s="126">
        <v>1</v>
      </c>
      <c r="C17" s="5" t="s">
        <v>66</v>
      </c>
      <c r="D17" s="158">
        <v>43302.14</v>
      </c>
      <c r="E17" s="15">
        <v>283629.01699999999</v>
      </c>
      <c r="F17" s="158">
        <v>348567.67125000001</v>
      </c>
      <c r="G17" s="17">
        <v>0.81369857388918698</v>
      </c>
      <c r="H17" s="10">
        <v>0.8</v>
      </c>
      <c r="I17" s="10">
        <v>7.0000000000000007E-2</v>
      </c>
      <c r="J17" s="8">
        <v>0.12213740458015267</v>
      </c>
      <c r="K17" s="160">
        <v>0.12824427480916034</v>
      </c>
      <c r="L17" s="8">
        <v>-2.3845007450999999E-2</v>
      </c>
      <c r="M17" s="8">
        <v>4.8651777596999998E-2</v>
      </c>
      <c r="N17" s="8">
        <v>0.18741756807000001</v>
      </c>
      <c r="O17" s="126"/>
      <c r="P17" s="37"/>
      <c r="Q17" s="38">
        <v>0.81596428357943485</v>
      </c>
      <c r="R17" s="39">
        <v>0.11705090816203681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40"/>
  <sheetViews>
    <sheetView showGridLines="0" zoomScaleNormal="100" workbookViewId="0">
      <selection activeCell="J161" sqref="J161:R161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f ca="1">EDATE(J2,-12)+1</f>
        <v>45800</v>
      </c>
    </row>
    <row r="2" spans="1:28" ht="15.6" x14ac:dyDescent="0.3">
      <c r="A2" s="73" t="s">
        <v>361</v>
      </c>
      <c r="I2" s="92" t="s">
        <v>378</v>
      </c>
      <c r="J2" s="92">
        <f ca="1">TODAY()</f>
        <v>46164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f>IF(C3="",EOMONTH(B4,-24),C3)</f>
        <v>43464</v>
      </c>
      <c r="C3" s="76">
        <v>43464</v>
      </c>
      <c r="D3" s="77" t="s">
        <v>363</v>
      </c>
      <c r="E3" s="78"/>
      <c r="U3" s="1" t="s">
        <v>283</v>
      </c>
      <c r="V3" s="16">
        <f>'Galpões Logísticos'!G7</f>
        <v>0.92080628339877069</v>
      </c>
      <c r="W3" s="31">
        <f>'Galpões Logísticos'!$J$7</f>
        <v>9.5805927398550345E-2</v>
      </c>
      <c r="X3" s="31">
        <f>'Galpões Logísticos'!$K$7</f>
        <v>9.8639389275987949E-2</v>
      </c>
      <c r="Z3" s="38" t="e">
        <f>V10</f>
        <v>#N/A</v>
      </c>
      <c r="AB3" s="96" t="s">
        <v>376</v>
      </c>
    </row>
    <row r="4" spans="1:28" x14ac:dyDescent="0.3">
      <c r="A4" s="74" t="s">
        <v>364</v>
      </c>
      <c r="B4" s="212">
        <f>IF(C4="",_xll.ECONOMATICA("IBOV","DATE OF LAST QUOTE"),C4)</f>
        <v>46164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f>Recebíveis!$H$7</f>
        <v>0.94540649464022319</v>
      </c>
      <c r="W4" s="31">
        <f>Recebíveis!$K$7</f>
        <v>0.13266746124424267</v>
      </c>
      <c r="X4" s="31">
        <f>Recebíveis!$L$7</f>
        <v>0.13446219514188706</v>
      </c>
      <c r="Z4" s="38" t="e">
        <f>Z3</f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f ca="1">J1</f>
        <v>45800</v>
      </c>
      <c r="J5" s="1">
        <f t="shared" ref="J5:J68" ca="1" si="0">VLOOKUP(I5,$A$10:$G$10000,2,FALSE)</f>
        <v>146.29718616</v>
      </c>
      <c r="K5" s="1">
        <f t="shared" ref="K5:K68" ca="1" si="1">VLOOKUP(I5,$A$10:$G$10000,6,FALSE)</f>
        <v>168.17655642</v>
      </c>
      <c r="L5" s="1">
        <f t="shared" ref="L5:L68" ca="1" si="2">VLOOKUP(I5,$A$10:$G$10000,7,FALSE)</f>
        <v>156.81940058000001</v>
      </c>
      <c r="M5" s="1">
        <f ca="1">VLOOKUP(I5,$A$10:$G$10000,3,FALSE)</f>
        <v>167.20627078000001</v>
      </c>
      <c r="U5" s="1" t="s">
        <v>152</v>
      </c>
      <c r="V5" s="16">
        <f>Outros!J7</f>
        <v>0.8712693900464239</v>
      </c>
      <c r="W5" s="31">
        <f>Outros!M7</f>
        <v>0.11353653527281925</v>
      </c>
      <c r="X5" s="31">
        <f>Outros!$N$7</f>
        <v>0.10834194976930188</v>
      </c>
      <c r="Z5" s="38" t="e">
        <f t="shared" ref="Z5:Z8" si="3">Z4</f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f t="shared" ref="I6:I69" ca="1" si="4">WORKDAY(I5,1,$AB$4:$AB$467)</f>
        <v>45803</v>
      </c>
      <c r="J6" s="1">
        <f t="shared" ca="1" si="0"/>
        <v>146.12070982</v>
      </c>
      <c r="K6" s="1">
        <f t="shared" ca="1" si="1"/>
        <v>168.26781955000001</v>
      </c>
      <c r="L6" s="1">
        <f t="shared" ca="1" si="2"/>
        <v>157.17423012</v>
      </c>
      <c r="M6" s="1">
        <f t="shared" ref="M6:M69" ca="1" si="5">VLOOKUP(I6,$A$10:$G$10000,3,FALSE)</f>
        <v>167.32670268000001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f>FoF!$G$7</f>
        <v>0.81596428357943485</v>
      </c>
      <c r="W6" s="31">
        <f>FoF!$J$7</f>
        <v>0.12199939057566404</v>
      </c>
      <c r="X6" s="31">
        <f>FoF!$K$7</f>
        <v>0.11705090816203681</v>
      </c>
      <c r="Z6" s="38" t="e">
        <f t="shared" si="3"/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f t="shared" ca="1" si="4"/>
        <v>45804</v>
      </c>
      <c r="J7" s="1">
        <f t="shared" ca="1" si="0"/>
        <v>146.2100111</v>
      </c>
      <c r="K7" s="1">
        <f t="shared" ca="1" si="1"/>
        <v>168.35913210999999</v>
      </c>
      <c r="L7" s="1">
        <f t="shared" ca="1" si="2"/>
        <v>158.77297132999999</v>
      </c>
      <c r="M7" s="1">
        <f t="shared" ca="1" si="5"/>
        <v>167.94664784</v>
      </c>
      <c r="O7" s="1">
        <f t="shared" ref="O7:O70" ca="1" si="6">J7/J6*O6</f>
        <v>100.06111473186108</v>
      </c>
      <c r="P7" s="1">
        <f t="shared" ref="P7:P70" ca="1" si="7">K7/K6*P6</f>
        <v>100.05426620505582</v>
      </c>
      <c r="Q7" s="1">
        <f t="shared" ref="Q7:R70" ca="1" si="8">L7/L6*Q6</f>
        <v>101.01717769432011</v>
      </c>
      <c r="R7" s="1">
        <f t="shared" ca="1" si="8"/>
        <v>100.3704998365895</v>
      </c>
      <c r="U7" s="1" t="s">
        <v>281</v>
      </c>
      <c r="V7" s="16">
        <f>Shopping!$G$7</f>
        <v>0.86802807647471003</v>
      </c>
      <c r="W7" s="31">
        <f>Shopping!$J$7</f>
        <v>0.10763072063297477</v>
      </c>
      <c r="X7" s="31">
        <f>Shopping!$K$7</f>
        <v>0.10471970695855551</v>
      </c>
      <c r="Z7" s="38" t="e">
        <f t="shared" si="3"/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375</v>
      </c>
      <c r="G8" s="86" t="s">
        <v>374</v>
      </c>
      <c r="I8" s="92">
        <f t="shared" ca="1" si="4"/>
        <v>45805</v>
      </c>
      <c r="J8" s="1">
        <f t="shared" ca="1" si="0"/>
        <v>146.40604866999999</v>
      </c>
      <c r="K8" s="1">
        <f t="shared" ca="1" si="1"/>
        <v>168.45049427999999</v>
      </c>
      <c r="L8" s="1">
        <f t="shared" ca="1" si="2"/>
        <v>158.02949619</v>
      </c>
      <c r="M8" s="1">
        <f t="shared" ca="1" si="5"/>
        <v>167.58498646000001</v>
      </c>
      <c r="O8" s="1">
        <f t="shared" ca="1" si="6"/>
        <v>100.1952761181844</v>
      </c>
      <c r="P8" s="1">
        <f t="shared" ca="1" si="7"/>
        <v>100.10856189287321</v>
      </c>
      <c r="Q8" s="1">
        <f t="shared" ca="1" si="8"/>
        <v>100.54415158855687</v>
      </c>
      <c r="R8" s="1">
        <f t="shared" ca="1" si="8"/>
        <v>100.15435897311259</v>
      </c>
      <c r="U8" s="32" t="s">
        <v>256</v>
      </c>
      <c r="V8" s="34">
        <f>Escritórios!$G$7</f>
        <v>0.6441228070240419</v>
      </c>
      <c r="W8" s="33">
        <f>Escritórios!$J$7</f>
        <v>0.10462171373565046</v>
      </c>
      <c r="X8" s="33">
        <f>Escritórios!$K$7</f>
        <v>9.7361844140713763E-2</v>
      </c>
      <c r="Z8" s="38" t="e">
        <f t="shared" si="3"/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f t="shared" ca="1" si="4"/>
        <v>45806</v>
      </c>
      <c r="J9" s="1">
        <f t="shared" ca="1" si="0"/>
        <v>146.54000060000001</v>
      </c>
      <c r="K9" s="1">
        <f t="shared" ca="1" si="1"/>
        <v>168.54190604999999</v>
      </c>
      <c r="L9" s="1">
        <f t="shared" ca="1" si="2"/>
        <v>157.62658232999999</v>
      </c>
      <c r="M9" s="1">
        <f t="shared" ca="1" si="5"/>
        <v>167.58411774000001</v>
      </c>
      <c r="O9" s="1">
        <f t="shared" ca="1" si="6"/>
        <v>100.28694822281969</v>
      </c>
      <c r="P9" s="1">
        <f t="shared" ca="1" si="7"/>
        <v>100.16288705750925</v>
      </c>
      <c r="Q9" s="1">
        <f t="shared" ca="1" si="8"/>
        <v>100.28780303848451</v>
      </c>
      <c r="R9" s="1">
        <f t="shared" ca="1" si="8"/>
        <v>100.15383979716154</v>
      </c>
      <c r="V9" s="9"/>
      <c r="W9" s="31"/>
      <c r="X9" s="31"/>
      <c r="AB9" s="93">
        <v>43490</v>
      </c>
    </row>
    <row r="10" spans="1:28" ht="13.8" x14ac:dyDescent="0.3">
      <c r="A10" s="213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45807</v>
      </c>
      <c r="J10" s="1">
        <f t="shared" ca="1" si="0"/>
        <v>147.21656411000001</v>
      </c>
      <c r="K10" s="1">
        <f t="shared" ca="1" si="1"/>
        <v>168.63336742999999</v>
      </c>
      <c r="L10" s="1">
        <f t="shared" ca="1" si="2"/>
        <v>155.91179473</v>
      </c>
      <c r="M10" s="1">
        <f t="shared" ca="1" si="5"/>
        <v>167.12523375000001</v>
      </c>
      <c r="O10" s="1">
        <f t="shared" ca="1" si="6"/>
        <v>100.74996507432104</v>
      </c>
      <c r="P10" s="1">
        <f t="shared" ca="1" si="7"/>
        <v>100.21724170490683</v>
      </c>
      <c r="Q10" s="1">
        <f t="shared" ca="1" si="8"/>
        <v>99.196792381908821</v>
      </c>
      <c r="R10" s="1">
        <f t="shared" ca="1" si="8"/>
        <v>99.879595469955987</v>
      </c>
      <c r="U10" s="5" t="s">
        <v>223</v>
      </c>
      <c r="V10" s="35" t="e">
        <f>SUMPRODUCT('Guia de FIIs'!L7:L102,'Guia de FIIs'!P7:P102)/SUMPRODUCT('Guia de FIIs'!M7:M102,'Guia de FIIs'!P7:P102)</f>
        <v>#N/A</v>
      </c>
      <c r="W10" s="36" t="e">
        <f>SUMPRODUCT('Guia de FIIs'!T7:T101,'Guia de FIIs'!O7:O101,'Guia de FIIs'!P7:P101)/SUMPRODUCT('Guia de FIIs'!P7:P101,'Guia de FIIs'!L7:L101)</f>
        <v>#N/A</v>
      </c>
      <c r="X10" s="36" t="e">
        <f>SUMPRODUCT('Guia de FIIs'!O7:O101,'Guia de FIIs'!U7:U101,'Guia de FIIs'!P7:P101)*12/SUMPRODUCT('Guia de FIIs'!P7:P101,'Guia de FIIs'!L7:L101)</f>
        <v>#N/A</v>
      </c>
      <c r="AB10" s="93">
        <v>37056</v>
      </c>
    </row>
    <row r="11" spans="1:28" x14ac:dyDescent="0.3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45810</v>
      </c>
      <c r="J11" s="1">
        <f t="shared" ca="1" si="0"/>
        <v>146.49407421999999</v>
      </c>
      <c r="K11" s="1">
        <f t="shared" ca="1" si="1"/>
        <v>168.72487841</v>
      </c>
      <c r="L11" s="1">
        <f t="shared" ca="1" si="2"/>
        <v>155.63875178000001</v>
      </c>
      <c r="M11" s="1">
        <f t="shared" ca="1" si="5"/>
        <v>166.83598814000001</v>
      </c>
      <c r="O11" s="1">
        <f t="shared" ca="1" si="6"/>
        <v>100.25551778420724</v>
      </c>
      <c r="P11" s="1">
        <f t="shared" ca="1" si="7"/>
        <v>100.27162582912305</v>
      </c>
      <c r="Q11" s="1">
        <f t="shared" ca="1" si="8"/>
        <v>99.023072459888823</v>
      </c>
      <c r="R11" s="1">
        <f t="shared" ca="1" si="8"/>
        <v>99.706732677964467</v>
      </c>
      <c r="AB11" s="93">
        <v>37141</v>
      </c>
    </row>
    <row r="12" spans="1:28" x14ac:dyDescent="0.3">
      <c r="A12" s="89">
        <v>43466</v>
      </c>
      <c r="B12" s="90"/>
      <c r="C12" s="90"/>
      <c r="D12" s="90"/>
      <c r="E12" s="90"/>
      <c r="F12" s="90"/>
      <c r="G12" s="91"/>
      <c r="I12" s="92">
        <f t="shared" ca="1" si="4"/>
        <v>45811</v>
      </c>
      <c r="J12" s="1">
        <f t="shared" ca="1" si="0"/>
        <v>146.88699986</v>
      </c>
      <c r="K12" s="1">
        <f t="shared" ca="1" si="1"/>
        <v>168.816439</v>
      </c>
      <c r="L12" s="1">
        <f t="shared" ca="1" si="2"/>
        <v>156.50305215</v>
      </c>
      <c r="M12" s="1">
        <f t="shared" ca="1" si="5"/>
        <v>166.86308808999999</v>
      </c>
      <c r="O12" s="1">
        <f t="shared" ca="1" si="6"/>
        <v>100.52442260987092</v>
      </c>
      <c r="P12" s="1">
        <f t="shared" ca="1" si="7"/>
        <v>100.32603943610081</v>
      </c>
      <c r="Q12" s="1">
        <f t="shared" ca="1" si="8"/>
        <v>99.572972000888726</v>
      </c>
      <c r="R12" s="1">
        <f t="shared" ca="1" si="8"/>
        <v>99.72292850897405</v>
      </c>
      <c r="AB12" s="93">
        <v>37176</v>
      </c>
    </row>
    <row r="13" spans="1:28" x14ac:dyDescent="0.3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45812</v>
      </c>
      <c r="J13" s="1">
        <f t="shared" ca="1" si="0"/>
        <v>146.62079699</v>
      </c>
      <c r="K13" s="1">
        <f t="shared" ca="1" si="1"/>
        <v>168.90804937999999</v>
      </c>
      <c r="L13" s="1">
        <f t="shared" ca="1" si="2"/>
        <v>155.88330368999999</v>
      </c>
      <c r="M13" s="1">
        <f t="shared" ca="1" si="5"/>
        <v>167.10635303999999</v>
      </c>
      <c r="O13" s="1">
        <f t="shared" ca="1" si="6"/>
        <v>100.34224249979076</v>
      </c>
      <c r="P13" s="1">
        <f t="shared" ca="1" si="7"/>
        <v>100.38048263281244</v>
      </c>
      <c r="Q13" s="1">
        <f t="shared" ca="1" si="8"/>
        <v>99.178665339086194</v>
      </c>
      <c r="R13" s="1">
        <f t="shared" ca="1" si="8"/>
        <v>99.868311730004351</v>
      </c>
      <c r="AB13" s="93">
        <v>37197</v>
      </c>
    </row>
    <row r="14" spans="1:28" x14ac:dyDescent="0.3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45813</v>
      </c>
      <c r="J14" s="1">
        <f t="shared" ca="1" si="0"/>
        <v>146.62887663000001</v>
      </c>
      <c r="K14" s="1">
        <f t="shared" ca="1" si="1"/>
        <v>168.99970936</v>
      </c>
      <c r="L14" s="1">
        <f t="shared" ca="1" si="2"/>
        <v>155.01263152000001</v>
      </c>
      <c r="M14" s="1">
        <f t="shared" ca="1" si="5"/>
        <v>166.90863078000001</v>
      </c>
      <c r="O14" s="1">
        <f t="shared" ca="1" si="6"/>
        <v>100.34777192817224</v>
      </c>
      <c r="P14" s="1">
        <f t="shared" ca="1" si="7"/>
        <v>100.43495530634272</v>
      </c>
      <c r="Q14" s="1">
        <f t="shared" ca="1" si="8"/>
        <v>98.62471182562841</v>
      </c>
      <c r="R14" s="1">
        <f t="shared" ca="1" si="8"/>
        <v>99.750146334503725</v>
      </c>
      <c r="AB14" s="93">
        <v>37210</v>
      </c>
    </row>
    <row r="15" spans="1:28" x14ac:dyDescent="0.3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45814</v>
      </c>
      <c r="J15" s="1">
        <f t="shared" ca="1" si="0"/>
        <v>146.68288265000001</v>
      </c>
      <c r="K15" s="1">
        <f t="shared" ca="1" si="1"/>
        <v>169.09141912000001</v>
      </c>
      <c r="L15" s="1">
        <f t="shared" ca="1" si="2"/>
        <v>154.85985626999999</v>
      </c>
      <c r="M15" s="1">
        <f t="shared" ca="1" si="5"/>
        <v>167.11181271999999</v>
      </c>
      <c r="O15" s="1">
        <f t="shared" ca="1" si="6"/>
        <v>100.38473179516612</v>
      </c>
      <c r="P15" s="1">
        <f t="shared" ca="1" si="7"/>
        <v>100.48945756366396</v>
      </c>
      <c r="Q15" s="1">
        <f t="shared" ca="1" si="8"/>
        <v>98.527510617845579</v>
      </c>
      <c r="R15" s="1">
        <f t="shared" ca="1" si="8"/>
        <v>99.871574616269697</v>
      </c>
      <c r="AB15" s="93">
        <v>37250</v>
      </c>
    </row>
    <row r="16" spans="1:28" x14ac:dyDescent="0.3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45817</v>
      </c>
      <c r="J16" s="1">
        <f t="shared" ca="1" si="0"/>
        <v>145.27404862</v>
      </c>
      <c r="K16" s="1">
        <f t="shared" ca="1" si="1"/>
        <v>169.18317866999999</v>
      </c>
      <c r="L16" s="1">
        <f t="shared" ca="1" si="2"/>
        <v>154.40163290999999</v>
      </c>
      <c r="M16" s="1">
        <f t="shared" ca="1" si="5"/>
        <v>166.95503504999999</v>
      </c>
      <c r="O16" s="1">
        <f t="shared" ca="1" si="6"/>
        <v>99.420574125979115</v>
      </c>
      <c r="P16" s="1">
        <f t="shared" ca="1" si="7"/>
        <v>100.54398941071908</v>
      </c>
      <c r="Q16" s="1">
        <f t="shared" ca="1" si="8"/>
        <v>98.235972138764012</v>
      </c>
      <c r="R16" s="1">
        <f t="shared" ca="1" si="8"/>
        <v>99.777879068883081</v>
      </c>
      <c r="AB16" s="93">
        <v>37257</v>
      </c>
    </row>
    <row r="17" spans="1:28" x14ac:dyDescent="0.3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45818</v>
      </c>
      <c r="J17" s="1">
        <f t="shared" ca="1" si="0"/>
        <v>144.91429203000001</v>
      </c>
      <c r="K17" s="1">
        <f t="shared" ca="1" si="1"/>
        <v>169.27498800000001</v>
      </c>
      <c r="L17" s="1">
        <f t="shared" ca="1" si="2"/>
        <v>155.23985442</v>
      </c>
      <c r="M17" s="1">
        <f t="shared" ca="1" si="5"/>
        <v>166.53027643999999</v>
      </c>
      <c r="O17" s="1">
        <f t="shared" ca="1" si="6"/>
        <v>99.174369060014712</v>
      </c>
      <c r="P17" s="1">
        <f t="shared" ca="1" si="7"/>
        <v>100.59855084156519</v>
      </c>
      <c r="Q17" s="1">
        <f t="shared" ca="1" si="8"/>
        <v>98.769279354177144</v>
      </c>
      <c r="R17" s="1">
        <f t="shared" ca="1" si="8"/>
        <v>99.524029203203057</v>
      </c>
      <c r="AB17" s="93">
        <v>37298</v>
      </c>
    </row>
    <row r="18" spans="1:28" x14ac:dyDescent="0.3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45819</v>
      </c>
      <c r="J18" s="1">
        <f t="shared" ca="1" si="0"/>
        <v>144.93725522</v>
      </c>
      <c r="K18" s="1">
        <f t="shared" ca="1" si="1"/>
        <v>169.36684711999999</v>
      </c>
      <c r="L18" s="1">
        <f t="shared" ca="1" si="2"/>
        <v>156.02719256</v>
      </c>
      <c r="M18" s="1">
        <f t="shared" ca="1" si="5"/>
        <v>166.76047385000001</v>
      </c>
      <c r="O18" s="1">
        <f t="shared" ca="1" si="6"/>
        <v>99.190084279320914</v>
      </c>
      <c r="P18" s="1">
        <f t="shared" ca="1" si="7"/>
        <v>100.65314186214513</v>
      </c>
      <c r="Q18" s="1">
        <f t="shared" ca="1" si="8"/>
        <v>99.270212706545962</v>
      </c>
      <c r="R18" s="1">
        <f t="shared" ca="1" si="8"/>
        <v>99.661602827922266</v>
      </c>
      <c r="AB18" s="93">
        <v>37299</v>
      </c>
    </row>
    <row r="19" spans="1:28" x14ac:dyDescent="0.3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45820</v>
      </c>
      <c r="J19" s="1">
        <f t="shared" ca="1" si="0"/>
        <v>144.2202935</v>
      </c>
      <c r="K19" s="1">
        <f t="shared" ca="1" si="1"/>
        <v>169.45875620000001</v>
      </c>
      <c r="L19" s="1">
        <f t="shared" ca="1" si="2"/>
        <v>156.79146707000001</v>
      </c>
      <c r="M19" s="1">
        <f t="shared" ca="1" si="5"/>
        <v>166.81185417</v>
      </c>
      <c r="O19" s="1">
        <f t="shared" ca="1" si="6"/>
        <v>98.699420279068519</v>
      </c>
      <c r="P19" s="1">
        <f t="shared" ca="1" si="7"/>
        <v>100.70776257348841</v>
      </c>
      <c r="Q19" s="1">
        <f t="shared" ca="1" si="8"/>
        <v>99.756472133054061</v>
      </c>
      <c r="R19" s="1">
        <f t="shared" ca="1" si="8"/>
        <v>99.692309415201549</v>
      </c>
      <c r="AB19" s="93">
        <v>37344</v>
      </c>
    </row>
    <row r="20" spans="1:28" x14ac:dyDescent="0.3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45821</v>
      </c>
      <c r="J20" s="1">
        <f t="shared" ca="1" si="0"/>
        <v>145.38843931</v>
      </c>
      <c r="K20" s="1">
        <f t="shared" ca="1" si="1"/>
        <v>169.55071507</v>
      </c>
      <c r="L20" s="1">
        <f t="shared" ca="1" si="2"/>
        <v>156.12344085999999</v>
      </c>
      <c r="M20" s="1">
        <f t="shared" ca="1" si="5"/>
        <v>167.12960018000001</v>
      </c>
      <c r="O20" s="1">
        <f t="shared" ca="1" si="6"/>
        <v>99.498859189157969</v>
      </c>
      <c r="P20" s="1">
        <f t="shared" ca="1" si="7"/>
        <v>100.76241287456554</v>
      </c>
      <c r="Q20" s="1">
        <f t="shared" ca="1" si="8"/>
        <v>99.33144939905371</v>
      </c>
      <c r="R20" s="1">
        <f t="shared" ca="1" si="8"/>
        <v>99.882204993678144</v>
      </c>
      <c r="AB20" s="93">
        <v>37367</v>
      </c>
    </row>
    <row r="21" spans="1:28" x14ac:dyDescent="0.3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45824</v>
      </c>
      <c r="J21" s="1">
        <f t="shared" ca="1" si="0"/>
        <v>145.93700432</v>
      </c>
      <c r="K21" s="1">
        <f t="shared" ca="1" si="1"/>
        <v>169.64272389000001</v>
      </c>
      <c r="L21" s="1">
        <f t="shared" ca="1" si="2"/>
        <v>158.44832818</v>
      </c>
      <c r="M21" s="1">
        <f t="shared" ca="1" si="5"/>
        <v>167.24836006999999</v>
      </c>
      <c r="O21" s="1">
        <f t="shared" ca="1" si="6"/>
        <v>99.874278259237599</v>
      </c>
      <c r="P21" s="1">
        <f t="shared" ca="1" si="7"/>
        <v>100.81709286046308</v>
      </c>
      <c r="Q21" s="1">
        <f t="shared" ca="1" si="8"/>
        <v>100.81062783576371</v>
      </c>
      <c r="R21" s="1">
        <f t="shared" ca="1" si="8"/>
        <v>99.9531798519033</v>
      </c>
      <c r="AB21" s="93">
        <v>37377</v>
      </c>
    </row>
    <row r="22" spans="1:28" x14ac:dyDescent="0.3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45825</v>
      </c>
      <c r="J22" s="1">
        <f t="shared" ca="1" si="0"/>
        <v>145.94635969999999</v>
      </c>
      <c r="K22" s="1">
        <f t="shared" ca="1" si="1"/>
        <v>169.73478268</v>
      </c>
      <c r="L22" s="1">
        <f t="shared" ca="1" si="2"/>
        <v>157.97511972000001</v>
      </c>
      <c r="M22" s="1">
        <f t="shared" ca="1" si="5"/>
        <v>167.36046098</v>
      </c>
      <c r="O22" s="1">
        <f t="shared" ca="1" si="6"/>
        <v>99.880680760300933</v>
      </c>
      <c r="P22" s="1">
        <f t="shared" ca="1" si="7"/>
        <v>100.87180254306679</v>
      </c>
      <c r="Q22" s="1">
        <f t="shared" ca="1" si="8"/>
        <v>100.50955528739576</v>
      </c>
      <c r="R22" s="1">
        <f t="shared" ca="1" si="8"/>
        <v>100.02017508231454</v>
      </c>
      <c r="AB22" s="93">
        <v>37406</v>
      </c>
    </row>
    <row r="23" spans="1:28" x14ac:dyDescent="0.3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45826</v>
      </c>
      <c r="J23" s="1">
        <f t="shared" ca="1" si="0"/>
        <v>146.32992995999999</v>
      </c>
      <c r="K23" s="1">
        <f t="shared" ca="1" si="1"/>
        <v>169.82689144</v>
      </c>
      <c r="L23" s="1">
        <f t="shared" ca="1" si="2"/>
        <v>157.83473534000001</v>
      </c>
      <c r="M23" s="1">
        <f t="shared" ca="1" si="5"/>
        <v>167.59108443</v>
      </c>
      <c r="O23" s="1">
        <f t="shared" ca="1" si="6"/>
        <v>100.14318308490125</v>
      </c>
      <c r="P23" s="1">
        <f t="shared" ca="1" si="7"/>
        <v>100.9265419223767</v>
      </c>
      <c r="Q23" s="1">
        <f t="shared" ca="1" si="8"/>
        <v>100.42023760478784</v>
      </c>
      <c r="R23" s="1">
        <f t="shared" ca="1" si="8"/>
        <v>100.15800332270068</v>
      </c>
      <c r="AB23" s="93">
        <v>37506</v>
      </c>
    </row>
    <row r="24" spans="1:28" x14ac:dyDescent="0.3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45828</v>
      </c>
      <c r="J24" s="1">
        <f t="shared" ca="1" si="0"/>
        <v>146.14367300000001</v>
      </c>
      <c r="K24" s="1">
        <f t="shared" ca="1" si="1"/>
        <v>169.92051888</v>
      </c>
      <c r="L24" s="1">
        <f t="shared" ca="1" si="2"/>
        <v>156.01329976</v>
      </c>
      <c r="M24" s="1">
        <f t="shared" ca="1" si="5"/>
        <v>168.15708594</v>
      </c>
      <c r="O24" s="1">
        <f t="shared" ca="1" si="6"/>
        <v>100.01571521246248</v>
      </c>
      <c r="P24" s="1">
        <f t="shared" ca="1" si="7"/>
        <v>100.98218383908447</v>
      </c>
      <c r="Q24" s="1">
        <f t="shared" ca="1" si="8"/>
        <v>99.26137359851316</v>
      </c>
      <c r="R24" s="1">
        <f t="shared" ca="1" si="8"/>
        <v>100.49626464078955</v>
      </c>
      <c r="AB24" s="93">
        <v>37541</v>
      </c>
    </row>
    <row r="25" spans="1:28" x14ac:dyDescent="0.3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45831</v>
      </c>
      <c r="J25" s="1">
        <f t="shared" ca="1" si="0"/>
        <v>145.85110499999999</v>
      </c>
      <c r="K25" s="1">
        <f t="shared" ca="1" si="1"/>
        <v>170.01419788999999</v>
      </c>
      <c r="L25" s="1">
        <f t="shared" ca="1" si="2"/>
        <v>155.37005529999999</v>
      </c>
      <c r="M25" s="1">
        <f t="shared" ca="1" si="5"/>
        <v>167.99062701</v>
      </c>
      <c r="O25" s="1">
        <f t="shared" ca="1" si="6"/>
        <v>99.815491712069942</v>
      </c>
      <c r="P25" s="1">
        <f t="shared" ca="1" si="7"/>
        <v>101.03785640336355</v>
      </c>
      <c r="Q25" s="1">
        <f t="shared" ca="1" si="8"/>
        <v>98.85211792122503</v>
      </c>
      <c r="R25" s="1">
        <f t="shared" ca="1" si="8"/>
        <v>100.39678325059067</v>
      </c>
      <c r="AB25" s="93">
        <v>37562</v>
      </c>
    </row>
    <row r="26" spans="1:28" x14ac:dyDescent="0.3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45832</v>
      </c>
      <c r="J26" s="1">
        <f t="shared" ca="1" si="0"/>
        <v>146.03566097999999</v>
      </c>
      <c r="K26" s="1">
        <f t="shared" ca="1" si="1"/>
        <v>170.10792848</v>
      </c>
      <c r="L26" s="1">
        <f t="shared" ca="1" si="2"/>
        <v>156.06880268</v>
      </c>
      <c r="M26" s="1">
        <f t="shared" ca="1" si="5"/>
        <v>167.76546296999999</v>
      </c>
      <c r="O26" s="1">
        <f t="shared" ca="1" si="6"/>
        <v>99.941795492161987</v>
      </c>
      <c r="P26" s="1">
        <f t="shared" ca="1" si="7"/>
        <v>101.09355962115688</v>
      </c>
      <c r="Q26" s="1">
        <f t="shared" ca="1" si="8"/>
        <v>99.296686588408278</v>
      </c>
      <c r="R26" s="1">
        <f t="shared" ca="1" si="8"/>
        <v>100.26221773510889</v>
      </c>
      <c r="AB26" s="93">
        <v>37575</v>
      </c>
    </row>
    <row r="27" spans="1:28" x14ac:dyDescent="0.3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45833</v>
      </c>
      <c r="J27" s="1">
        <f t="shared" ca="1" si="0"/>
        <v>146.38563694999999</v>
      </c>
      <c r="K27" s="1">
        <f t="shared" ca="1" si="1"/>
        <v>170.20171081000001</v>
      </c>
      <c r="L27" s="1">
        <f t="shared" ca="1" si="2"/>
        <v>154.47890235</v>
      </c>
      <c r="M27" s="1">
        <f t="shared" ca="1" si="5"/>
        <v>167.61670694</v>
      </c>
      <c r="O27" s="1">
        <f t="shared" ca="1" si="6"/>
        <v>100.1813070373982</v>
      </c>
      <c r="P27" s="1">
        <f t="shared" ca="1" si="7"/>
        <v>101.14929358755094</v>
      </c>
      <c r="Q27" s="1">
        <f t="shared" ca="1" si="8"/>
        <v>98.285133785645286</v>
      </c>
      <c r="R27" s="1">
        <f t="shared" ca="1" si="8"/>
        <v>100.17331618645143</v>
      </c>
      <c r="AB27" s="93">
        <v>37615</v>
      </c>
    </row>
    <row r="28" spans="1:28" x14ac:dyDescent="0.3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45834</v>
      </c>
      <c r="J28" s="1">
        <f t="shared" ca="1" si="0"/>
        <v>146.69011180000001</v>
      </c>
      <c r="K28" s="1">
        <f t="shared" ca="1" si="1"/>
        <v>170.29554487999999</v>
      </c>
      <c r="L28" s="1">
        <f t="shared" ca="1" si="2"/>
        <v>156.01109238999999</v>
      </c>
      <c r="M28" s="1">
        <f t="shared" ca="1" si="5"/>
        <v>168.02942505999999</v>
      </c>
      <c r="O28" s="1">
        <f t="shared" ca="1" si="6"/>
        <v>100.38967917737418</v>
      </c>
      <c r="P28" s="1">
        <f t="shared" ca="1" si="7"/>
        <v>101.20505830254574</v>
      </c>
      <c r="Q28" s="1">
        <f t="shared" ca="1" si="8"/>
        <v>99.259969188898211</v>
      </c>
      <c r="R28" s="1">
        <f t="shared" ca="1" si="8"/>
        <v>100.41997025504278</v>
      </c>
      <c r="AB28" s="93">
        <v>37622</v>
      </c>
    </row>
    <row r="29" spans="1:28" x14ac:dyDescent="0.3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45835</v>
      </c>
      <c r="J29" s="1">
        <f t="shared" ca="1" si="0"/>
        <v>147.25823804000001</v>
      </c>
      <c r="K29" s="1">
        <f t="shared" ca="1" si="1"/>
        <v>170.38943071</v>
      </c>
      <c r="L29" s="1">
        <f t="shared" ca="1" si="2"/>
        <v>155.72879895</v>
      </c>
      <c r="M29" s="1">
        <f t="shared" ca="1" si="5"/>
        <v>168.32544555999999</v>
      </c>
      <c r="O29" s="1">
        <f t="shared" ca="1" si="6"/>
        <v>100.77848528206655</v>
      </c>
      <c r="P29" s="1">
        <f t="shared" ca="1" si="7"/>
        <v>101.26085377802708</v>
      </c>
      <c r="Q29" s="1">
        <f t="shared" ca="1" si="8"/>
        <v>99.080363766441565</v>
      </c>
      <c r="R29" s="1">
        <f t="shared" ca="1" si="8"/>
        <v>100.59688194651747</v>
      </c>
      <c r="AB29" s="93">
        <v>37683</v>
      </c>
    </row>
    <row r="30" spans="1:28" x14ac:dyDescent="0.3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45838</v>
      </c>
      <c r="J30" s="1">
        <f t="shared" ca="1" si="0"/>
        <v>148.14529744000001</v>
      </c>
      <c r="K30" s="1">
        <f t="shared" ca="1" si="1"/>
        <v>170.48336828000001</v>
      </c>
      <c r="L30" s="1">
        <f t="shared" ca="1" si="2"/>
        <v>157.99170914999999</v>
      </c>
      <c r="M30" s="1">
        <f t="shared" ca="1" si="5"/>
        <v>169.29146702</v>
      </c>
      <c r="O30" s="1">
        <f t="shared" ca="1" si="6"/>
        <v>101.38555829799478</v>
      </c>
      <c r="P30" s="1">
        <f t="shared" ca="1" si="7"/>
        <v>101.31668000210917</v>
      </c>
      <c r="Q30" s="1">
        <f t="shared" ca="1" si="8"/>
        <v>100.52011009016925</v>
      </c>
      <c r="R30" s="1">
        <f t="shared" ca="1" si="8"/>
        <v>101.17420848467765</v>
      </c>
      <c r="AB30" s="93">
        <v>37684</v>
      </c>
    </row>
    <row r="31" spans="1:28" x14ac:dyDescent="0.3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45839</v>
      </c>
      <c r="J31" s="1">
        <f t="shared" ca="1" si="0"/>
        <v>147.76725535</v>
      </c>
      <c r="K31" s="1">
        <f t="shared" ca="1" si="1"/>
        <v>170.57735758999999</v>
      </c>
      <c r="L31" s="1">
        <f t="shared" ca="1" si="2"/>
        <v>158.78230146000001</v>
      </c>
      <c r="M31" s="1">
        <f t="shared" ca="1" si="5"/>
        <v>169.48596816</v>
      </c>
      <c r="O31" s="1">
        <f t="shared" ca="1" si="6"/>
        <v>101.12683926325583</v>
      </c>
      <c r="P31" s="1">
        <f t="shared" ca="1" si="7"/>
        <v>101.37253697479197</v>
      </c>
      <c r="Q31" s="1">
        <f t="shared" ca="1" si="8"/>
        <v>101.02311386464068</v>
      </c>
      <c r="R31" s="1">
        <f t="shared" ca="1" si="8"/>
        <v>101.29044883178588</v>
      </c>
      <c r="AB31" s="93">
        <v>37729</v>
      </c>
    </row>
    <row r="32" spans="1:28" x14ac:dyDescent="0.3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45840</v>
      </c>
      <c r="J32" s="1">
        <f t="shared" ca="1" si="0"/>
        <v>147.78128839999999</v>
      </c>
      <c r="K32" s="1">
        <f t="shared" ca="1" si="1"/>
        <v>170.67139865999999</v>
      </c>
      <c r="L32" s="1">
        <f t="shared" ca="1" si="2"/>
        <v>158.21509759</v>
      </c>
      <c r="M32" s="1">
        <f t="shared" ca="1" si="5"/>
        <v>169.34995878999999</v>
      </c>
      <c r="O32" s="1">
        <f t="shared" ca="1" si="6"/>
        <v>101.13644300116354</v>
      </c>
      <c r="P32" s="1">
        <f t="shared" ca="1" si="7"/>
        <v>101.42842470796133</v>
      </c>
      <c r="Q32" s="1">
        <f t="shared" ca="1" si="8"/>
        <v>100.66223799487058</v>
      </c>
      <c r="R32" s="1">
        <f t="shared" ca="1" si="8"/>
        <v>101.20916511088443</v>
      </c>
      <c r="AB32" s="93">
        <v>37732</v>
      </c>
    </row>
    <row r="33" spans="1:28" x14ac:dyDescent="0.3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45841</v>
      </c>
      <c r="J33" s="1">
        <f t="shared" ca="1" si="0"/>
        <v>148.06322531000001</v>
      </c>
      <c r="K33" s="1">
        <f t="shared" ca="1" si="1"/>
        <v>170.76549165</v>
      </c>
      <c r="L33" s="1">
        <f t="shared" ca="1" si="2"/>
        <v>160.35070836</v>
      </c>
      <c r="M33" s="1">
        <f t="shared" ca="1" si="5"/>
        <v>169.45680737000001</v>
      </c>
      <c r="O33" s="1">
        <f t="shared" ca="1" si="6"/>
        <v>101.32939094834182</v>
      </c>
      <c r="P33" s="1">
        <f t="shared" ca="1" si="7"/>
        <v>101.48434329670376</v>
      </c>
      <c r="Q33" s="1">
        <f t="shared" ca="1" si="8"/>
        <v>102.02099176027441</v>
      </c>
      <c r="R33" s="1">
        <f t="shared" ca="1" si="8"/>
        <v>101.27302137428332</v>
      </c>
      <c r="AB33" s="93">
        <v>37742</v>
      </c>
    </row>
    <row r="34" spans="1:28" x14ac:dyDescent="0.3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45842</v>
      </c>
      <c r="J34" s="1">
        <f t="shared" ca="1" si="0"/>
        <v>148.64070692999999</v>
      </c>
      <c r="K34" s="1">
        <f t="shared" ca="1" si="1"/>
        <v>170.85963656000001</v>
      </c>
      <c r="L34" s="1">
        <f t="shared" ca="1" si="2"/>
        <v>160.73267494000001</v>
      </c>
      <c r="M34" s="1">
        <f t="shared" ca="1" si="5"/>
        <v>169.39510808</v>
      </c>
      <c r="O34" s="1">
        <f t="shared" ca="1" si="6"/>
        <v>101.72459955409754</v>
      </c>
      <c r="P34" s="1">
        <f t="shared" ca="1" si="7"/>
        <v>101.54029274101926</v>
      </c>
      <c r="Q34" s="1">
        <f t="shared" ca="1" si="8"/>
        <v>102.26401288384434</v>
      </c>
      <c r="R34" s="1">
        <f t="shared" ca="1" si="8"/>
        <v>101.23614782749623</v>
      </c>
      <c r="AB34" s="93">
        <v>37791</v>
      </c>
    </row>
    <row r="35" spans="1:28" x14ac:dyDescent="0.3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45845</v>
      </c>
      <c r="J35" s="1">
        <f t="shared" ca="1" si="0"/>
        <v>148.48209084000001</v>
      </c>
      <c r="K35" s="1">
        <f t="shared" ca="1" si="1"/>
        <v>170.95383322999999</v>
      </c>
      <c r="L35" s="1">
        <f t="shared" ca="1" si="2"/>
        <v>158.7143394</v>
      </c>
      <c r="M35" s="1">
        <f t="shared" ca="1" si="5"/>
        <v>169.00316602999999</v>
      </c>
      <c r="O35" s="1">
        <f t="shared" ca="1" si="6"/>
        <v>101.61604814465299</v>
      </c>
      <c r="P35" s="1">
        <f t="shared" ca="1" si="7"/>
        <v>101.59627294582128</v>
      </c>
      <c r="Q35" s="1">
        <f t="shared" ca="1" si="8"/>
        <v>100.97987391369699</v>
      </c>
      <c r="R35" s="1">
        <f t="shared" ca="1" si="8"/>
        <v>101.00191022900033</v>
      </c>
      <c r="AB35" s="93">
        <v>37871</v>
      </c>
    </row>
    <row r="36" spans="1:28" x14ac:dyDescent="0.3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45846</v>
      </c>
      <c r="J36" s="1">
        <f t="shared" ca="1" si="0"/>
        <v>148.25841238999999</v>
      </c>
      <c r="K36" s="1">
        <f t="shared" ca="1" si="1"/>
        <v>171.04808181999999</v>
      </c>
      <c r="L36" s="1">
        <f t="shared" ca="1" si="2"/>
        <v>158.50173751</v>
      </c>
      <c r="M36" s="1">
        <f t="shared" ca="1" si="5"/>
        <v>168.55772714</v>
      </c>
      <c r="O36" s="1">
        <f t="shared" ca="1" si="6"/>
        <v>101.46297028849177</v>
      </c>
      <c r="P36" s="1">
        <f t="shared" ca="1" si="7"/>
        <v>101.65228400619638</v>
      </c>
      <c r="Q36" s="1">
        <f t="shared" ca="1" si="8"/>
        <v>100.8446088070458</v>
      </c>
      <c r="R36" s="1">
        <f t="shared" ca="1" si="8"/>
        <v>100.7357011405132</v>
      </c>
      <c r="AB36" s="93">
        <v>37906</v>
      </c>
    </row>
    <row r="37" spans="1:28" x14ac:dyDescent="0.3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45847</v>
      </c>
      <c r="J37" s="1">
        <f t="shared" ca="1" si="0"/>
        <v>148.09511861999999</v>
      </c>
      <c r="K37" s="1">
        <f t="shared" ca="1" si="1"/>
        <v>171.14238251</v>
      </c>
      <c r="L37" s="1">
        <f t="shared" ca="1" si="2"/>
        <v>156.42855899</v>
      </c>
      <c r="M37" s="1">
        <f t="shared" ca="1" si="5"/>
        <v>168.16232857</v>
      </c>
      <c r="O37" s="1">
        <f t="shared" ca="1" si="6"/>
        <v>101.35121763535921</v>
      </c>
      <c r="P37" s="1">
        <f t="shared" ca="1" si="7"/>
        <v>101.70832602911686</v>
      </c>
      <c r="Q37" s="1">
        <f t="shared" ca="1" si="8"/>
        <v>99.525576724994465</v>
      </c>
      <c r="R37" s="1">
        <f t="shared" ca="1" si="8"/>
        <v>100.49939781075945</v>
      </c>
      <c r="AB37" s="93">
        <v>37927</v>
      </c>
    </row>
    <row r="38" spans="1:28" x14ac:dyDescent="0.3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45848</v>
      </c>
      <c r="J38" s="1">
        <f t="shared" ca="1" si="0"/>
        <v>147.77193303000001</v>
      </c>
      <c r="K38" s="1">
        <f t="shared" ca="1" si="1"/>
        <v>171.23673513</v>
      </c>
      <c r="L38" s="1">
        <f t="shared" ca="1" si="2"/>
        <v>155.58938172000001</v>
      </c>
      <c r="M38" s="1">
        <f t="shared" ca="1" si="5"/>
        <v>168.01918273999999</v>
      </c>
      <c r="O38" s="1">
        <f t="shared" ca="1" si="6"/>
        <v>101.13004050694387</v>
      </c>
      <c r="P38" s="1">
        <f t="shared" ca="1" si="7"/>
        <v>101.76439891355331</v>
      </c>
      <c r="Q38" s="1">
        <f t="shared" ca="1" si="8"/>
        <v>98.991661420075019</v>
      </c>
      <c r="R38" s="1">
        <f t="shared" ca="1" si="8"/>
        <v>100.41384910412309</v>
      </c>
      <c r="AB38" s="93">
        <v>37940</v>
      </c>
    </row>
    <row r="39" spans="1:28" x14ac:dyDescent="0.3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45849</v>
      </c>
      <c r="J39" s="1">
        <f t="shared" ca="1" si="0"/>
        <v>148.12190901</v>
      </c>
      <c r="K39" s="1">
        <f t="shared" ca="1" si="1"/>
        <v>171.33113985</v>
      </c>
      <c r="L39" s="1">
        <f t="shared" ca="1" si="2"/>
        <v>154.95681001</v>
      </c>
      <c r="M39" s="1">
        <f t="shared" ca="1" si="5"/>
        <v>168.42989503999999</v>
      </c>
      <c r="O39" s="1">
        <f t="shared" ca="1" si="6"/>
        <v>101.36955205902373</v>
      </c>
      <c r="P39" s="1">
        <f t="shared" ca="1" si="7"/>
        <v>101.82050276053515</v>
      </c>
      <c r="Q39" s="1">
        <f t="shared" ca="1" si="8"/>
        <v>98.589196137110335</v>
      </c>
      <c r="R39" s="1">
        <f t="shared" ca="1" si="8"/>
        <v>100.65930442800254</v>
      </c>
      <c r="AB39" s="93">
        <v>37980</v>
      </c>
    </row>
    <row r="40" spans="1:28" x14ac:dyDescent="0.3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45852</v>
      </c>
      <c r="J40" s="1">
        <f t="shared" ca="1" si="0"/>
        <v>148.14869938999999</v>
      </c>
      <c r="K40" s="1">
        <f t="shared" ca="1" si="1"/>
        <v>171.42559650000001</v>
      </c>
      <c r="L40" s="1">
        <f t="shared" ca="1" si="2"/>
        <v>153.94606067999999</v>
      </c>
      <c r="M40" s="1">
        <f t="shared" ca="1" si="5"/>
        <v>168.27572495999999</v>
      </c>
      <c r="O40" s="1">
        <f t="shared" ca="1" si="6"/>
        <v>101.38788647584458</v>
      </c>
      <c r="P40" s="1">
        <f t="shared" ca="1" si="7"/>
        <v>101.87663746903294</v>
      </c>
      <c r="Q40" s="1">
        <f t="shared" ca="1" si="8"/>
        <v>97.946120405657211</v>
      </c>
      <c r="R40" s="1">
        <f t="shared" ca="1" si="8"/>
        <v>100.56716726308461</v>
      </c>
      <c r="AB40" s="93">
        <v>37987</v>
      </c>
    </row>
    <row r="41" spans="1:28" x14ac:dyDescent="0.3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45853</v>
      </c>
      <c r="J41" s="1">
        <f t="shared" ca="1" si="0"/>
        <v>147.95946572</v>
      </c>
      <c r="K41" s="1">
        <f t="shared" ca="1" si="1"/>
        <v>171.52010525</v>
      </c>
      <c r="L41" s="1">
        <f t="shared" ca="1" si="2"/>
        <v>153.8904326</v>
      </c>
      <c r="M41" s="1">
        <f t="shared" ca="1" si="5"/>
        <v>167.68265986</v>
      </c>
      <c r="O41" s="1">
        <f t="shared" ca="1" si="6"/>
        <v>101.25838144522086</v>
      </c>
      <c r="P41" s="1">
        <f t="shared" ca="1" si="7"/>
        <v>101.93280314007613</v>
      </c>
      <c r="Q41" s="1">
        <f t="shared" ca="1" si="8"/>
        <v>97.910727784387475</v>
      </c>
      <c r="R41" s="1">
        <f t="shared" ca="1" si="8"/>
        <v>100.21273184393088</v>
      </c>
      <c r="AB41" s="93">
        <v>38040</v>
      </c>
    </row>
    <row r="42" spans="1:28" x14ac:dyDescent="0.3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45854</v>
      </c>
      <c r="J42" s="1">
        <f t="shared" ca="1" si="0"/>
        <v>147.78639133999999</v>
      </c>
      <c r="K42" s="1">
        <f t="shared" ca="1" si="1"/>
        <v>171.61466611</v>
      </c>
      <c r="L42" s="1">
        <f t="shared" ca="1" si="2"/>
        <v>154.18727877000001</v>
      </c>
      <c r="M42" s="1">
        <f t="shared" ca="1" si="5"/>
        <v>167.17672092999999</v>
      </c>
      <c r="O42" s="1">
        <f t="shared" ca="1" si="6"/>
        <v>101.13993527820374</v>
      </c>
      <c r="P42" s="1">
        <f t="shared" ca="1" si="7"/>
        <v>101.98899977960761</v>
      </c>
      <c r="Q42" s="1">
        <f t="shared" ca="1" si="8"/>
        <v>98.099592186505674</v>
      </c>
      <c r="R42" s="1">
        <f t="shared" ca="1" si="8"/>
        <v>99.910365920323585</v>
      </c>
      <c r="AB42" s="93">
        <v>38041</v>
      </c>
    </row>
    <row r="43" spans="1:28" x14ac:dyDescent="0.3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45855</v>
      </c>
      <c r="J43" s="1">
        <f t="shared" ca="1" si="0"/>
        <v>147.77405924999999</v>
      </c>
      <c r="K43" s="1">
        <f t="shared" ca="1" si="1"/>
        <v>171.70927907000001</v>
      </c>
      <c r="L43" s="1">
        <f t="shared" ca="1" si="2"/>
        <v>154.24843666000001</v>
      </c>
      <c r="M43" s="1">
        <f t="shared" ca="1" si="5"/>
        <v>167.53734548</v>
      </c>
      <c r="O43" s="1">
        <f t="shared" ca="1" si="6"/>
        <v>101.13149561895544</v>
      </c>
      <c r="P43" s="1">
        <f t="shared" ca="1" si="7"/>
        <v>102.04522738168447</v>
      </c>
      <c r="Q43" s="1">
        <f t="shared" ca="1" si="8"/>
        <v>98.1385030753666</v>
      </c>
      <c r="R43" s="1">
        <f t="shared" ca="1" si="8"/>
        <v>100.12588713972495</v>
      </c>
      <c r="AB43" s="93">
        <v>38086</v>
      </c>
    </row>
    <row r="44" spans="1:28" x14ac:dyDescent="0.3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45856</v>
      </c>
      <c r="J44" s="1">
        <f t="shared" ca="1" si="0"/>
        <v>147.34753932000001</v>
      </c>
      <c r="K44" s="1">
        <f t="shared" ca="1" si="1"/>
        <v>171.80394412999999</v>
      </c>
      <c r="L44" s="1">
        <f t="shared" ca="1" si="2"/>
        <v>151.76439091</v>
      </c>
      <c r="M44" s="1">
        <f t="shared" ca="1" si="5"/>
        <v>167.27881712000001</v>
      </c>
      <c r="O44" s="1">
        <f t="shared" ca="1" si="6"/>
        <v>100.83960001392765</v>
      </c>
      <c r="P44" s="1">
        <f t="shared" ca="1" si="7"/>
        <v>102.10148594630671</v>
      </c>
      <c r="Q44" s="1">
        <f t="shared" ca="1" si="8"/>
        <v>96.558062218043176</v>
      </c>
      <c r="R44" s="1">
        <f t="shared" ca="1" si="8"/>
        <v>99.971381997473756</v>
      </c>
      <c r="AB44" s="93">
        <v>38098</v>
      </c>
    </row>
    <row r="45" spans="1:28" x14ac:dyDescent="0.3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45859</v>
      </c>
      <c r="J45" s="1">
        <f t="shared" ca="1" si="0"/>
        <v>146.45154980000001</v>
      </c>
      <c r="K45" s="1">
        <f t="shared" ca="1" si="1"/>
        <v>171.89866147999999</v>
      </c>
      <c r="L45" s="1">
        <f t="shared" ca="1" si="2"/>
        <v>152.65773985000001</v>
      </c>
      <c r="M45" s="1">
        <f t="shared" ca="1" si="5"/>
        <v>167.28087712999999</v>
      </c>
      <c r="O45" s="1">
        <f t="shared" ca="1" si="6"/>
        <v>100.22641553028825</v>
      </c>
      <c r="P45" s="1">
        <f t="shared" ca="1" si="7"/>
        <v>102.15777558638958</v>
      </c>
      <c r="Q45" s="1">
        <f t="shared" ca="1" si="8"/>
        <v>97.126443522865188</v>
      </c>
      <c r="R45" s="1">
        <f t="shared" ca="1" si="8"/>
        <v>99.972613127931112</v>
      </c>
      <c r="AB45" s="93">
        <v>38108</v>
      </c>
    </row>
    <row r="46" spans="1:28" x14ac:dyDescent="0.3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45860</v>
      </c>
      <c r="J46" s="1">
        <f t="shared" ca="1" si="0"/>
        <v>146.32440179</v>
      </c>
      <c r="K46" s="1">
        <f t="shared" ca="1" si="1"/>
        <v>171.99343110999999</v>
      </c>
      <c r="L46" s="1">
        <f t="shared" ca="1" si="2"/>
        <v>152.50868527</v>
      </c>
      <c r="M46" s="1">
        <f t="shared" ca="1" si="5"/>
        <v>167.32753058</v>
      </c>
      <c r="O46" s="1">
        <f t="shared" ca="1" si="6"/>
        <v>100.13939979503988</v>
      </c>
      <c r="P46" s="1">
        <f t="shared" ca="1" si="7"/>
        <v>102.21409629599016</v>
      </c>
      <c r="Q46" s="1">
        <f t="shared" ca="1" si="8"/>
        <v>97.031609541565444</v>
      </c>
      <c r="R46" s="1">
        <f t="shared" ca="1" si="8"/>
        <v>100.00049478056202</v>
      </c>
      <c r="AB46" s="93">
        <v>38148</v>
      </c>
    </row>
    <row r="47" spans="1:28" x14ac:dyDescent="0.3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45861</v>
      </c>
      <c r="J47" s="1">
        <f t="shared" ca="1" si="0"/>
        <v>145.97400056999999</v>
      </c>
      <c r="K47" s="1">
        <f t="shared" ca="1" si="1"/>
        <v>172.08825285</v>
      </c>
      <c r="L47" s="1">
        <f t="shared" ca="1" si="2"/>
        <v>154.02488893</v>
      </c>
      <c r="M47" s="1">
        <f t="shared" ca="1" si="5"/>
        <v>167.49836257999999</v>
      </c>
      <c r="O47" s="1">
        <f t="shared" ca="1" si="6"/>
        <v>99.899597223295146</v>
      </c>
      <c r="P47" s="1">
        <f t="shared" ca="1" si="7"/>
        <v>102.27044797407905</v>
      </c>
      <c r="Q47" s="1">
        <f t="shared" ca="1" si="8"/>
        <v>97.996273824534981</v>
      </c>
      <c r="R47" s="1">
        <f t="shared" ca="1" si="8"/>
        <v>100.10258966276781</v>
      </c>
      <c r="AB47" s="93">
        <v>38237</v>
      </c>
    </row>
    <row r="48" spans="1:28" x14ac:dyDescent="0.3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45862</v>
      </c>
      <c r="J48" s="1">
        <f t="shared" ca="1" si="0"/>
        <v>146.18109448999999</v>
      </c>
      <c r="K48" s="1">
        <f t="shared" ca="1" si="1"/>
        <v>172.18312685999999</v>
      </c>
      <c r="L48" s="1">
        <f t="shared" ca="1" si="2"/>
        <v>152.24911412</v>
      </c>
      <c r="M48" s="1">
        <f t="shared" ca="1" si="5"/>
        <v>167.63789496999999</v>
      </c>
      <c r="O48" s="1">
        <f t="shared" ca="1" si="6"/>
        <v>100.0413251961849</v>
      </c>
      <c r="P48" s="1">
        <f t="shared" ca="1" si="7"/>
        <v>102.32683071574273</v>
      </c>
      <c r="Q48" s="1">
        <f t="shared" ca="1" si="8"/>
        <v>96.866460871963668</v>
      </c>
      <c r="R48" s="1">
        <f t="shared" ca="1" si="8"/>
        <v>100.18597885753779</v>
      </c>
      <c r="AB48" s="93">
        <v>38272</v>
      </c>
    </row>
    <row r="49" spans="1:28" x14ac:dyDescent="0.3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45863</v>
      </c>
      <c r="J49" s="1">
        <f t="shared" ca="1" si="0"/>
        <v>146.50130336999999</v>
      </c>
      <c r="K49" s="1">
        <f t="shared" ca="1" si="1"/>
        <v>172.27805334000001</v>
      </c>
      <c r="L49" s="1">
        <f t="shared" ca="1" si="2"/>
        <v>151.92664421000001</v>
      </c>
      <c r="M49" s="1">
        <f t="shared" ca="1" si="5"/>
        <v>167.49859706999999</v>
      </c>
      <c r="O49" s="1">
        <f t="shared" ca="1" si="6"/>
        <v>100.2604651664153</v>
      </c>
      <c r="P49" s="1">
        <f t="shared" ca="1" si="7"/>
        <v>102.38324463983938</v>
      </c>
      <c r="Q49" s="1">
        <f t="shared" ca="1" si="8"/>
        <v>96.661293708266541</v>
      </c>
      <c r="R49" s="1">
        <f t="shared" ca="1" si="8"/>
        <v>100.10272980178701</v>
      </c>
      <c r="AB49" s="93">
        <v>38293</v>
      </c>
    </row>
    <row r="50" spans="1:28" x14ac:dyDescent="0.3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45866</v>
      </c>
      <c r="J50" s="1">
        <f t="shared" ca="1" si="0"/>
        <v>145.90128381</v>
      </c>
      <c r="K50" s="1">
        <f t="shared" ca="1" si="1"/>
        <v>172.37303209999999</v>
      </c>
      <c r="L50" s="1">
        <f t="shared" ca="1" si="2"/>
        <v>150.33947465</v>
      </c>
      <c r="M50" s="1">
        <f t="shared" ca="1" si="5"/>
        <v>167.58908099999999</v>
      </c>
      <c r="O50" s="1">
        <f t="shared" ca="1" si="6"/>
        <v>99.849832367861879</v>
      </c>
      <c r="P50" s="1">
        <f t="shared" ca="1" si="7"/>
        <v>102.43968963345371</v>
      </c>
      <c r="Q50" s="1">
        <f t="shared" ca="1" si="8"/>
        <v>95.651478321362333</v>
      </c>
      <c r="R50" s="1">
        <f t="shared" ca="1" si="8"/>
        <v>100.15680600633222</v>
      </c>
      <c r="AB50" s="93">
        <v>38306</v>
      </c>
    </row>
    <row r="51" spans="1:28" x14ac:dyDescent="0.3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45867</v>
      </c>
      <c r="J51" s="1">
        <f t="shared" ca="1" si="0"/>
        <v>145.44329581</v>
      </c>
      <c r="K51" s="1">
        <f t="shared" ca="1" si="1"/>
        <v>172.46806314</v>
      </c>
      <c r="L51" s="1">
        <f t="shared" ca="1" si="2"/>
        <v>151.01809397</v>
      </c>
      <c r="M51" s="1">
        <f t="shared" ca="1" si="5"/>
        <v>168.11461421999999</v>
      </c>
      <c r="O51" s="1">
        <f t="shared" ca="1" si="6"/>
        <v>99.536401095481537</v>
      </c>
      <c r="P51" s="1">
        <f t="shared" ca="1" si="7"/>
        <v>102.49616569658576</v>
      </c>
      <c r="Q51" s="1">
        <f t="shared" ca="1" si="8"/>
        <v>96.083240779802168</v>
      </c>
      <c r="R51" s="1">
        <f t="shared" ca="1" si="8"/>
        <v>100.47088212902081</v>
      </c>
      <c r="AB51" s="93">
        <v>38346</v>
      </c>
    </row>
    <row r="52" spans="1:28" x14ac:dyDescent="0.3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45868</v>
      </c>
      <c r="J52" s="1">
        <f t="shared" ca="1" si="0"/>
        <v>145.16220939999999</v>
      </c>
      <c r="K52" s="1">
        <f t="shared" ca="1" si="1"/>
        <v>172.56314664000001</v>
      </c>
      <c r="L52" s="1">
        <f t="shared" ca="1" si="2"/>
        <v>152.45636825</v>
      </c>
      <c r="M52" s="1">
        <f t="shared" ca="1" si="5"/>
        <v>168.16226692000001</v>
      </c>
      <c r="O52" s="1">
        <f t="shared" ca="1" si="6"/>
        <v>99.344035201320295</v>
      </c>
      <c r="P52" s="1">
        <f t="shared" ca="1" si="7"/>
        <v>102.55267293620787</v>
      </c>
      <c r="Q52" s="1">
        <f t="shared" ca="1" si="8"/>
        <v>96.998323537899282</v>
      </c>
      <c r="R52" s="1">
        <f t="shared" ca="1" si="8"/>
        <v>100.49936096667001</v>
      </c>
      <c r="AB52" s="93">
        <v>38353</v>
      </c>
    </row>
    <row r="53" spans="1:28" x14ac:dyDescent="0.3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45869</v>
      </c>
      <c r="J53" s="1">
        <f t="shared" ca="1" si="0"/>
        <v>146.13006519000001</v>
      </c>
      <c r="K53" s="1">
        <f t="shared" ca="1" si="1"/>
        <v>172.65828260999999</v>
      </c>
      <c r="L53" s="1">
        <f t="shared" ca="1" si="2"/>
        <v>151.41106328999999</v>
      </c>
      <c r="M53" s="1">
        <f t="shared" ca="1" si="5"/>
        <v>167.94869578999999</v>
      </c>
      <c r="O53" s="1">
        <f t="shared" ca="1" si="6"/>
        <v>100.00640249421963</v>
      </c>
      <c r="P53" s="1">
        <f t="shared" ca="1" si="7"/>
        <v>102.6092113582629</v>
      </c>
      <c r="Q53" s="1">
        <f t="shared" ca="1" si="8"/>
        <v>96.333262249415839</v>
      </c>
      <c r="R53" s="1">
        <f t="shared" ca="1" si="8"/>
        <v>100.37172375958988</v>
      </c>
      <c r="AB53" s="93">
        <v>38390</v>
      </c>
    </row>
    <row r="54" spans="1:28" x14ac:dyDescent="0.3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45870</v>
      </c>
      <c r="J54" s="1">
        <f t="shared" ca="1" si="0"/>
        <v>145.86046037</v>
      </c>
      <c r="K54" s="1">
        <f t="shared" ca="1" si="1"/>
        <v>172.75347102999999</v>
      </c>
      <c r="L54" s="1">
        <f t="shared" ca="1" si="2"/>
        <v>150.69007149999999</v>
      </c>
      <c r="M54" s="1">
        <f t="shared" ca="1" si="5"/>
        <v>168.42705024</v>
      </c>
      <c r="O54" s="1">
        <f t="shared" ca="1" si="6"/>
        <v>99.821894206289642</v>
      </c>
      <c r="P54" s="1">
        <f t="shared" ca="1" si="7"/>
        <v>102.66578095086507</v>
      </c>
      <c r="Q54" s="1">
        <f t="shared" ca="1" si="8"/>
        <v>95.874540874130886</v>
      </c>
      <c r="R54" s="1">
        <f t="shared" ca="1" si="8"/>
        <v>100.65760428095224</v>
      </c>
      <c r="AB54" s="93">
        <v>38391</v>
      </c>
    </row>
    <row r="55" spans="1:28" x14ac:dyDescent="0.3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45873</v>
      </c>
      <c r="J55" s="1">
        <f t="shared" ca="1" si="0"/>
        <v>145.40459859000001</v>
      </c>
      <c r="K55" s="1">
        <f t="shared" ca="1" si="1"/>
        <v>172.84871192</v>
      </c>
      <c r="L55" s="1">
        <f t="shared" ca="1" si="2"/>
        <v>151.29745184000001</v>
      </c>
      <c r="M55" s="1">
        <f t="shared" ca="1" si="5"/>
        <v>168.56836702999999</v>
      </c>
      <c r="O55" s="1">
        <f t="shared" ca="1" si="6"/>
        <v>99.509918045920898</v>
      </c>
      <c r="P55" s="1">
        <f t="shared" ca="1" si="7"/>
        <v>102.72238172590021</v>
      </c>
      <c r="Q55" s="1">
        <f t="shared" ca="1" si="8"/>
        <v>96.260978485141479</v>
      </c>
      <c r="R55" s="1">
        <f t="shared" ca="1" si="8"/>
        <v>100.74205989248141</v>
      </c>
      <c r="AB55" s="93">
        <v>38436</v>
      </c>
    </row>
    <row r="56" spans="1:28" x14ac:dyDescent="0.3">
      <c r="A56" s="89">
        <v>43528</v>
      </c>
      <c r="B56" s="90"/>
      <c r="C56" s="90"/>
      <c r="D56" s="90"/>
      <c r="E56" s="90"/>
      <c r="F56" s="90"/>
      <c r="G56" s="91"/>
      <c r="I56" s="92">
        <f t="shared" ca="1" si="4"/>
        <v>45874</v>
      </c>
      <c r="J56" s="1">
        <f t="shared" ca="1" si="0"/>
        <v>144.95554071999999</v>
      </c>
      <c r="K56" s="1">
        <f t="shared" ca="1" si="1"/>
        <v>172.94400526999999</v>
      </c>
      <c r="L56" s="1">
        <f t="shared" ca="1" si="2"/>
        <v>151.50237344000001</v>
      </c>
      <c r="M56" s="1">
        <f t="shared" ca="1" si="5"/>
        <v>168.46691455000001</v>
      </c>
      <c r="O56" s="1">
        <f t="shared" ca="1" si="6"/>
        <v>99.202598248095384</v>
      </c>
      <c r="P56" s="1">
        <f t="shared" ca="1" si="7"/>
        <v>102.77901367742537</v>
      </c>
      <c r="Q56" s="1">
        <f t="shared" ca="1" si="8"/>
        <v>96.391357110087526</v>
      </c>
      <c r="R56" s="1">
        <f t="shared" ca="1" si="8"/>
        <v>100.68142851782629</v>
      </c>
      <c r="AB56" s="93">
        <v>38463</v>
      </c>
    </row>
    <row r="57" spans="1:28" x14ac:dyDescent="0.3">
      <c r="A57" s="89">
        <v>43529</v>
      </c>
      <c r="B57" s="90"/>
      <c r="C57" s="90"/>
      <c r="D57" s="90"/>
      <c r="E57" s="90"/>
      <c r="F57" s="90"/>
      <c r="G57" s="91"/>
      <c r="I57" s="92">
        <f t="shared" ca="1" si="4"/>
        <v>45875</v>
      </c>
      <c r="J57" s="1">
        <f t="shared" ca="1" si="0"/>
        <v>144.76120412</v>
      </c>
      <c r="K57" s="1">
        <f t="shared" ca="1" si="1"/>
        <v>173.03935107000001</v>
      </c>
      <c r="L57" s="1">
        <f t="shared" ca="1" si="2"/>
        <v>153.07975773999999</v>
      </c>
      <c r="M57" s="1">
        <f t="shared" ca="1" si="5"/>
        <v>168.57073167999999</v>
      </c>
      <c r="O57" s="1">
        <f t="shared" ca="1" si="6"/>
        <v>99.069600947275134</v>
      </c>
      <c r="P57" s="1">
        <f t="shared" ca="1" si="7"/>
        <v>102.83567679949768</v>
      </c>
      <c r="Q57" s="1">
        <f t="shared" ca="1" si="8"/>
        <v>97.394946756300939</v>
      </c>
      <c r="R57" s="1">
        <f t="shared" ca="1" si="8"/>
        <v>100.74347308592999</v>
      </c>
      <c r="AB57" s="93">
        <v>38473</v>
      </c>
    </row>
    <row r="58" spans="1:28" x14ac:dyDescent="0.3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45876</v>
      </c>
      <c r="J58" s="1">
        <f t="shared" ca="1" si="0"/>
        <v>145.01932735</v>
      </c>
      <c r="K58" s="1">
        <f t="shared" ca="1" si="1"/>
        <v>173.13474952000001</v>
      </c>
      <c r="L58" s="1">
        <f t="shared" ca="1" si="2"/>
        <v>155.34401056999999</v>
      </c>
      <c r="M58" s="1">
        <f t="shared" ca="1" si="5"/>
        <v>169.41787142999999</v>
      </c>
      <c r="O58" s="1">
        <f t="shared" ca="1" si="6"/>
        <v>99.246251628973837</v>
      </c>
      <c r="P58" s="1">
        <f t="shared" ca="1" si="7"/>
        <v>102.89237121097524</v>
      </c>
      <c r="Q58" s="1">
        <f t="shared" ca="1" si="8"/>
        <v>98.835547310393864</v>
      </c>
      <c r="R58" s="1">
        <f t="shared" ca="1" si="8"/>
        <v>101.2497519621833</v>
      </c>
      <c r="AB58" s="93">
        <v>38498</v>
      </c>
    </row>
    <row r="59" spans="1:28" x14ac:dyDescent="0.3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45877</v>
      </c>
      <c r="J59" s="1">
        <f t="shared" ca="1" si="0"/>
        <v>145.42415982</v>
      </c>
      <c r="K59" s="1">
        <f t="shared" ca="1" si="1"/>
        <v>173.23020061</v>
      </c>
      <c r="L59" s="1">
        <f t="shared" ca="1" si="2"/>
        <v>154.64497872999999</v>
      </c>
      <c r="M59" s="1">
        <f t="shared" ca="1" si="5"/>
        <v>169.57247228</v>
      </c>
      <c r="O59" s="1">
        <f t="shared" ca="1" si="6"/>
        <v>99.523305080533646</v>
      </c>
      <c r="P59" s="1">
        <f t="shared" ca="1" si="7"/>
        <v>102.94909690591517</v>
      </c>
      <c r="Q59" s="1">
        <f t="shared" ca="1" si="8"/>
        <v>98.390797659343363</v>
      </c>
      <c r="R59" s="1">
        <f t="shared" ca="1" si="8"/>
        <v>101.34214656957342</v>
      </c>
      <c r="AB59" s="93">
        <v>38602</v>
      </c>
    </row>
    <row r="60" spans="1:28" x14ac:dyDescent="0.3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45880</v>
      </c>
      <c r="J60" s="1">
        <f t="shared" ca="1" si="0"/>
        <v>145.34293818</v>
      </c>
      <c r="K60" s="1">
        <f t="shared" ca="1" si="1"/>
        <v>173.32570433000001</v>
      </c>
      <c r="L60" s="1">
        <f t="shared" ca="1" si="2"/>
        <v>154.31489680000001</v>
      </c>
      <c r="M60" s="1">
        <f t="shared" ca="1" si="5"/>
        <v>169.85010983999999</v>
      </c>
      <c r="O60" s="1">
        <f t="shared" ca="1" si="6"/>
        <v>99.467719777054043</v>
      </c>
      <c r="P60" s="1">
        <f t="shared" ca="1" si="7"/>
        <v>103.00585387837457</v>
      </c>
      <c r="Q60" s="1">
        <f t="shared" ca="1" si="8"/>
        <v>98.180787449814758</v>
      </c>
      <c r="R60" s="1">
        <f t="shared" ca="1" si="8"/>
        <v>101.50807200499597</v>
      </c>
      <c r="AB60" s="93">
        <v>38637</v>
      </c>
    </row>
    <row r="61" spans="1:28" x14ac:dyDescent="0.3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45881</v>
      </c>
      <c r="J61" s="1">
        <f t="shared" ca="1" si="0"/>
        <v>145.07290811999999</v>
      </c>
      <c r="K61" s="1">
        <f t="shared" ca="1" si="1"/>
        <v>173.4212607</v>
      </c>
      <c r="L61" s="1">
        <f t="shared" ca="1" si="2"/>
        <v>156.92111041999999</v>
      </c>
      <c r="M61" s="1">
        <f t="shared" ca="1" si="5"/>
        <v>169.78648598999999</v>
      </c>
      <c r="O61" s="1">
        <f t="shared" ca="1" si="6"/>
        <v>99.282920469459214</v>
      </c>
      <c r="P61" s="1">
        <f t="shared" ca="1" si="7"/>
        <v>103.06264214023922</v>
      </c>
      <c r="Q61" s="1">
        <f t="shared" ca="1" si="8"/>
        <v>99.838955979102394</v>
      </c>
      <c r="R61" s="1">
        <f t="shared" ca="1" si="8"/>
        <v>101.47004827717431</v>
      </c>
      <c r="AB61" s="93">
        <v>38658</v>
      </c>
    </row>
    <row r="62" spans="1:28" x14ac:dyDescent="0.3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45882</v>
      </c>
      <c r="J62" s="1">
        <f t="shared" ca="1" si="0"/>
        <v>145.03463614</v>
      </c>
      <c r="K62" s="1">
        <f t="shared" ca="1" si="1"/>
        <v>173.5168697</v>
      </c>
      <c r="L62" s="1">
        <f t="shared" ca="1" si="2"/>
        <v>155.525732</v>
      </c>
      <c r="M62" s="1">
        <f t="shared" ca="1" si="5"/>
        <v>169.92580538999999</v>
      </c>
      <c r="O62" s="1">
        <f t="shared" ca="1" si="6"/>
        <v>99.256728439563432</v>
      </c>
      <c r="P62" s="1">
        <f t="shared" ca="1" si="7"/>
        <v>103.11946167962333</v>
      </c>
      <c r="Q62" s="1">
        <f t="shared" ca="1" si="8"/>
        <v>98.951165137731877</v>
      </c>
      <c r="R62" s="1">
        <f t="shared" ca="1" si="8"/>
        <v>101.55331018203982</v>
      </c>
      <c r="AB62" s="93">
        <v>38671</v>
      </c>
    </row>
    <row r="63" spans="1:28" x14ac:dyDescent="0.3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45883</v>
      </c>
      <c r="J63" s="1">
        <f t="shared" ca="1" si="0"/>
        <v>145.42798701999999</v>
      </c>
      <c r="K63" s="1">
        <f t="shared" ca="1" si="1"/>
        <v>173.61253135000001</v>
      </c>
      <c r="L63" s="1">
        <f t="shared" ca="1" si="2"/>
        <v>155.14849874999999</v>
      </c>
      <c r="M63" s="1">
        <f t="shared" ca="1" si="5"/>
        <v>170.11921279000001</v>
      </c>
      <c r="O63" s="1">
        <f t="shared" ca="1" si="6"/>
        <v>99.525924284891957</v>
      </c>
      <c r="P63" s="1">
        <f t="shared" ca="1" si="7"/>
        <v>103.17631250841272</v>
      </c>
      <c r="Q63" s="1">
        <f t="shared" ca="1" si="8"/>
        <v>98.7111555320147</v>
      </c>
      <c r="R63" s="1">
        <f t="shared" ca="1" si="8"/>
        <v>101.66889687376462</v>
      </c>
      <c r="AB63" s="93">
        <v>38711</v>
      </c>
    </row>
    <row r="64" spans="1:28" x14ac:dyDescent="0.3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45884</v>
      </c>
      <c r="J64" s="1">
        <f t="shared" ca="1" si="0"/>
        <v>145.91829358000001</v>
      </c>
      <c r="K64" s="1">
        <f t="shared" ca="1" si="1"/>
        <v>173.70824580999999</v>
      </c>
      <c r="L64" s="1">
        <f t="shared" ca="1" si="2"/>
        <v>155.13142006000001</v>
      </c>
      <c r="M64" s="1">
        <f t="shared" ca="1" si="5"/>
        <v>170.03554446000001</v>
      </c>
      <c r="O64" s="1">
        <f t="shared" ca="1" si="6"/>
        <v>99.861473270798214</v>
      </c>
      <c r="P64" s="1">
        <f t="shared" ca="1" si="7"/>
        <v>103.23319472169386</v>
      </c>
      <c r="Q64" s="1">
        <f t="shared" ca="1" si="8"/>
        <v>98.700289444115342</v>
      </c>
      <c r="R64" s="1">
        <f t="shared" ca="1" si="8"/>
        <v>101.61889389835191</v>
      </c>
      <c r="AB64" s="93">
        <v>38718</v>
      </c>
    </row>
    <row r="65" spans="1:28" x14ac:dyDescent="0.3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45887</v>
      </c>
      <c r="J65" s="1">
        <f t="shared" ca="1" si="0"/>
        <v>146.06075039000001</v>
      </c>
      <c r="K65" s="1">
        <f t="shared" ca="1" si="1"/>
        <v>173.80401309000001</v>
      </c>
      <c r="L65" s="1">
        <f t="shared" ca="1" si="2"/>
        <v>156.24747475000001</v>
      </c>
      <c r="M65" s="1">
        <f t="shared" ca="1" si="5"/>
        <v>169.60134253000001</v>
      </c>
      <c r="O65" s="1">
        <f t="shared" ca="1" si="6"/>
        <v>99.958965823479815</v>
      </c>
      <c r="P65" s="1">
        <f t="shared" ca="1" si="7"/>
        <v>103.29010832540972</v>
      </c>
      <c r="Q65" s="1">
        <f t="shared" ca="1" si="8"/>
        <v>99.410364301264579</v>
      </c>
      <c r="R65" s="1">
        <f t="shared" ca="1" si="8"/>
        <v>101.35940039071352</v>
      </c>
      <c r="AB65" s="93">
        <v>38775</v>
      </c>
    </row>
    <row r="66" spans="1:28" x14ac:dyDescent="0.3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45888</v>
      </c>
      <c r="J66" s="1">
        <f t="shared" ca="1" si="0"/>
        <v>145.80475337999999</v>
      </c>
      <c r="K66" s="1">
        <f t="shared" ca="1" si="1"/>
        <v>173.89983301000001</v>
      </c>
      <c r="L66" s="1">
        <f t="shared" ca="1" si="2"/>
        <v>152.95987690000001</v>
      </c>
      <c r="M66" s="1">
        <f t="shared" ca="1" si="5"/>
        <v>168.30830011</v>
      </c>
      <c r="O66" s="1">
        <f t="shared" ca="1" si="6"/>
        <v>99.783770253792696</v>
      </c>
      <c r="P66" s="1">
        <f t="shared" ca="1" si="7"/>
        <v>103.34705321258794</v>
      </c>
      <c r="Q66" s="1">
        <f t="shared" ca="1" si="8"/>
        <v>97.318674176560322</v>
      </c>
      <c r="R66" s="1">
        <f t="shared" ca="1" si="8"/>
        <v>100.58663525562756</v>
      </c>
      <c r="AB66" s="93">
        <v>38776</v>
      </c>
    </row>
    <row r="67" spans="1:28" x14ac:dyDescent="0.3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45889</v>
      </c>
      <c r="J67" s="1">
        <f t="shared" ca="1" si="0"/>
        <v>145.54833113000001</v>
      </c>
      <c r="K67" s="1">
        <f t="shared" ca="1" si="1"/>
        <v>173.99570593000001</v>
      </c>
      <c r="L67" s="1">
        <f t="shared" ca="1" si="2"/>
        <v>153.22635462</v>
      </c>
      <c r="M67" s="1">
        <f t="shared" ca="1" si="5"/>
        <v>168.10520485999999</v>
      </c>
      <c r="O67" s="1">
        <f t="shared" ca="1" si="6"/>
        <v>99.608283664440748</v>
      </c>
      <c r="P67" s="1">
        <f t="shared" ca="1" si="7"/>
        <v>103.40402959717318</v>
      </c>
      <c r="Q67" s="1">
        <f t="shared" ca="1" si="8"/>
        <v>97.488217058874127</v>
      </c>
      <c r="R67" s="1">
        <f t="shared" ca="1" si="8"/>
        <v>100.46525878268743</v>
      </c>
      <c r="AB67" s="93">
        <v>38821</v>
      </c>
    </row>
    <row r="68" spans="1:28" x14ac:dyDescent="0.3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45890</v>
      </c>
      <c r="J68" s="1">
        <f t="shared" ca="1" si="0"/>
        <v>145.67250243000001</v>
      </c>
      <c r="K68" s="1">
        <f t="shared" ca="1" si="1"/>
        <v>174.09163165999999</v>
      </c>
      <c r="L68" s="1">
        <f t="shared" ca="1" si="2"/>
        <v>153.04929827000001</v>
      </c>
      <c r="M68" s="1">
        <f t="shared" ca="1" si="5"/>
        <v>167.76979469</v>
      </c>
      <c r="O68" s="1">
        <f t="shared" ca="1" si="6"/>
        <v>99.693262241504158</v>
      </c>
      <c r="P68" s="1">
        <f t="shared" ca="1" si="7"/>
        <v>103.4610373662502</v>
      </c>
      <c r="Q68" s="1">
        <f t="shared" ca="1" si="8"/>
        <v>97.375567326239974</v>
      </c>
      <c r="R68" s="1">
        <f t="shared" ca="1" si="8"/>
        <v>100.26480651498127</v>
      </c>
      <c r="AB68" s="93">
        <v>38828</v>
      </c>
    </row>
    <row r="69" spans="1:28" x14ac:dyDescent="0.3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45891</v>
      </c>
      <c r="J69" s="1">
        <f t="shared" ref="J69:J132" ca="1" si="9">VLOOKUP(I69,$A$10:$G$10000,2,FALSE)</f>
        <v>145.86258659000001</v>
      </c>
      <c r="K69" s="1">
        <f t="shared" ref="K69:K132" ca="1" si="10">VLOOKUP(I69,$A$10:$G$10000,6,FALSE)</f>
        <v>174.18761021</v>
      </c>
      <c r="L69" s="1">
        <f t="shared" ref="L69:L132" ca="1" si="11">VLOOKUP(I69,$A$10:$G$10000,7,FALSE)</f>
        <v>156.98308754000001</v>
      </c>
      <c r="M69" s="1">
        <f t="shared" ca="1" si="5"/>
        <v>168.54510930999999</v>
      </c>
      <c r="O69" s="1">
        <f t="shared" ca="1" si="6"/>
        <v>99.823349318301254</v>
      </c>
      <c r="P69" s="1">
        <f t="shared" ca="1" si="7"/>
        <v>103.51807652576191</v>
      </c>
      <c r="Q69" s="1">
        <f t="shared" ca="1" si="8"/>
        <v>99.878388092084748</v>
      </c>
      <c r="R69" s="1">
        <f t="shared" ca="1" si="8"/>
        <v>100.72816030584795</v>
      </c>
      <c r="AB69" s="93">
        <v>38838</v>
      </c>
    </row>
    <row r="70" spans="1:28" x14ac:dyDescent="0.3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45894</v>
      </c>
      <c r="J70" s="1">
        <f t="shared" ca="1" si="9"/>
        <v>145.95784129</v>
      </c>
      <c r="K70" s="1">
        <f t="shared" ca="1" si="10"/>
        <v>174.28364175999999</v>
      </c>
      <c r="L70" s="1">
        <f t="shared" ca="1" si="11"/>
        <v>157.0479661</v>
      </c>
      <c r="M70" s="1">
        <f t="shared" ref="M70:M133" ca="1" si="13">VLOOKUP(I70,$A$10:$G$10000,3,FALSE)</f>
        <v>168.97403702</v>
      </c>
      <c r="O70" s="1">
        <f t="shared" ca="1" si="6"/>
        <v>99.888538366532231</v>
      </c>
      <c r="P70" s="1">
        <f t="shared" ca="1" si="7"/>
        <v>103.57514718268064</v>
      </c>
      <c r="Q70" s="1">
        <f t="shared" ca="1" si="8"/>
        <v>99.919666207428762</v>
      </c>
      <c r="R70" s="1">
        <f t="shared" ca="1" si="8"/>
        <v>100.9845017642823</v>
      </c>
      <c r="AB70" s="93">
        <v>38883</v>
      </c>
    </row>
    <row r="71" spans="1:28" x14ac:dyDescent="0.3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45895</v>
      </c>
      <c r="J71" s="1">
        <f t="shared" ca="1" si="9"/>
        <v>146.29718616</v>
      </c>
      <c r="K71" s="1">
        <f t="shared" ca="1" si="10"/>
        <v>174.37972611999999</v>
      </c>
      <c r="L71" s="1">
        <f t="shared" ca="1" si="11"/>
        <v>156.75920984000001</v>
      </c>
      <c r="M71" s="1">
        <f t="shared" ca="1" si="13"/>
        <v>169.11075984999999</v>
      </c>
      <c r="O71" s="1">
        <f t="shared" ref="O71:O134" ca="1" si="14">J71/J70*O70</f>
        <v>100.12077435171052</v>
      </c>
      <c r="P71" s="1">
        <f t="shared" ref="P71:P134" ca="1" si="15">K71/K70*P70</f>
        <v>103.63224922409114</v>
      </c>
      <c r="Q71" s="1">
        <f t="shared" ref="Q71:R134" ca="1" si="16">L71/L70*Q70</f>
        <v>99.735948902257604</v>
      </c>
      <c r="R71" s="1">
        <f t="shared" ca="1" si="16"/>
        <v>101.06621187259745</v>
      </c>
      <c r="AB71" s="93">
        <v>38967</v>
      </c>
    </row>
    <row r="72" spans="1:28" x14ac:dyDescent="0.3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45896</v>
      </c>
      <c r="J72" s="1">
        <f t="shared" ca="1" si="9"/>
        <v>146.34864071000001</v>
      </c>
      <c r="K72" s="1">
        <f t="shared" ca="1" si="10"/>
        <v>174.47586347999999</v>
      </c>
      <c r="L72" s="1">
        <f t="shared" ca="1" si="11"/>
        <v>158.39132334000001</v>
      </c>
      <c r="M72" s="1">
        <f t="shared" ca="1" si="13"/>
        <v>169.15955747999999</v>
      </c>
      <c r="O72" s="1">
        <f t="shared" ca="1" si="14"/>
        <v>100.15598808018434</v>
      </c>
      <c r="P72" s="1">
        <f t="shared" ca="1" si="15"/>
        <v>103.68938276290865</v>
      </c>
      <c r="Q72" s="1">
        <f t="shared" ca="1" si="16"/>
        <v>100.77435926937306</v>
      </c>
      <c r="R72" s="1">
        <f t="shared" ca="1" si="16"/>
        <v>101.09537495847582</v>
      </c>
      <c r="AB72" s="93">
        <v>39002</v>
      </c>
    </row>
    <row r="73" spans="1:28" x14ac:dyDescent="0.3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45897</v>
      </c>
      <c r="J73" s="1">
        <f t="shared" ca="1" si="9"/>
        <v>146.803652</v>
      </c>
      <c r="K73" s="1">
        <f t="shared" ca="1" si="10"/>
        <v>174.57205384</v>
      </c>
      <c r="L73" s="1">
        <f t="shared" ca="1" si="11"/>
        <v>160.48877157999999</v>
      </c>
      <c r="M73" s="1">
        <f t="shared" ca="1" si="13"/>
        <v>169.66030751</v>
      </c>
      <c r="O73" s="1">
        <f t="shared" ca="1" si="14"/>
        <v>100.46738219437972</v>
      </c>
      <c r="P73" s="1">
        <f t="shared" ca="1" si="15"/>
        <v>103.7465477991332</v>
      </c>
      <c r="Q73" s="1">
        <f t="shared" ca="1" si="16"/>
        <v>102.10883263590306</v>
      </c>
      <c r="R73" s="1">
        <f t="shared" ca="1" si="16"/>
        <v>101.39463982294735</v>
      </c>
      <c r="AB73" s="93">
        <v>39023</v>
      </c>
    </row>
    <row r="74" spans="1:28" x14ac:dyDescent="0.3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45898</v>
      </c>
      <c r="J74" s="1">
        <f t="shared" ca="1" si="9"/>
        <v>147.83019149</v>
      </c>
      <c r="K74" s="1">
        <f t="shared" ca="1" si="10"/>
        <v>174.66829720000001</v>
      </c>
      <c r="L74" s="1">
        <f t="shared" ca="1" si="11"/>
        <v>160.91324716</v>
      </c>
      <c r="M74" s="1">
        <f t="shared" ca="1" si="13"/>
        <v>169.35206435000001</v>
      </c>
      <c r="O74" s="1">
        <f t="shared" ca="1" si="14"/>
        <v>101.16991059796095</v>
      </c>
      <c r="P74" s="1">
        <f t="shared" ca="1" si="15"/>
        <v>103.80374433276475</v>
      </c>
      <c r="Q74" s="1">
        <f t="shared" ca="1" si="16"/>
        <v>102.37889954170302</v>
      </c>
      <c r="R74" s="1">
        <f t="shared" ca="1" si="16"/>
        <v>101.2104234635361</v>
      </c>
      <c r="AB74" s="93">
        <v>39036</v>
      </c>
    </row>
    <row r="75" spans="1:28" x14ac:dyDescent="0.3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45901</v>
      </c>
      <c r="J75" s="1">
        <f t="shared" ca="1" si="9"/>
        <v>147.96159194000001</v>
      </c>
      <c r="K75" s="1">
        <f t="shared" ca="1" si="10"/>
        <v>174.76459371999999</v>
      </c>
      <c r="L75" s="1">
        <f t="shared" ca="1" si="11"/>
        <v>160.75480555999999</v>
      </c>
      <c r="M75" s="1">
        <f t="shared" ca="1" si="13"/>
        <v>168.68592552000001</v>
      </c>
      <c r="O75" s="1">
        <f t="shared" ca="1" si="14"/>
        <v>101.25983655723248</v>
      </c>
      <c r="P75" s="1">
        <f t="shared" ca="1" si="15"/>
        <v>103.86097245888983</v>
      </c>
      <c r="Q75" s="1">
        <f t="shared" ca="1" si="16"/>
        <v>102.27809319458171</v>
      </c>
      <c r="R75" s="1">
        <f t="shared" ca="1" si="16"/>
        <v>100.81231675412826</v>
      </c>
      <c r="AB75" s="93">
        <v>39076</v>
      </c>
    </row>
    <row r="76" spans="1:28" x14ac:dyDescent="0.3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45902</v>
      </c>
      <c r="J76" s="1">
        <f t="shared" ca="1" si="9"/>
        <v>147.66477148999999</v>
      </c>
      <c r="K76" s="1">
        <f t="shared" ca="1" si="10"/>
        <v>174.86094324999999</v>
      </c>
      <c r="L76" s="1">
        <f t="shared" ca="1" si="11"/>
        <v>159.67632172</v>
      </c>
      <c r="M76" s="1">
        <f t="shared" ca="1" si="13"/>
        <v>168.53033235000001</v>
      </c>
      <c r="O76" s="1">
        <f t="shared" ca="1" si="14"/>
        <v>101.05670282597313</v>
      </c>
      <c r="P76" s="1">
        <f t="shared" ca="1" si="15"/>
        <v>103.91823208836483</v>
      </c>
      <c r="Q76" s="1">
        <f t="shared" ca="1" si="16"/>
        <v>101.59192228782646</v>
      </c>
      <c r="R76" s="1">
        <f t="shared" ca="1" si="16"/>
        <v>100.71932910331823</v>
      </c>
      <c r="AB76" s="93">
        <v>39083</v>
      </c>
    </row>
    <row r="77" spans="1:28" x14ac:dyDescent="0.3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45903</v>
      </c>
      <c r="J77" s="1">
        <f t="shared" ca="1" si="9"/>
        <v>148.23800066999999</v>
      </c>
      <c r="K77" s="1">
        <f t="shared" ca="1" si="10"/>
        <v>174.95734594999999</v>
      </c>
      <c r="L77" s="1">
        <f t="shared" ca="1" si="11"/>
        <v>159.13980488999999</v>
      </c>
      <c r="M77" s="1">
        <f t="shared" ca="1" si="13"/>
        <v>168.24876793000001</v>
      </c>
      <c r="O77" s="1">
        <f t="shared" ca="1" si="14"/>
        <v>101.44900120770569</v>
      </c>
      <c r="P77" s="1">
        <f t="shared" ca="1" si="15"/>
        <v>103.97552331627628</v>
      </c>
      <c r="Q77" s="1">
        <f t="shared" ca="1" si="16"/>
        <v>101.25057063648363</v>
      </c>
      <c r="R77" s="1">
        <f t="shared" ca="1" si="16"/>
        <v>100.5510568458182</v>
      </c>
      <c r="AB77" s="93">
        <v>39132</v>
      </c>
    </row>
    <row r="78" spans="1:28" x14ac:dyDescent="0.3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45904</v>
      </c>
      <c r="J78" s="1">
        <f t="shared" ca="1" si="9"/>
        <v>148.21376175</v>
      </c>
      <c r="K78" s="1">
        <f t="shared" ca="1" si="10"/>
        <v>175.05380181999999</v>
      </c>
      <c r="L78" s="1">
        <f t="shared" ca="1" si="11"/>
        <v>160.42511049000001</v>
      </c>
      <c r="M78" s="1">
        <f t="shared" ca="1" si="13"/>
        <v>168.19814303000001</v>
      </c>
      <c r="O78" s="1">
        <f t="shared" ca="1" si="14"/>
        <v>101.43241292256127</v>
      </c>
      <c r="P78" s="1">
        <f t="shared" ca="1" si="15"/>
        <v>104.03284614262417</v>
      </c>
      <c r="Q78" s="1">
        <f t="shared" ca="1" si="16"/>
        <v>102.06832911954966</v>
      </c>
      <c r="R78" s="1">
        <f t="shared" ca="1" si="16"/>
        <v>100.5208017226435</v>
      </c>
      <c r="AB78" s="93">
        <v>39133</v>
      </c>
    </row>
    <row r="79" spans="1:28" x14ac:dyDescent="0.3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45905</v>
      </c>
      <c r="J79" s="1">
        <f t="shared" ca="1" si="9"/>
        <v>148.84950183000001</v>
      </c>
      <c r="K79" s="1">
        <f t="shared" ca="1" si="10"/>
        <v>175.15031087</v>
      </c>
      <c r="L79" s="1">
        <f t="shared" ca="1" si="11"/>
        <v>162.29897686000001</v>
      </c>
      <c r="M79" s="1">
        <f t="shared" ca="1" si="13"/>
        <v>168.57264029999999</v>
      </c>
      <c r="O79" s="1">
        <f t="shared" ca="1" si="14"/>
        <v>101.86749161933407</v>
      </c>
      <c r="P79" s="1">
        <f t="shared" ca="1" si="15"/>
        <v>104.0902005733514</v>
      </c>
      <c r="Q79" s="1">
        <f t="shared" ca="1" si="16"/>
        <v>103.26055151413009</v>
      </c>
      <c r="R79" s="1">
        <f t="shared" ca="1" si="16"/>
        <v>100.74461374069072</v>
      </c>
      <c r="AB79" s="93">
        <v>39178</v>
      </c>
    </row>
    <row r="80" spans="1:28" x14ac:dyDescent="0.3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45908</v>
      </c>
      <c r="J80" s="1">
        <f t="shared" ca="1" si="9"/>
        <v>149.23349734000001</v>
      </c>
      <c r="K80" s="1">
        <f t="shared" ca="1" si="10"/>
        <v>175.24687309999999</v>
      </c>
      <c r="L80" s="1">
        <f t="shared" ca="1" si="11"/>
        <v>161.33346728999999</v>
      </c>
      <c r="M80" s="1">
        <f t="shared" ca="1" si="13"/>
        <v>168.96054934</v>
      </c>
      <c r="O80" s="1">
        <f t="shared" ca="1" si="14"/>
        <v>102.13028497044291</v>
      </c>
      <c r="P80" s="1">
        <f t="shared" ca="1" si="15"/>
        <v>104.14758660845796</v>
      </c>
      <c r="Q80" s="1">
        <f t="shared" ca="1" si="16"/>
        <v>102.64625897440339</v>
      </c>
      <c r="R80" s="1">
        <f t="shared" ca="1" si="16"/>
        <v>100.97644107834037</v>
      </c>
      <c r="AB80" s="93">
        <v>39193</v>
      </c>
    </row>
    <row r="81" spans="1:28" x14ac:dyDescent="0.3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45909</v>
      </c>
      <c r="J81" s="1">
        <f t="shared" ca="1" si="9"/>
        <v>149.08678809</v>
      </c>
      <c r="K81" s="1">
        <f t="shared" ca="1" si="10"/>
        <v>175.34348849</v>
      </c>
      <c r="L81" s="1">
        <f t="shared" ca="1" si="11"/>
        <v>161.13629426</v>
      </c>
      <c r="M81" s="1">
        <f t="shared" ca="1" si="13"/>
        <v>169.11030409</v>
      </c>
      <c r="O81" s="1">
        <f t="shared" ca="1" si="14"/>
        <v>102.02988219373813</v>
      </c>
      <c r="P81" s="1">
        <f t="shared" ca="1" si="15"/>
        <v>104.20500423605804</v>
      </c>
      <c r="Q81" s="1">
        <f t="shared" ca="1" si="16"/>
        <v>102.5208102733985</v>
      </c>
      <c r="R81" s="1">
        <f t="shared" ca="1" si="16"/>
        <v>101.0659394952705</v>
      </c>
      <c r="AB81" s="93">
        <v>39203</v>
      </c>
    </row>
    <row r="82" spans="1:28" x14ac:dyDescent="0.3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45910</v>
      </c>
      <c r="J82" s="1">
        <f t="shared" ca="1" si="9"/>
        <v>149.46227870999999</v>
      </c>
      <c r="K82" s="1">
        <f t="shared" ca="1" si="10"/>
        <v>175.44015725</v>
      </c>
      <c r="L82" s="1">
        <f t="shared" ca="1" si="11"/>
        <v>161.96737024999999</v>
      </c>
      <c r="M82" s="1">
        <f t="shared" ca="1" si="13"/>
        <v>169.61541697000001</v>
      </c>
      <c r="O82" s="1">
        <f t="shared" ca="1" si="14"/>
        <v>102.28685508995697</v>
      </c>
      <c r="P82" s="1">
        <f t="shared" ca="1" si="15"/>
        <v>104.26245358095269</v>
      </c>
      <c r="Q82" s="1">
        <f t="shared" ca="1" si="16"/>
        <v>103.04957124736063</v>
      </c>
      <c r="R82" s="1">
        <f t="shared" ca="1" si="16"/>
        <v>101.36781174393722</v>
      </c>
      <c r="AB82" s="93">
        <v>39240</v>
      </c>
    </row>
    <row r="83" spans="1:28" x14ac:dyDescent="0.3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45911</v>
      </c>
      <c r="J83" s="1">
        <f t="shared" ca="1" si="9"/>
        <v>149.45632529</v>
      </c>
      <c r="K83" s="1">
        <f t="shared" ca="1" si="10"/>
        <v>175.53687934999999</v>
      </c>
      <c r="L83" s="1">
        <f t="shared" ca="1" si="11"/>
        <v>162.88006214999999</v>
      </c>
      <c r="M83" s="1">
        <f t="shared" ca="1" si="13"/>
        <v>169.83681702999999</v>
      </c>
      <c r="O83" s="1">
        <f t="shared" ca="1" si="14"/>
        <v>102.28278077358708</v>
      </c>
      <c r="P83" s="1">
        <f t="shared" ca="1" si="15"/>
        <v>104.31993462531319</v>
      </c>
      <c r="Q83" s="1">
        <f t="shared" ca="1" si="16"/>
        <v>103.63025925156029</v>
      </c>
      <c r="R83" s="1">
        <f t="shared" ca="1" si="16"/>
        <v>101.50012777984418</v>
      </c>
      <c r="AB83" s="93">
        <v>39332</v>
      </c>
    </row>
    <row r="84" spans="1:28" x14ac:dyDescent="0.3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45912</v>
      </c>
      <c r="J84" s="1">
        <f t="shared" ca="1" si="9"/>
        <v>150.30936514999999</v>
      </c>
      <c r="K84" s="1">
        <f t="shared" ca="1" si="10"/>
        <v>175.63365463</v>
      </c>
      <c r="L84" s="1">
        <f t="shared" ca="1" si="11"/>
        <v>161.87962146999999</v>
      </c>
      <c r="M84" s="1">
        <f t="shared" ca="1" si="13"/>
        <v>169.95025194999999</v>
      </c>
      <c r="O84" s="1">
        <f t="shared" ca="1" si="14"/>
        <v>102.86657198364267</v>
      </c>
      <c r="P84" s="1">
        <f t="shared" ca="1" si="15"/>
        <v>104.37744727405305</v>
      </c>
      <c r="Q84" s="1">
        <f t="shared" ca="1" si="16"/>
        <v>102.99374226067941</v>
      </c>
      <c r="R84" s="1">
        <f t="shared" ca="1" si="16"/>
        <v>101.56792025897821</v>
      </c>
      <c r="AB84" s="93">
        <v>39367</v>
      </c>
    </row>
    <row r="85" spans="1:28" x14ac:dyDescent="0.3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45915</v>
      </c>
      <c r="J85" s="1">
        <f t="shared" ca="1" si="9"/>
        <v>150.83624270999999</v>
      </c>
      <c r="K85" s="1">
        <f t="shared" ca="1" si="10"/>
        <v>175.73048326</v>
      </c>
      <c r="L85" s="1">
        <f t="shared" ca="1" si="11"/>
        <v>163.33034352000001</v>
      </c>
      <c r="M85" s="1">
        <f t="shared" ca="1" si="13"/>
        <v>170.22379617000001</v>
      </c>
      <c r="O85" s="1">
        <f t="shared" ca="1" si="14"/>
        <v>103.22714890709797</v>
      </c>
      <c r="P85" s="1">
        <f t="shared" ca="1" si="15"/>
        <v>104.43499162820166</v>
      </c>
      <c r="Q85" s="1">
        <f t="shared" ca="1" si="16"/>
        <v>103.91674474581481</v>
      </c>
      <c r="R85" s="1">
        <f t="shared" ca="1" si="16"/>
        <v>101.73139937834097</v>
      </c>
      <c r="AB85" s="93">
        <v>39388</v>
      </c>
    </row>
    <row r="86" spans="1:28" x14ac:dyDescent="0.3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45916</v>
      </c>
      <c r="J86" s="1">
        <f t="shared" ca="1" si="9"/>
        <v>151.25510825000001</v>
      </c>
      <c r="K86" s="1">
        <f t="shared" ca="1" si="10"/>
        <v>175.82736542999999</v>
      </c>
      <c r="L86" s="1">
        <f t="shared" ca="1" si="11"/>
        <v>163.91650349</v>
      </c>
      <c r="M86" s="1">
        <f t="shared" ca="1" si="13"/>
        <v>170.72924087999999</v>
      </c>
      <c r="O86" s="1">
        <f t="shared" ca="1" si="14"/>
        <v>103.51380611025282</v>
      </c>
      <c r="P86" s="1">
        <f t="shared" ca="1" si="15"/>
        <v>104.49256780067427</v>
      </c>
      <c r="Q86" s="1">
        <f t="shared" ca="1" si="16"/>
        <v>104.28968118046599</v>
      </c>
      <c r="R86" s="1">
        <f t="shared" ca="1" si="16"/>
        <v>102.03346993964678</v>
      </c>
      <c r="AB86" s="93">
        <v>39401</v>
      </c>
    </row>
    <row r="87" spans="1:28" x14ac:dyDescent="0.3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45917</v>
      </c>
      <c r="J87" s="1">
        <f t="shared" ca="1" si="9"/>
        <v>151.52768978</v>
      </c>
      <c r="K87" s="1">
        <f t="shared" ca="1" si="10"/>
        <v>175.92430095</v>
      </c>
      <c r="L87" s="1">
        <f t="shared" ca="1" si="11"/>
        <v>165.65952042999999</v>
      </c>
      <c r="M87" s="1">
        <f t="shared" ca="1" si="13"/>
        <v>171.09216366999999</v>
      </c>
      <c r="O87" s="1">
        <f t="shared" ca="1" si="14"/>
        <v>103.70035155636772</v>
      </c>
      <c r="P87" s="1">
        <f t="shared" ca="1" si="15"/>
        <v>104.55017567855563</v>
      </c>
      <c r="Q87" s="1">
        <f t="shared" ca="1" si="16"/>
        <v>105.3986523767424</v>
      </c>
      <c r="R87" s="1">
        <f t="shared" ca="1" si="16"/>
        <v>102.25036466367301</v>
      </c>
      <c r="AB87" s="93">
        <v>39441</v>
      </c>
    </row>
    <row r="88" spans="1:28" x14ac:dyDescent="0.3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45918</v>
      </c>
      <c r="J88" s="1">
        <f t="shared" ca="1" si="9"/>
        <v>151.15560110000001</v>
      </c>
      <c r="K88" s="1">
        <f t="shared" ca="1" si="10"/>
        <v>176.02128981999999</v>
      </c>
      <c r="L88" s="1">
        <f t="shared" ca="1" si="11"/>
        <v>165.55240594</v>
      </c>
      <c r="M88" s="1">
        <f t="shared" ca="1" si="13"/>
        <v>170.73161639</v>
      </c>
      <c r="O88" s="1">
        <f t="shared" ca="1" si="14"/>
        <v>103.44570683115502</v>
      </c>
      <c r="P88" s="1">
        <f t="shared" ca="1" si="15"/>
        <v>104.60781526184574</v>
      </c>
      <c r="Q88" s="1">
        <f t="shared" ca="1" si="16"/>
        <v>105.33050221630057</v>
      </c>
      <c r="R88" s="1">
        <f t="shared" ca="1" si="16"/>
        <v>102.03488962339237</v>
      </c>
      <c r="AB88" s="93">
        <v>39448</v>
      </c>
    </row>
    <row r="89" spans="1:28" x14ac:dyDescent="0.3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45919</v>
      </c>
      <c r="J89" s="1">
        <f t="shared" ca="1" si="9"/>
        <v>151.67907671</v>
      </c>
      <c r="K89" s="1">
        <f t="shared" ca="1" si="10"/>
        <v>176.11833222000001</v>
      </c>
      <c r="L89" s="1">
        <f t="shared" ca="1" si="11"/>
        <v>165.96841613000001</v>
      </c>
      <c r="M89" s="1">
        <f t="shared" ca="1" si="13"/>
        <v>170.41201778000001</v>
      </c>
      <c r="O89" s="1">
        <f t="shared" ca="1" si="14"/>
        <v>103.80395557676052</v>
      </c>
      <c r="P89" s="1">
        <f t="shared" ca="1" si="15"/>
        <v>104.66548665751696</v>
      </c>
      <c r="Q89" s="1">
        <f t="shared" ca="1" si="16"/>
        <v>105.59518313102966</v>
      </c>
      <c r="R89" s="1">
        <f t="shared" ca="1" si="16"/>
        <v>101.8438868695694</v>
      </c>
      <c r="AB89" s="93">
        <v>39482</v>
      </c>
    </row>
    <row r="90" spans="1:28" x14ac:dyDescent="0.3">
      <c r="A90" s="89">
        <v>43574</v>
      </c>
      <c r="B90" s="90"/>
      <c r="C90" s="90"/>
      <c r="D90" s="90"/>
      <c r="E90" s="90"/>
      <c r="F90" s="90"/>
      <c r="G90" s="91"/>
      <c r="I90" s="92">
        <f t="shared" ca="1" si="12"/>
        <v>45922</v>
      </c>
      <c r="J90" s="1">
        <f t="shared" ca="1" si="9"/>
        <v>151.31038999</v>
      </c>
      <c r="K90" s="1">
        <f t="shared" ca="1" si="10"/>
        <v>176.21542815000001</v>
      </c>
      <c r="L90" s="1">
        <f t="shared" ca="1" si="11"/>
        <v>165.10838258999999</v>
      </c>
      <c r="M90" s="1">
        <f t="shared" ca="1" si="13"/>
        <v>169.92486937000001</v>
      </c>
      <c r="O90" s="1">
        <f t="shared" ca="1" si="14"/>
        <v>103.55163903624127</v>
      </c>
      <c r="P90" s="1">
        <f t="shared" ca="1" si="15"/>
        <v>104.72318986556925</v>
      </c>
      <c r="Q90" s="1">
        <f t="shared" ca="1" si="16"/>
        <v>105.04799830350203</v>
      </c>
      <c r="R90" s="1">
        <f t="shared" ca="1" si="16"/>
        <v>101.55275078537152</v>
      </c>
      <c r="AB90" s="93">
        <v>39483</v>
      </c>
    </row>
    <row r="91" spans="1:28" x14ac:dyDescent="0.3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45923</v>
      </c>
      <c r="J91" s="1">
        <f t="shared" ca="1" si="9"/>
        <v>151.52896551000001</v>
      </c>
      <c r="K91" s="1">
        <f t="shared" ca="1" si="10"/>
        <v>176.31257762000001</v>
      </c>
      <c r="L91" s="1">
        <f t="shared" ca="1" si="11"/>
        <v>166.60540258</v>
      </c>
      <c r="M91" s="1">
        <f t="shared" ca="1" si="13"/>
        <v>170.58537507</v>
      </c>
      <c r="O91" s="1">
        <f t="shared" ca="1" si="14"/>
        <v>103.70122462220596</v>
      </c>
      <c r="P91" s="1">
        <f t="shared" ca="1" si="15"/>
        <v>104.78092489194555</v>
      </c>
      <c r="Q91" s="1">
        <f t="shared" ca="1" si="16"/>
        <v>106.00045723322421</v>
      </c>
      <c r="R91" s="1">
        <f t="shared" ca="1" si="16"/>
        <v>101.94749094902797</v>
      </c>
      <c r="AB91" s="93">
        <v>39528</v>
      </c>
    </row>
    <row r="92" spans="1:28" x14ac:dyDescent="0.3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45924</v>
      </c>
      <c r="J92" s="1">
        <f t="shared" ca="1" si="9"/>
        <v>151.57404138999999</v>
      </c>
      <c r="K92" s="1">
        <f t="shared" ca="1" si="10"/>
        <v>176.40978061000001</v>
      </c>
      <c r="L92" s="1">
        <f t="shared" ca="1" si="11"/>
        <v>166.68142041999999</v>
      </c>
      <c r="M92" s="1">
        <f t="shared" ca="1" si="13"/>
        <v>170.664661</v>
      </c>
      <c r="O92" s="1">
        <f t="shared" ca="1" si="14"/>
        <v>103.73207300780135</v>
      </c>
      <c r="P92" s="1">
        <f t="shared" ca="1" si="15"/>
        <v>104.83869172476001</v>
      </c>
      <c r="Q92" s="1">
        <f t="shared" ca="1" si="16"/>
        <v>106.04882256635926</v>
      </c>
      <c r="R92" s="1">
        <f t="shared" ca="1" si="16"/>
        <v>101.99487485651559</v>
      </c>
      <c r="AB92" s="93">
        <v>39559</v>
      </c>
    </row>
    <row r="93" spans="1:28" x14ac:dyDescent="0.3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45925</v>
      </c>
      <c r="J93" s="1">
        <f t="shared" ca="1" si="9"/>
        <v>151.76710226</v>
      </c>
      <c r="K93" s="1">
        <f t="shared" ca="1" si="10"/>
        <v>176.50703713999999</v>
      </c>
      <c r="L93" s="1">
        <f t="shared" ca="1" si="11"/>
        <v>165.33251061000001</v>
      </c>
      <c r="M93" s="1">
        <f t="shared" ca="1" si="13"/>
        <v>170.59899304000001</v>
      </c>
      <c r="O93" s="1">
        <f t="shared" ca="1" si="14"/>
        <v>103.86419724278339</v>
      </c>
      <c r="P93" s="1">
        <f t="shared" ca="1" si="15"/>
        <v>104.89649037589847</v>
      </c>
      <c r="Q93" s="1">
        <f t="shared" ca="1" si="16"/>
        <v>105.19059675607846</v>
      </c>
      <c r="R93" s="1">
        <f t="shared" ca="1" si="16"/>
        <v>101.95562950060516</v>
      </c>
      <c r="AB93" s="93">
        <v>39569</v>
      </c>
    </row>
    <row r="94" spans="1:28" x14ac:dyDescent="0.3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45926</v>
      </c>
      <c r="J94" s="1">
        <f t="shared" ca="1" si="9"/>
        <v>152.18043961999999</v>
      </c>
      <c r="K94" s="1">
        <f t="shared" ca="1" si="10"/>
        <v>176.60434738000001</v>
      </c>
      <c r="L94" s="1">
        <f t="shared" ca="1" si="11"/>
        <v>165.49229485000001</v>
      </c>
      <c r="M94" s="1">
        <f t="shared" ca="1" si="13"/>
        <v>170.72759443000001</v>
      </c>
      <c r="O94" s="1">
        <f t="shared" ca="1" si="14"/>
        <v>104.14707114923317</v>
      </c>
      <c r="P94" s="1">
        <f t="shared" ca="1" si="15"/>
        <v>104.95432094639035</v>
      </c>
      <c r="Q94" s="1">
        <f t="shared" ca="1" si="16"/>
        <v>105.29225733992736</v>
      </c>
      <c r="R94" s="1">
        <f t="shared" ca="1" si="16"/>
        <v>102.03248596639349</v>
      </c>
      <c r="AB94" s="93">
        <v>39590</v>
      </c>
    </row>
    <row r="95" spans="1:28" x14ac:dyDescent="0.3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45929</v>
      </c>
      <c r="J95" s="1">
        <f t="shared" ca="1" si="9"/>
        <v>152.32799935</v>
      </c>
      <c r="K95" s="1">
        <f t="shared" ca="1" si="10"/>
        <v>176.70171114999999</v>
      </c>
      <c r="L95" s="1">
        <f t="shared" ca="1" si="11"/>
        <v>166.50511502000001</v>
      </c>
      <c r="M95" s="1">
        <f t="shared" ca="1" si="13"/>
        <v>170.35891092</v>
      </c>
      <c r="O95" s="1">
        <f t="shared" ca="1" si="14"/>
        <v>104.24805596526765</v>
      </c>
      <c r="P95" s="1">
        <f t="shared" ca="1" si="15"/>
        <v>105.01218332926331</v>
      </c>
      <c r="Q95" s="1">
        <f t="shared" ca="1" si="16"/>
        <v>105.93665061561049</v>
      </c>
      <c r="R95" s="1">
        <f t="shared" ca="1" si="16"/>
        <v>101.81214844459035</v>
      </c>
      <c r="AB95" s="93">
        <v>39698</v>
      </c>
    </row>
    <row r="96" spans="1:28" x14ac:dyDescent="0.3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45930</v>
      </c>
      <c r="J96" s="1">
        <f t="shared" ca="1" si="9"/>
        <v>152.63885285999999</v>
      </c>
      <c r="K96" s="1">
        <f t="shared" ca="1" si="10"/>
        <v>176.79912863000001</v>
      </c>
      <c r="L96" s="1">
        <f t="shared" ca="1" si="11"/>
        <v>166.39158322</v>
      </c>
      <c r="M96" s="1">
        <f t="shared" ca="1" si="13"/>
        <v>170.26283785000001</v>
      </c>
      <c r="O96" s="1">
        <f t="shared" ca="1" si="14"/>
        <v>104.46079344127835</v>
      </c>
      <c r="P96" s="1">
        <f t="shared" ca="1" si="15"/>
        <v>105.07007763148968</v>
      </c>
      <c r="Q96" s="1">
        <f t="shared" ca="1" si="16"/>
        <v>105.86441752758243</v>
      </c>
      <c r="R96" s="1">
        <f t="shared" ca="1" si="16"/>
        <v>101.75473198418013</v>
      </c>
      <c r="AB96" s="93">
        <v>39733</v>
      </c>
    </row>
    <row r="97" spans="1:28" x14ac:dyDescent="0.3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45931</v>
      </c>
      <c r="J97" s="1">
        <f t="shared" ca="1" si="9"/>
        <v>151.93805043</v>
      </c>
      <c r="K97" s="1">
        <f t="shared" ca="1" si="10"/>
        <v>176.89659982000001</v>
      </c>
      <c r="L97" s="1">
        <f t="shared" ca="1" si="11"/>
        <v>165.57272742999999</v>
      </c>
      <c r="M97" s="1">
        <f t="shared" ca="1" si="13"/>
        <v>170.45572887</v>
      </c>
      <c r="O97" s="1">
        <f t="shared" ca="1" si="14"/>
        <v>103.98118830463258</v>
      </c>
      <c r="P97" s="1">
        <f t="shared" ca="1" si="15"/>
        <v>105.12800385306947</v>
      </c>
      <c r="Q97" s="1">
        <f t="shared" ca="1" si="16"/>
        <v>105.34343149229227</v>
      </c>
      <c r="R97" s="1">
        <f t="shared" ca="1" si="16"/>
        <v>101.87001007005078</v>
      </c>
      <c r="AB97" s="93">
        <v>39754</v>
      </c>
    </row>
    <row r="98" spans="1:28" x14ac:dyDescent="0.3">
      <c r="A98" s="89">
        <v>43586</v>
      </c>
      <c r="B98" s="90"/>
      <c r="C98" s="90"/>
      <c r="D98" s="90"/>
      <c r="E98" s="90"/>
      <c r="F98" s="90"/>
      <c r="G98" s="91"/>
      <c r="I98" s="92">
        <f t="shared" ca="1" si="12"/>
        <v>45932</v>
      </c>
      <c r="J98" s="1">
        <f t="shared" ca="1" si="9"/>
        <v>151.98525253</v>
      </c>
      <c r="K98" s="1">
        <f t="shared" ca="1" si="10"/>
        <v>176.99412472</v>
      </c>
      <c r="L98" s="1">
        <f t="shared" ca="1" si="11"/>
        <v>163.78895374000001</v>
      </c>
      <c r="M98" s="1">
        <f t="shared" ca="1" si="13"/>
        <v>170.09700995</v>
      </c>
      <c r="O98" s="1">
        <f t="shared" ca="1" si="14"/>
        <v>104.01349180223954</v>
      </c>
      <c r="P98" s="1">
        <f t="shared" ca="1" si="15"/>
        <v>105.18596199400265</v>
      </c>
      <c r="Q98" s="1">
        <f t="shared" ca="1" si="16"/>
        <v>104.20852935939294</v>
      </c>
      <c r="R98" s="1">
        <f t="shared" ca="1" si="16"/>
        <v>101.65562771848671</v>
      </c>
      <c r="AB98" s="93">
        <v>39767</v>
      </c>
    </row>
    <row r="99" spans="1:28" x14ac:dyDescent="0.3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45933</v>
      </c>
      <c r="J99" s="1">
        <f t="shared" ca="1" si="9"/>
        <v>152.44536675000001</v>
      </c>
      <c r="K99" s="1">
        <f t="shared" ca="1" si="10"/>
        <v>177.09170351</v>
      </c>
      <c r="L99" s="1">
        <f t="shared" ca="1" si="11"/>
        <v>164.07455823999999</v>
      </c>
      <c r="M99" s="1">
        <f t="shared" ca="1" si="13"/>
        <v>170.09686224000001</v>
      </c>
      <c r="O99" s="1">
        <f t="shared" ca="1" si="14"/>
        <v>104.32837818663145</v>
      </c>
      <c r="P99" s="1">
        <f t="shared" ca="1" si="15"/>
        <v>105.24395216126159</v>
      </c>
      <c r="Q99" s="1">
        <f t="shared" ca="1" si="16"/>
        <v>104.39024139945315</v>
      </c>
      <c r="R99" s="1">
        <f t="shared" ca="1" si="16"/>
        <v>101.65553944208035</v>
      </c>
      <c r="AB99" s="93">
        <v>39807</v>
      </c>
    </row>
    <row r="100" spans="1:28" x14ac:dyDescent="0.3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45936</v>
      </c>
      <c r="J100" s="1">
        <f t="shared" ca="1" si="9"/>
        <v>152.35734120000001</v>
      </c>
      <c r="K100" s="1">
        <f t="shared" ca="1" si="10"/>
        <v>177.18933601000001</v>
      </c>
      <c r="L100" s="1">
        <f t="shared" ca="1" si="11"/>
        <v>163.40031952000001</v>
      </c>
      <c r="M100" s="1">
        <f t="shared" ca="1" si="13"/>
        <v>170.14368848999999</v>
      </c>
      <c r="O100" s="1">
        <f t="shared" ca="1" si="14"/>
        <v>104.26813652060859</v>
      </c>
      <c r="P100" s="1">
        <f t="shared" ca="1" si="15"/>
        <v>105.30197424787393</v>
      </c>
      <c r="Q100" s="1">
        <f t="shared" ca="1" si="16"/>
        <v>103.96126603912518</v>
      </c>
      <c r="R100" s="1">
        <f t="shared" ca="1" si="16"/>
        <v>101.68352436573569</v>
      </c>
      <c r="AB100" s="93">
        <v>39814</v>
      </c>
    </row>
    <row r="101" spans="1:28" x14ac:dyDescent="0.3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45937</v>
      </c>
      <c r="J101" s="1">
        <f t="shared" ca="1" si="9"/>
        <v>152.04521195999999</v>
      </c>
      <c r="K101" s="1">
        <f t="shared" ca="1" si="10"/>
        <v>177.28702239</v>
      </c>
      <c r="L101" s="1">
        <f t="shared" ca="1" si="11"/>
        <v>160.83834439</v>
      </c>
      <c r="M101" s="1">
        <f t="shared" ca="1" si="13"/>
        <v>169.70458162</v>
      </c>
      <c r="O101" s="1">
        <f t="shared" ca="1" si="14"/>
        <v>104.05452597875966</v>
      </c>
      <c r="P101" s="1">
        <f t="shared" ca="1" si="15"/>
        <v>105.3600283548691</v>
      </c>
      <c r="Q101" s="1">
        <f t="shared" ca="1" si="16"/>
        <v>102.33124365692933</v>
      </c>
      <c r="R101" s="1">
        <f t="shared" ca="1" si="16"/>
        <v>101.42109950289731</v>
      </c>
      <c r="AB101" s="93">
        <v>39867</v>
      </c>
    </row>
    <row r="102" spans="1:28" x14ac:dyDescent="0.3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45938</v>
      </c>
      <c r="J102" s="1">
        <f t="shared" ca="1" si="9"/>
        <v>152.12600835999999</v>
      </c>
      <c r="K102" s="1">
        <f t="shared" ca="1" si="10"/>
        <v>177.38476266999999</v>
      </c>
      <c r="L102" s="1">
        <f t="shared" ca="1" si="11"/>
        <v>161.73602844000001</v>
      </c>
      <c r="M102" s="1">
        <f t="shared" ca="1" si="13"/>
        <v>169.89154300000001</v>
      </c>
      <c r="O102" s="1">
        <f t="shared" ca="1" si="14"/>
        <v>104.10982026257442</v>
      </c>
      <c r="P102" s="1">
        <f t="shared" ca="1" si="15"/>
        <v>105.41811449413291</v>
      </c>
      <c r="Q102" s="1">
        <f t="shared" ca="1" si="16"/>
        <v>102.90238311745964</v>
      </c>
      <c r="R102" s="1">
        <f t="shared" ca="1" si="16"/>
        <v>101.53283383878365</v>
      </c>
      <c r="AB102" s="93">
        <v>39868</v>
      </c>
    </row>
    <row r="103" spans="1:28" x14ac:dyDescent="0.3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45939</v>
      </c>
      <c r="J103" s="1">
        <f t="shared" ca="1" si="9"/>
        <v>151.95548543999999</v>
      </c>
      <c r="K103" s="1">
        <f t="shared" ca="1" si="10"/>
        <v>177.48255682999999</v>
      </c>
      <c r="L103" s="1">
        <f t="shared" ca="1" si="11"/>
        <v>161.23858437999999</v>
      </c>
      <c r="M103" s="1">
        <f t="shared" ca="1" si="13"/>
        <v>169.96926932</v>
      </c>
      <c r="O103" s="1">
        <f t="shared" ca="1" si="14"/>
        <v>103.99312022723373</v>
      </c>
      <c r="P103" s="1">
        <f t="shared" ca="1" si="15"/>
        <v>105.47623265377956</v>
      </c>
      <c r="Q103" s="1">
        <f t="shared" ca="1" si="16"/>
        <v>102.58589099300627</v>
      </c>
      <c r="R103" s="1">
        <f t="shared" ca="1" si="16"/>
        <v>101.5792856714888</v>
      </c>
      <c r="AB103" s="93">
        <v>39913</v>
      </c>
    </row>
    <row r="104" spans="1:28" x14ac:dyDescent="0.3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45940</v>
      </c>
      <c r="J104" s="1">
        <f t="shared" ca="1" si="9"/>
        <v>152.12600835999999</v>
      </c>
      <c r="K104" s="1">
        <f t="shared" ca="1" si="10"/>
        <v>177.58040489000001</v>
      </c>
      <c r="L104" s="1">
        <f t="shared" ca="1" si="11"/>
        <v>160.06907484999999</v>
      </c>
      <c r="M104" s="1">
        <f t="shared" ca="1" si="13"/>
        <v>169.62373722000001</v>
      </c>
      <c r="O104" s="1">
        <f t="shared" ca="1" si="14"/>
        <v>104.1098202625744</v>
      </c>
      <c r="P104" s="1">
        <f t="shared" ca="1" si="15"/>
        <v>105.53438284569486</v>
      </c>
      <c r="Q104" s="1">
        <f t="shared" ca="1" si="16"/>
        <v>101.84180620944659</v>
      </c>
      <c r="R104" s="1">
        <f t="shared" ca="1" si="16"/>
        <v>101.37278420192911</v>
      </c>
      <c r="AB104" s="93">
        <v>39924</v>
      </c>
    </row>
    <row r="105" spans="1:28" x14ac:dyDescent="0.3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45943</v>
      </c>
      <c r="J105" s="1">
        <f t="shared" ca="1" si="9"/>
        <v>151.81047717000001</v>
      </c>
      <c r="K105" s="1">
        <f t="shared" ca="1" si="10"/>
        <v>177.67830683</v>
      </c>
      <c r="L105" s="1">
        <f t="shared" ca="1" si="11"/>
        <v>161.32411440000001</v>
      </c>
      <c r="M105" s="1">
        <f t="shared" ca="1" si="13"/>
        <v>169.43697277000001</v>
      </c>
      <c r="O105" s="1">
        <f t="shared" ca="1" si="14"/>
        <v>103.89388154287569</v>
      </c>
      <c r="P105" s="1">
        <f t="shared" ca="1" si="15"/>
        <v>105.59256505799297</v>
      </c>
      <c r="Q105" s="1">
        <f t="shared" ca="1" si="16"/>
        <v>102.64030832333754</v>
      </c>
      <c r="R105" s="1">
        <f t="shared" ca="1" si="16"/>
        <v>101.26116755795736</v>
      </c>
      <c r="AB105" s="93">
        <v>39934</v>
      </c>
    </row>
    <row r="106" spans="1:28" x14ac:dyDescent="0.3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45944</v>
      </c>
      <c r="J106" s="1">
        <f t="shared" ca="1" si="9"/>
        <v>152.04436147000001</v>
      </c>
      <c r="K106" s="1">
        <f t="shared" ca="1" si="10"/>
        <v>177.77626283000001</v>
      </c>
      <c r="L106" s="1">
        <f t="shared" ca="1" si="11"/>
        <v>161.20991129000001</v>
      </c>
      <c r="M106" s="1">
        <f t="shared" ca="1" si="13"/>
        <v>169.46381389999999</v>
      </c>
      <c r="O106" s="1">
        <f t="shared" ca="1" si="14"/>
        <v>104.05394393258631</v>
      </c>
      <c r="P106" s="1">
        <f t="shared" ca="1" si="15"/>
        <v>105.65077939764625</v>
      </c>
      <c r="Q106" s="1">
        <f t="shared" ca="1" si="16"/>
        <v>102.56764812330805</v>
      </c>
      <c r="R106" s="1">
        <f t="shared" ca="1" si="16"/>
        <v>101.27720870953094</v>
      </c>
      <c r="AB106" s="93">
        <v>39975</v>
      </c>
    </row>
    <row r="107" spans="1:28" x14ac:dyDescent="0.3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45945</v>
      </c>
      <c r="J107" s="1">
        <f t="shared" ca="1" si="9"/>
        <v>152.49512032000001</v>
      </c>
      <c r="K107" s="1">
        <f t="shared" ca="1" si="10"/>
        <v>177.87427273</v>
      </c>
      <c r="L107" s="1">
        <f t="shared" ca="1" si="11"/>
        <v>162.25746914000001</v>
      </c>
      <c r="M107" s="1">
        <f t="shared" ca="1" si="13"/>
        <v>169.92015788</v>
      </c>
      <c r="O107" s="1">
        <f t="shared" ca="1" si="14"/>
        <v>104.36242782275852</v>
      </c>
      <c r="P107" s="1">
        <f t="shared" ca="1" si="15"/>
        <v>105.70902576956816</v>
      </c>
      <c r="Q107" s="1">
        <f t="shared" ca="1" si="16"/>
        <v>103.2341427828971</v>
      </c>
      <c r="R107" s="1">
        <f t="shared" ca="1" si="16"/>
        <v>101.54993504232239</v>
      </c>
      <c r="AB107" s="93">
        <v>40063</v>
      </c>
    </row>
    <row r="108" spans="1:28" x14ac:dyDescent="0.3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45946</v>
      </c>
      <c r="J108" s="1">
        <f t="shared" ca="1" si="9"/>
        <v>152.16470558</v>
      </c>
      <c r="K108" s="1">
        <f t="shared" ca="1" si="10"/>
        <v>177.97233668999999</v>
      </c>
      <c r="L108" s="1">
        <f t="shared" ca="1" si="11"/>
        <v>161.79819899</v>
      </c>
      <c r="M108" s="1">
        <f t="shared" ca="1" si="13"/>
        <v>169.73443119000001</v>
      </c>
      <c r="O108" s="1">
        <f t="shared" ca="1" si="14"/>
        <v>104.13630331213506</v>
      </c>
      <c r="P108" s="1">
        <f t="shared" ca="1" si="15"/>
        <v>105.76730426884522</v>
      </c>
      <c r="Q108" s="1">
        <f t="shared" ca="1" si="16"/>
        <v>102.94193829769023</v>
      </c>
      <c r="R108" s="1">
        <f t="shared" ca="1" si="16"/>
        <v>101.43893859822514</v>
      </c>
      <c r="AB108" s="93">
        <v>40098</v>
      </c>
    </row>
    <row r="109" spans="1:28" x14ac:dyDescent="0.3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45947</v>
      </c>
      <c r="J109" s="1">
        <f t="shared" ca="1" si="9"/>
        <v>152.13153653000001</v>
      </c>
      <c r="K109" s="1">
        <f t="shared" ca="1" si="10"/>
        <v>178.07045471999999</v>
      </c>
      <c r="L109" s="1">
        <f t="shared" ca="1" si="11"/>
        <v>163.16200287000001</v>
      </c>
      <c r="M109" s="1">
        <f t="shared" ca="1" si="13"/>
        <v>169.55745862000001</v>
      </c>
      <c r="O109" s="1">
        <f t="shared" ca="1" si="14"/>
        <v>104.11360355243579</v>
      </c>
      <c r="P109" s="1">
        <f t="shared" ca="1" si="15"/>
        <v>105.82561490142037</v>
      </c>
      <c r="Q109" s="1">
        <f t="shared" ca="1" si="16"/>
        <v>103.80964026063846</v>
      </c>
      <c r="R109" s="1">
        <f t="shared" ca="1" si="16"/>
        <v>101.33317390725502</v>
      </c>
      <c r="AB109" s="93">
        <v>40119</v>
      </c>
    </row>
    <row r="110" spans="1:28" x14ac:dyDescent="0.3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45950</v>
      </c>
      <c r="J110" s="1">
        <f t="shared" ca="1" si="9"/>
        <v>151.712671</v>
      </c>
      <c r="K110" s="1">
        <f t="shared" ca="1" si="10"/>
        <v>178.16862681999999</v>
      </c>
      <c r="L110" s="1">
        <f t="shared" ca="1" si="11"/>
        <v>164.42576951000001</v>
      </c>
      <c r="M110" s="1">
        <f t="shared" ca="1" si="13"/>
        <v>170.05806494000001</v>
      </c>
      <c r="O110" s="1">
        <f t="shared" ca="1" si="14"/>
        <v>103.82694635612461</v>
      </c>
      <c r="P110" s="1">
        <f t="shared" ca="1" si="15"/>
        <v>105.88395766729356</v>
      </c>
      <c r="Q110" s="1">
        <f t="shared" ca="1" si="16"/>
        <v>104.61369486872219</v>
      </c>
      <c r="R110" s="1">
        <f t="shared" ca="1" si="16"/>
        <v>101.63235288585318</v>
      </c>
      <c r="AB110" s="93">
        <v>40132</v>
      </c>
    </row>
    <row r="111" spans="1:28" x14ac:dyDescent="0.3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45951</v>
      </c>
      <c r="J111" s="1">
        <f t="shared" ca="1" si="9"/>
        <v>151.91381150999999</v>
      </c>
      <c r="K111" s="1">
        <f t="shared" ca="1" si="10"/>
        <v>178.26685316000001</v>
      </c>
      <c r="L111" s="1">
        <f t="shared" ca="1" si="11"/>
        <v>163.94313989</v>
      </c>
      <c r="M111" s="1">
        <f t="shared" ca="1" si="13"/>
        <v>170.28974835</v>
      </c>
      <c r="O111" s="1">
        <f t="shared" ca="1" si="14"/>
        <v>103.9646000194881</v>
      </c>
      <c r="P111" s="1">
        <f t="shared" ca="1" si="15"/>
        <v>105.94233266749426</v>
      </c>
      <c r="Q111" s="1">
        <f t="shared" ca="1" si="16"/>
        <v>104.30662823341466</v>
      </c>
      <c r="R111" s="1">
        <f t="shared" ca="1" si="16"/>
        <v>101.7708145935718</v>
      </c>
      <c r="AB111" s="93">
        <v>40172</v>
      </c>
    </row>
    <row r="112" spans="1:28" x14ac:dyDescent="0.3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45952</v>
      </c>
      <c r="J112" s="1">
        <f t="shared" ca="1" si="9"/>
        <v>151.72585357</v>
      </c>
      <c r="K112" s="1">
        <f t="shared" ca="1" si="10"/>
        <v>178.36513357000001</v>
      </c>
      <c r="L112" s="1">
        <f t="shared" ca="1" si="11"/>
        <v>164.83933339000001</v>
      </c>
      <c r="M112" s="1">
        <f t="shared" ca="1" si="13"/>
        <v>170.95694498</v>
      </c>
      <c r="O112" s="1">
        <f t="shared" ca="1" si="14"/>
        <v>103.83596805470259</v>
      </c>
      <c r="P112" s="1">
        <f t="shared" ca="1" si="15"/>
        <v>106.00073980099302</v>
      </c>
      <c r="Q112" s="1">
        <f t="shared" ca="1" si="16"/>
        <v>104.87681935145974</v>
      </c>
      <c r="R112" s="1">
        <f t="shared" ca="1" si="16"/>
        <v>102.16955347942434</v>
      </c>
      <c r="AB112" s="93">
        <v>40179</v>
      </c>
    </row>
    <row r="113" spans="1:28" x14ac:dyDescent="0.3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45953</v>
      </c>
      <c r="J113" s="1">
        <f t="shared" ca="1" si="9"/>
        <v>151.72330210999999</v>
      </c>
      <c r="K113" s="1">
        <f t="shared" ca="1" si="10"/>
        <v>178.46346822999999</v>
      </c>
      <c r="L113" s="1">
        <f t="shared" ca="1" si="11"/>
        <v>165.80442196000001</v>
      </c>
      <c r="M113" s="1">
        <f t="shared" ca="1" si="13"/>
        <v>171.44659837</v>
      </c>
      <c r="O113" s="1">
        <f t="shared" ca="1" si="14"/>
        <v>103.83422192302615</v>
      </c>
      <c r="P113" s="1">
        <f t="shared" ca="1" si="15"/>
        <v>106.05917917476214</v>
      </c>
      <c r="Q113" s="1">
        <f t="shared" ca="1" si="16"/>
        <v>105.49084403557188</v>
      </c>
      <c r="R113" s="1">
        <f t="shared" ca="1" si="16"/>
        <v>102.46218662294382</v>
      </c>
      <c r="AB113" s="93">
        <v>40224</v>
      </c>
    </row>
    <row r="114" spans="1:28" x14ac:dyDescent="0.3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45954</v>
      </c>
      <c r="J114" s="1">
        <f t="shared" ca="1" si="9"/>
        <v>152.18043961999999</v>
      </c>
      <c r="K114" s="1">
        <f t="shared" ca="1" si="10"/>
        <v>178.56185694999999</v>
      </c>
      <c r="L114" s="1">
        <f t="shared" ca="1" si="11"/>
        <v>166.31784103000001</v>
      </c>
      <c r="M114" s="1">
        <f t="shared" ca="1" si="13"/>
        <v>172.1658372</v>
      </c>
      <c r="O114" s="1">
        <f t="shared" ca="1" si="14"/>
        <v>104.1470711492331</v>
      </c>
      <c r="P114" s="1">
        <f t="shared" ca="1" si="15"/>
        <v>106.11765067588644</v>
      </c>
      <c r="Q114" s="1">
        <f t="shared" ca="1" si="16"/>
        <v>105.81750004629833</v>
      </c>
      <c r="R114" s="1">
        <f t="shared" ca="1" si="16"/>
        <v>102.89202765756666</v>
      </c>
      <c r="AB114" s="93">
        <v>40225</v>
      </c>
    </row>
    <row r="115" spans="1:28" x14ac:dyDescent="0.3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45957</v>
      </c>
      <c r="J115" s="1">
        <f t="shared" ca="1" si="9"/>
        <v>152.35946741999999</v>
      </c>
      <c r="K115" s="1">
        <f t="shared" ca="1" si="10"/>
        <v>178.66029990999999</v>
      </c>
      <c r="L115" s="1">
        <f t="shared" ca="1" si="11"/>
        <v>167.22455937000001</v>
      </c>
      <c r="M115" s="1">
        <f t="shared" ca="1" si="13"/>
        <v>172.27110116</v>
      </c>
      <c r="O115" s="1">
        <f t="shared" ca="1" si="14"/>
        <v>104.26959163262011</v>
      </c>
      <c r="P115" s="1">
        <f t="shared" ca="1" si="15"/>
        <v>106.1761544113382</v>
      </c>
      <c r="Q115" s="1">
        <f t="shared" ca="1" si="16"/>
        <v>106.3943874529093</v>
      </c>
      <c r="R115" s="1">
        <f t="shared" ca="1" si="16"/>
        <v>102.95493689937567</v>
      </c>
      <c r="AB115" s="93">
        <v>40270</v>
      </c>
    </row>
    <row r="116" spans="1:28" x14ac:dyDescent="0.3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45958</v>
      </c>
      <c r="J116" s="1">
        <f t="shared" ca="1" si="9"/>
        <v>152.42750649999999</v>
      </c>
      <c r="K116" s="1">
        <f t="shared" ca="1" si="10"/>
        <v>178.7587973</v>
      </c>
      <c r="L116" s="1">
        <f t="shared" ca="1" si="11"/>
        <v>167.74772956000001</v>
      </c>
      <c r="M116" s="1">
        <f t="shared" ca="1" si="13"/>
        <v>172.01058226000001</v>
      </c>
      <c r="O116" s="1">
        <f t="shared" ca="1" si="14"/>
        <v>104.31615524436536</v>
      </c>
      <c r="P116" s="1">
        <f t="shared" ca="1" si="15"/>
        <v>106.23469049403269</v>
      </c>
      <c r="Q116" s="1">
        <f t="shared" ca="1" si="16"/>
        <v>106.72724748320853</v>
      </c>
      <c r="R116" s="1">
        <f t="shared" ca="1" si="16"/>
        <v>102.7992421442485</v>
      </c>
      <c r="AB116" s="93">
        <v>40289</v>
      </c>
    </row>
    <row r="117" spans="1:28" x14ac:dyDescent="0.3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45959</v>
      </c>
      <c r="J117" s="1">
        <f t="shared" ca="1" si="9"/>
        <v>152.64905872</v>
      </c>
      <c r="K117" s="1">
        <f t="shared" ca="1" si="10"/>
        <v>178.85734894000001</v>
      </c>
      <c r="L117" s="1">
        <f t="shared" ca="1" si="11"/>
        <v>169.11770043999999</v>
      </c>
      <c r="M117" s="1">
        <f t="shared" ca="1" si="13"/>
        <v>171.85538291</v>
      </c>
      <c r="O117" s="1">
        <f t="shared" ca="1" si="14"/>
        <v>104.46777798167133</v>
      </c>
      <c r="P117" s="1">
        <f t="shared" ca="1" si="15"/>
        <v>106.29325881699756</v>
      </c>
      <c r="Q117" s="1">
        <f t="shared" ca="1" si="16"/>
        <v>107.59887311735608</v>
      </c>
      <c r="R117" s="1">
        <f t="shared" ca="1" si="16"/>
        <v>102.70648985336233</v>
      </c>
      <c r="AB117" s="93">
        <v>40299</v>
      </c>
    </row>
    <row r="118" spans="1:28" x14ac:dyDescent="0.3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45960</v>
      </c>
      <c r="J118" s="1">
        <f t="shared" ca="1" si="9"/>
        <v>152.47938629000001</v>
      </c>
      <c r="K118" s="1">
        <f t="shared" ca="1" si="10"/>
        <v>178.95595481999999</v>
      </c>
      <c r="L118" s="1">
        <f t="shared" ca="1" si="11"/>
        <v>169.28529012000001</v>
      </c>
      <c r="M118" s="1">
        <f t="shared" ca="1" si="13"/>
        <v>171.68385859</v>
      </c>
      <c r="O118" s="1">
        <f t="shared" ca="1" si="14"/>
        <v>104.35165999250401</v>
      </c>
      <c r="P118" s="1">
        <f t="shared" ca="1" si="15"/>
        <v>106.35185937428992</v>
      </c>
      <c r="Q118" s="1">
        <f t="shared" ca="1" si="16"/>
        <v>107.70549980792238</v>
      </c>
      <c r="R118" s="1">
        <f t="shared" ca="1" si="16"/>
        <v>102.60398121770957</v>
      </c>
      <c r="AB118" s="93">
        <v>40332</v>
      </c>
    </row>
    <row r="119" spans="1:28" x14ac:dyDescent="0.3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45961</v>
      </c>
      <c r="J119" s="1">
        <f t="shared" ca="1" si="9"/>
        <v>152.81490396000001</v>
      </c>
      <c r="K119" s="1">
        <f t="shared" ca="1" si="10"/>
        <v>179.05461513</v>
      </c>
      <c r="L119" s="1">
        <f t="shared" ca="1" si="11"/>
        <v>170.15027319000001</v>
      </c>
      <c r="M119" s="1">
        <f t="shared" ca="1" si="13"/>
        <v>172.04299906</v>
      </c>
      <c r="O119" s="1">
        <f t="shared" ca="1" si="14"/>
        <v>104.58127677332399</v>
      </c>
      <c r="P119" s="1">
        <f t="shared" ca="1" si="15"/>
        <v>106.41049227882499</v>
      </c>
      <c r="Q119" s="1">
        <f t="shared" ca="1" si="16"/>
        <v>108.25583370765875</v>
      </c>
      <c r="R119" s="1">
        <f t="shared" ca="1" si="16"/>
        <v>102.81861550156734</v>
      </c>
      <c r="AB119" s="93">
        <v>40428</v>
      </c>
    </row>
    <row r="120" spans="1:28" x14ac:dyDescent="0.3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45964</v>
      </c>
      <c r="J120" s="1">
        <f t="shared" ca="1" si="9"/>
        <v>152.72517743</v>
      </c>
      <c r="K120" s="1">
        <f t="shared" ca="1" si="10"/>
        <v>179.15332985000001</v>
      </c>
      <c r="L120" s="1">
        <f t="shared" ca="1" si="11"/>
        <v>171.19002559</v>
      </c>
      <c r="M120" s="1">
        <f t="shared" ca="1" si="13"/>
        <v>171.96367823</v>
      </c>
      <c r="O120" s="1">
        <f t="shared" ca="1" si="14"/>
        <v>104.5198710149544</v>
      </c>
      <c r="P120" s="1">
        <f t="shared" ca="1" si="15"/>
        <v>106.46915751871697</v>
      </c>
      <c r="Q120" s="1">
        <f t="shared" ca="1" si="16"/>
        <v>108.91736225416805</v>
      </c>
      <c r="R120" s="1">
        <f t="shared" ca="1" si="16"/>
        <v>102.77121073667952</v>
      </c>
      <c r="AB120" s="93">
        <v>40463</v>
      </c>
    </row>
    <row r="121" spans="1:28" x14ac:dyDescent="0.3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45965</v>
      </c>
      <c r="J121" s="1">
        <f t="shared" ca="1" si="9"/>
        <v>152.64268006</v>
      </c>
      <c r="K121" s="1">
        <f t="shared" ca="1" si="10"/>
        <v>179.25209900999999</v>
      </c>
      <c r="L121" s="1">
        <f t="shared" ca="1" si="11"/>
        <v>171.47443537999999</v>
      </c>
      <c r="M121" s="1">
        <f t="shared" ca="1" si="13"/>
        <v>171.81262269999999</v>
      </c>
      <c r="O121" s="1">
        <f t="shared" ca="1" si="14"/>
        <v>104.46341264563658</v>
      </c>
      <c r="P121" s="1">
        <f t="shared" ca="1" si="15"/>
        <v>106.52785511179457</v>
      </c>
      <c r="Q121" s="1">
        <f t="shared" ca="1" si="16"/>
        <v>109.09831417598299</v>
      </c>
      <c r="R121" s="1">
        <f t="shared" ca="1" si="16"/>
        <v>102.68093493037927</v>
      </c>
      <c r="AB121" s="93">
        <v>40484</v>
      </c>
    </row>
    <row r="122" spans="1:28" x14ac:dyDescent="0.3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45966</v>
      </c>
      <c r="J122" s="1">
        <f t="shared" ca="1" si="9"/>
        <v>152.69285887000001</v>
      </c>
      <c r="K122" s="1">
        <f t="shared" ca="1" si="10"/>
        <v>179.35092258</v>
      </c>
      <c r="L122" s="1">
        <f t="shared" ca="1" si="11"/>
        <v>174.42166538999999</v>
      </c>
      <c r="M122" s="1">
        <f t="shared" ca="1" si="13"/>
        <v>172.08455875999999</v>
      </c>
      <c r="O122" s="1">
        <f t="shared" ca="1" si="14"/>
        <v>104.49775330142849</v>
      </c>
      <c r="P122" s="1">
        <f t="shared" ca="1" si="15"/>
        <v>106.58658504022905</v>
      </c>
      <c r="Q122" s="1">
        <f t="shared" ca="1" si="16"/>
        <v>110.97344981860701</v>
      </c>
      <c r="R122" s="1">
        <f t="shared" ca="1" si="16"/>
        <v>102.84345295986562</v>
      </c>
      <c r="AB122" s="93">
        <v>40497</v>
      </c>
    </row>
    <row r="123" spans="1:28" x14ac:dyDescent="0.3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45967</v>
      </c>
      <c r="J123" s="1">
        <f t="shared" ca="1" si="9"/>
        <v>152.77620673999999</v>
      </c>
      <c r="K123" s="1">
        <f t="shared" ca="1" si="10"/>
        <v>179.44980057999999</v>
      </c>
      <c r="L123" s="1">
        <f t="shared" ca="1" si="11"/>
        <v>174.47194571</v>
      </c>
      <c r="M123" s="1">
        <f t="shared" ca="1" si="13"/>
        <v>172.48142161999999</v>
      </c>
      <c r="O123" s="1">
        <f t="shared" ca="1" si="14"/>
        <v>104.55479372376332</v>
      </c>
      <c r="P123" s="1">
        <f t="shared" ca="1" si="15"/>
        <v>106.64534731590625</v>
      </c>
      <c r="Q123" s="1">
        <f t="shared" ca="1" si="16"/>
        <v>111.00543999916117</v>
      </c>
      <c r="R123" s="1">
        <f t="shared" ca="1" si="16"/>
        <v>103.08063139800107</v>
      </c>
      <c r="AB123" s="93">
        <v>40537</v>
      </c>
    </row>
    <row r="124" spans="1:28" x14ac:dyDescent="0.3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45968</v>
      </c>
      <c r="J124" s="1">
        <f t="shared" ca="1" si="9"/>
        <v>152.94332771000001</v>
      </c>
      <c r="K124" s="1">
        <f t="shared" ca="1" si="10"/>
        <v>179.54873318</v>
      </c>
      <c r="L124" s="1">
        <f t="shared" ca="1" si="11"/>
        <v>175.29675230999999</v>
      </c>
      <c r="M124" s="1">
        <f t="shared" ca="1" si="13"/>
        <v>172.80329728000001</v>
      </c>
      <c r="O124" s="1">
        <f t="shared" ca="1" si="14"/>
        <v>104.66916558125422</v>
      </c>
      <c r="P124" s="1">
        <f t="shared" ca="1" si="15"/>
        <v>106.7041420398556</v>
      </c>
      <c r="Q124" s="1">
        <f t="shared" ca="1" si="16"/>
        <v>111.53021215765705</v>
      </c>
      <c r="R124" s="1">
        <f t="shared" ca="1" si="16"/>
        <v>103.27299499260054</v>
      </c>
      <c r="AB124" s="93">
        <v>40544</v>
      </c>
    </row>
    <row r="125" spans="1:28" x14ac:dyDescent="0.3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45971</v>
      </c>
      <c r="J125" s="1">
        <f t="shared" ca="1" si="9"/>
        <v>152.79279126</v>
      </c>
      <c r="K125" s="1">
        <f t="shared" ca="1" si="10"/>
        <v>179.64772038999999</v>
      </c>
      <c r="L125" s="1">
        <f t="shared" ca="1" si="11"/>
        <v>176.65506051</v>
      </c>
      <c r="M125" s="1">
        <f t="shared" ca="1" si="13"/>
        <v>173.12888140999999</v>
      </c>
      <c r="O125" s="1">
        <f t="shared" ca="1" si="14"/>
        <v>104.56614360019114</v>
      </c>
      <c r="P125" s="1">
        <f t="shared" ca="1" si="15"/>
        <v>106.76296921801998</v>
      </c>
      <c r="Q125" s="1">
        <f t="shared" ca="1" si="16"/>
        <v>112.39441756776975</v>
      </c>
      <c r="R125" s="1">
        <f t="shared" ca="1" si="16"/>
        <v>103.46757489215349</v>
      </c>
      <c r="AB125" s="93">
        <v>40609</v>
      </c>
    </row>
    <row r="126" spans="1:28" x14ac:dyDescent="0.3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45972</v>
      </c>
      <c r="J126" s="1">
        <f t="shared" ca="1" si="9"/>
        <v>152.77663197999999</v>
      </c>
      <c r="K126" s="1">
        <f t="shared" ca="1" si="10"/>
        <v>179.74676202000001</v>
      </c>
      <c r="L126" s="1">
        <f t="shared" ca="1" si="11"/>
        <v>179.48970312</v>
      </c>
      <c r="M126" s="1">
        <f t="shared" ca="1" si="13"/>
        <v>173.97642328000001</v>
      </c>
      <c r="O126" s="1">
        <f t="shared" ca="1" si="14"/>
        <v>104.55508474342818</v>
      </c>
      <c r="P126" s="1">
        <f t="shared" ca="1" si="15"/>
        <v>106.82182873748417</v>
      </c>
      <c r="Q126" s="1">
        <f t="shared" ca="1" si="16"/>
        <v>114.1979209842241</v>
      </c>
      <c r="R126" s="1">
        <f t="shared" ca="1" si="16"/>
        <v>103.97409408868656</v>
      </c>
      <c r="AB126" s="93">
        <v>40610</v>
      </c>
    </row>
    <row r="127" spans="1:28" x14ac:dyDescent="0.3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45973</v>
      </c>
      <c r="J127" s="1">
        <f t="shared" ca="1" si="9"/>
        <v>152.96288894</v>
      </c>
      <c r="K127" s="1">
        <f t="shared" ca="1" si="10"/>
        <v>179.84585824999999</v>
      </c>
      <c r="L127" s="1">
        <f t="shared" ca="1" si="11"/>
        <v>179.35805719999999</v>
      </c>
      <c r="M127" s="1">
        <f t="shared" ca="1" si="13"/>
        <v>174.46738409</v>
      </c>
      <c r="O127" s="1">
        <f t="shared" ca="1" si="14"/>
        <v>104.68255261586697</v>
      </c>
      <c r="P127" s="1">
        <f t="shared" ca="1" si="15"/>
        <v>106.88072070522047</v>
      </c>
      <c r="Q127" s="1">
        <f t="shared" ca="1" si="16"/>
        <v>114.1141630298193</v>
      </c>
      <c r="R127" s="1">
        <f t="shared" ca="1" si="16"/>
        <v>104.26750858986088</v>
      </c>
      <c r="AB127" s="93">
        <v>40654</v>
      </c>
    </row>
    <row r="128" spans="1:28" x14ac:dyDescent="0.3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45974</v>
      </c>
      <c r="J128" s="1">
        <f t="shared" ca="1" si="9"/>
        <v>152.70859290999999</v>
      </c>
      <c r="K128" s="1">
        <f t="shared" ca="1" si="10"/>
        <v>179.94500926000001</v>
      </c>
      <c r="L128" s="1">
        <f t="shared" ca="1" si="11"/>
        <v>178.82274645999999</v>
      </c>
      <c r="M128" s="1">
        <f t="shared" ca="1" si="13"/>
        <v>174.2603671</v>
      </c>
      <c r="O128" s="1">
        <f t="shared" ca="1" si="14"/>
        <v>104.50852113852658</v>
      </c>
      <c r="P128" s="1">
        <f t="shared" ca="1" si="15"/>
        <v>106.93964522820126</v>
      </c>
      <c r="Q128" s="1">
        <f t="shared" ca="1" si="16"/>
        <v>113.7735787370944</v>
      </c>
      <c r="R128" s="1">
        <f t="shared" ca="1" si="16"/>
        <v>104.14378835472549</v>
      </c>
      <c r="AB128" s="93">
        <v>40655</v>
      </c>
    </row>
    <row r="129" spans="1:28" x14ac:dyDescent="0.3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45975</v>
      </c>
      <c r="J129" s="1">
        <f t="shared" ca="1" si="9"/>
        <v>153.79891903000001</v>
      </c>
      <c r="K129" s="1">
        <f t="shared" ca="1" si="10"/>
        <v>180.04421486999999</v>
      </c>
      <c r="L129" s="1">
        <f t="shared" ca="1" si="11"/>
        <v>179.47842731</v>
      </c>
      <c r="M129" s="1">
        <f t="shared" ca="1" si="13"/>
        <v>174.5133056</v>
      </c>
      <c r="O129" s="1">
        <f t="shared" ca="1" si="14"/>
        <v>105.25470292298624</v>
      </c>
      <c r="P129" s="1">
        <f t="shared" ca="1" si="15"/>
        <v>106.99860219945415</v>
      </c>
      <c r="Q129" s="1">
        <f t="shared" ca="1" si="16"/>
        <v>114.19074690104812</v>
      </c>
      <c r="R129" s="1">
        <f t="shared" ca="1" si="16"/>
        <v>104.29495281081576</v>
      </c>
      <c r="AB129" s="93">
        <v>40664</v>
      </c>
    </row>
    <row r="130" spans="1:28" x14ac:dyDescent="0.3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45978</v>
      </c>
      <c r="J130" s="1">
        <f t="shared" ca="1" si="9"/>
        <v>153.78913840999999</v>
      </c>
      <c r="K130" s="1">
        <f t="shared" ca="1" si="10"/>
        <v>180.14347509000001</v>
      </c>
      <c r="L130" s="1">
        <f t="shared" ca="1" si="11"/>
        <v>178.62988576000001</v>
      </c>
      <c r="M130" s="1">
        <f t="shared" ca="1" si="13"/>
        <v>174.21827571</v>
      </c>
      <c r="O130" s="1">
        <f t="shared" ca="1" si="14"/>
        <v>105.24800940225802</v>
      </c>
      <c r="P130" s="1">
        <f t="shared" ca="1" si="15"/>
        <v>107.05759162492213</v>
      </c>
      <c r="Q130" s="1">
        <f t="shared" ca="1" si="16"/>
        <v>113.6508736983277</v>
      </c>
      <c r="R130" s="1">
        <f t="shared" ca="1" si="16"/>
        <v>104.11863314080814</v>
      </c>
      <c r="AB130" s="93">
        <v>40717</v>
      </c>
    </row>
    <row r="131" spans="1:28" x14ac:dyDescent="0.3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45979</v>
      </c>
      <c r="J131" s="1">
        <f t="shared" ca="1" si="9"/>
        <v>153.76447425000001</v>
      </c>
      <c r="K131" s="1">
        <f t="shared" ca="1" si="10"/>
        <v>180.24279007999999</v>
      </c>
      <c r="L131" s="1">
        <f t="shared" ca="1" si="11"/>
        <v>178.09419954000001</v>
      </c>
      <c r="M131" s="1">
        <f t="shared" ca="1" si="13"/>
        <v>174.2999331</v>
      </c>
      <c r="O131" s="1">
        <f t="shared" ca="1" si="14"/>
        <v>105.23113009744876</v>
      </c>
      <c r="P131" s="1">
        <f t="shared" ca="1" si="15"/>
        <v>107.11661359969162</v>
      </c>
      <c r="Q131" s="1">
        <f t="shared" ca="1" si="16"/>
        <v>113.31005051147892</v>
      </c>
      <c r="R131" s="1">
        <f t="shared" ca="1" si="16"/>
        <v>104.16743431162675</v>
      </c>
      <c r="AB131" s="93">
        <v>40793</v>
      </c>
    </row>
    <row r="132" spans="1:28" x14ac:dyDescent="0.3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45980</v>
      </c>
      <c r="J132" s="1">
        <f t="shared" ca="1" si="9"/>
        <v>153.92223985000001</v>
      </c>
      <c r="K132" s="1">
        <f t="shared" ca="1" si="10"/>
        <v>180.34215986000001</v>
      </c>
      <c r="L132" s="1">
        <f t="shared" ca="1" si="11"/>
        <v>176.79541076000001</v>
      </c>
      <c r="M132" s="1">
        <f t="shared" ca="1" si="13"/>
        <v>174.71200967999999</v>
      </c>
      <c r="O132" s="1">
        <f t="shared" ca="1" si="14"/>
        <v>105.33909946071995</v>
      </c>
      <c r="P132" s="1">
        <f t="shared" ca="1" si="15"/>
        <v>107.17566813564851</v>
      </c>
      <c r="Q132" s="1">
        <f t="shared" ca="1" si="16"/>
        <v>112.483713535622</v>
      </c>
      <c r="R132" s="1">
        <f t="shared" ca="1" si="16"/>
        <v>104.41370497458725</v>
      </c>
      <c r="AB132" s="93">
        <v>40828</v>
      </c>
    </row>
    <row r="133" spans="1:28" x14ac:dyDescent="0.3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45981</v>
      </c>
      <c r="J133" s="1">
        <v>153.92223985000001</v>
      </c>
      <c r="K133" s="1">
        <v>180.34215986000001</v>
      </c>
      <c r="L133" s="1">
        <v>176.79541076000001</v>
      </c>
      <c r="M133" s="1">
        <v>174.71200967999999</v>
      </c>
      <c r="O133" s="1">
        <v>105.33909946071995</v>
      </c>
      <c r="P133" s="1">
        <v>107.17566813564851</v>
      </c>
      <c r="Q133" s="1">
        <v>112.483713535622</v>
      </c>
      <c r="R133" s="1">
        <v>104.41370497458725</v>
      </c>
      <c r="AB133" s="93">
        <v>40849</v>
      </c>
    </row>
    <row r="134" spans="1:28" x14ac:dyDescent="0.3">
      <c r="A134" s="89">
        <v>43636</v>
      </c>
      <c r="B134" s="90"/>
      <c r="C134" s="90"/>
      <c r="D134" s="90"/>
      <c r="E134" s="90"/>
      <c r="F134" s="90"/>
      <c r="G134" s="91"/>
      <c r="I134" s="92">
        <f t="shared" ref="I134:I197" ca="1" si="17">WORKDAY(I133,1,$AB$4:$AB$467)</f>
        <v>45982</v>
      </c>
      <c r="J134" s="1">
        <f t="shared" ref="J133:J196" ca="1" si="18">VLOOKUP(I134,$A$10:$G$10000,2,FALSE)</f>
        <v>154.17015721000001</v>
      </c>
      <c r="K134" s="1">
        <f t="shared" ref="K133:K196" ca="1" si="19">VLOOKUP(I134,$A$10:$G$10000,6,FALSE)</f>
        <v>180.44158442</v>
      </c>
      <c r="L134" s="1">
        <f t="shared" ref="L133:L196" ca="1" si="20">VLOOKUP(I134,$A$10:$G$10000,7,FALSE)</f>
        <v>176.10070264000001</v>
      </c>
      <c r="M134" s="1">
        <f t="shared" ref="M134:M197" ca="1" si="21">VLOOKUP(I134,$A$10:$G$10000,3,FALSE)</f>
        <v>174.76834690999999</v>
      </c>
      <c r="O134" s="1">
        <f t="shared" ca="1" si="14"/>
        <v>105.50876559518194</v>
      </c>
      <c r="P134" s="1">
        <f t="shared" ca="1" si="15"/>
        <v>107.23475522684984</v>
      </c>
      <c r="Q134" s="1">
        <f t="shared" ca="1" si="16"/>
        <v>112.04171479354476</v>
      </c>
      <c r="R134" s="1">
        <f t="shared" ca="1" si="16"/>
        <v>104.4473739760662</v>
      </c>
      <c r="AB134" s="93">
        <v>40862</v>
      </c>
    </row>
    <row r="135" spans="1:28" x14ac:dyDescent="0.3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17"/>
        <v>45985</v>
      </c>
      <c r="J135" s="1">
        <f t="shared" ca="1" si="18"/>
        <v>154.20545247999999</v>
      </c>
      <c r="K135" s="1">
        <f t="shared" ca="1" si="19"/>
        <v>180.54106375000001</v>
      </c>
      <c r="L135" s="1">
        <f t="shared" ca="1" si="20"/>
        <v>176.67810138999999</v>
      </c>
      <c r="M135" s="1">
        <f t="shared" ca="1" si="21"/>
        <v>174.83756063000001</v>
      </c>
      <c r="O135" s="1">
        <f t="shared" ref="O135:O198" ca="1" si="22">J135/J134*O134</f>
        <v>105.53292046689278</v>
      </c>
      <c r="P135" s="1">
        <f t="shared" ref="P135:P198" ca="1" si="23">K135/K134*P134</f>
        <v>107.29387486735274</v>
      </c>
      <c r="Q135" s="1">
        <f t="shared" ref="Q135:R198" ca="1" si="24">L135/L134*Q134</f>
        <v>112.40907701924749</v>
      </c>
      <c r="R135" s="1">
        <f t="shared" ca="1" si="24"/>
        <v>104.48873839602517</v>
      </c>
      <c r="AB135" s="93">
        <v>43655</v>
      </c>
    </row>
    <row r="136" spans="1:28" x14ac:dyDescent="0.3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17"/>
        <v>45986</v>
      </c>
      <c r="J136" s="1">
        <f t="shared" ca="1" si="18"/>
        <v>154.41594835999999</v>
      </c>
      <c r="K136" s="1">
        <f t="shared" ca="1" si="19"/>
        <v>180.64059804999999</v>
      </c>
      <c r="L136" s="1">
        <f t="shared" ca="1" si="20"/>
        <v>177.39790984999999</v>
      </c>
      <c r="M136" s="1">
        <f t="shared" ca="1" si="21"/>
        <v>175.36730768999999</v>
      </c>
      <c r="O136" s="1">
        <f t="shared" ca="1" si="22"/>
        <v>105.67697662447598</v>
      </c>
      <c r="P136" s="1">
        <f t="shared" ca="1" si="23"/>
        <v>107.3530271760153</v>
      </c>
      <c r="Q136" s="1">
        <f t="shared" ca="1" si="24"/>
        <v>112.86704551665984</v>
      </c>
      <c r="R136" s="1">
        <f t="shared" ca="1" si="24"/>
        <v>104.80533284957936</v>
      </c>
      <c r="AB136" s="93">
        <v>40909</v>
      </c>
    </row>
    <row r="137" spans="1:28" x14ac:dyDescent="0.3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17"/>
        <v>45987</v>
      </c>
      <c r="J137" s="1">
        <f t="shared" ca="1" si="18"/>
        <v>153.85845322</v>
      </c>
      <c r="K137" s="1">
        <f t="shared" ca="1" si="19"/>
        <v>180.74018713000001</v>
      </c>
      <c r="L137" s="1">
        <f t="shared" ca="1" si="20"/>
        <v>180.40717387000001</v>
      </c>
      <c r="M137" s="1">
        <f t="shared" ca="1" si="21"/>
        <v>175.68809114000001</v>
      </c>
      <c r="O137" s="1">
        <f t="shared" ca="1" si="22"/>
        <v>105.29544607984151</v>
      </c>
      <c r="P137" s="1">
        <f t="shared" ca="1" si="23"/>
        <v>107.41221203992234</v>
      </c>
      <c r="Q137" s="1">
        <f t="shared" ca="1" si="24"/>
        <v>114.78164946776714</v>
      </c>
      <c r="R137" s="1">
        <f t="shared" ca="1" si="24"/>
        <v>104.99704370317424</v>
      </c>
      <c r="AB137" s="93">
        <v>40959</v>
      </c>
    </row>
    <row r="138" spans="1:28" x14ac:dyDescent="0.3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17"/>
        <v>45988</v>
      </c>
      <c r="J138" s="1">
        <f t="shared" ca="1" si="18"/>
        <v>154.55712943</v>
      </c>
      <c r="K138" s="1">
        <f t="shared" ca="1" si="19"/>
        <v>180.83983117</v>
      </c>
      <c r="L138" s="1">
        <f t="shared" ca="1" si="20"/>
        <v>180.18509392999999</v>
      </c>
      <c r="M138" s="1">
        <f t="shared" ca="1" si="21"/>
        <v>175.70153253000001</v>
      </c>
      <c r="O138" s="1">
        <f t="shared" ca="1" si="22"/>
        <v>105.7735961044757</v>
      </c>
      <c r="P138" s="1">
        <f t="shared" ca="1" si="23"/>
        <v>107.47142956604615</v>
      </c>
      <c r="Q138" s="1">
        <f t="shared" ca="1" si="24"/>
        <v>114.64035407867539</v>
      </c>
      <c r="R138" s="1">
        <f t="shared" ca="1" si="24"/>
        <v>105.00507672467333</v>
      </c>
      <c r="AB138" s="93">
        <v>40960</v>
      </c>
    </row>
    <row r="139" spans="1:28" x14ac:dyDescent="0.3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17"/>
        <v>45989</v>
      </c>
      <c r="J139" s="1">
        <f t="shared" ca="1" si="18"/>
        <v>155.65681092</v>
      </c>
      <c r="K139" s="1">
        <f t="shared" ca="1" si="19"/>
        <v>180.93953016</v>
      </c>
      <c r="L139" s="1">
        <f t="shared" ca="1" si="20"/>
        <v>180.99564362000001</v>
      </c>
      <c r="M139" s="1">
        <f t="shared" ca="1" si="21"/>
        <v>175.55472331000001</v>
      </c>
      <c r="O139" s="1">
        <f t="shared" ca="1" si="22"/>
        <v>106.52618038315504</v>
      </c>
      <c r="P139" s="1">
        <f t="shared" ca="1" si="23"/>
        <v>107.53067974844386</v>
      </c>
      <c r="Q139" s="1">
        <f t="shared" ca="1" si="24"/>
        <v>115.15605546902493</v>
      </c>
      <c r="R139" s="1">
        <f t="shared" ca="1" si="24"/>
        <v>104.91733865439009</v>
      </c>
      <c r="AB139" s="93">
        <v>41005</v>
      </c>
    </row>
    <row r="140" spans="1:28" x14ac:dyDescent="0.3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17"/>
        <v>45992</v>
      </c>
      <c r="J140" s="1">
        <f t="shared" ca="1" si="18"/>
        <v>155.64915653</v>
      </c>
      <c r="K140" s="1">
        <f t="shared" ca="1" si="19"/>
        <v>181.03928411999999</v>
      </c>
      <c r="L140" s="1">
        <f t="shared" ca="1" si="20"/>
        <v>180.47097151</v>
      </c>
      <c r="M140" s="1">
        <f t="shared" ca="1" si="21"/>
        <v>175.38475761000001</v>
      </c>
      <c r="O140" s="1">
        <f t="shared" ca="1" si="22"/>
        <v>106.52094198128208</v>
      </c>
      <c r="P140" s="1">
        <f t="shared" ca="1" si="23"/>
        <v>107.58996259900124</v>
      </c>
      <c r="Q140" s="1">
        <f t="shared" ca="1" si="24"/>
        <v>114.82223986223022</v>
      </c>
      <c r="R140" s="1">
        <f t="shared" ca="1" si="24"/>
        <v>104.81576150186289</v>
      </c>
      <c r="AB140" s="93">
        <v>41020</v>
      </c>
    </row>
    <row r="141" spans="1:28" x14ac:dyDescent="0.3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17"/>
        <v>45993</v>
      </c>
      <c r="J141" s="1">
        <f t="shared" ca="1" si="18"/>
        <v>155.99147811</v>
      </c>
      <c r="K141" s="1">
        <f t="shared" ca="1" si="19"/>
        <v>181.13909303</v>
      </c>
      <c r="L141" s="1">
        <f t="shared" ca="1" si="20"/>
        <v>183.29417900999999</v>
      </c>
      <c r="M141" s="1">
        <f t="shared" ca="1" si="21"/>
        <v>176.12018272</v>
      </c>
      <c r="O141" s="1">
        <f t="shared" ca="1" si="22"/>
        <v>106.75521512464532</v>
      </c>
      <c r="P141" s="1">
        <f t="shared" ca="1" si="23"/>
        <v>107.64927810583249</v>
      </c>
      <c r="Q141" s="1">
        <f t="shared" ca="1" si="24"/>
        <v>116.61846784301596</v>
      </c>
      <c r="R141" s="1">
        <f t="shared" ca="1" si="24"/>
        <v>105.2552759954978</v>
      </c>
      <c r="AB141" s="93">
        <v>41030</v>
      </c>
    </row>
    <row r="142" spans="1:28" x14ac:dyDescent="0.3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17"/>
        <v>45994</v>
      </c>
      <c r="J142" s="1">
        <f t="shared" ca="1" si="18"/>
        <v>155.94512649000001</v>
      </c>
      <c r="K142" s="1">
        <f t="shared" ca="1" si="19"/>
        <v>181.23895690000001</v>
      </c>
      <c r="L142" s="1">
        <f t="shared" ca="1" si="20"/>
        <v>184.04847482</v>
      </c>
      <c r="M142" s="1">
        <f t="shared" ca="1" si="21"/>
        <v>176.63618982</v>
      </c>
      <c r="O142" s="1">
        <f t="shared" ca="1" si="22"/>
        <v>106.72349366636804</v>
      </c>
      <c r="P142" s="1">
        <f t="shared" ca="1" si="23"/>
        <v>107.70862627488054</v>
      </c>
      <c r="Q142" s="1">
        <f t="shared" ca="1" si="24"/>
        <v>117.09837845522262</v>
      </c>
      <c r="R142" s="1">
        <f t="shared" ca="1" si="24"/>
        <v>105.56365899219547</v>
      </c>
      <c r="AB142" s="93">
        <v>41067</v>
      </c>
    </row>
    <row r="143" spans="1:28" x14ac:dyDescent="0.3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17"/>
        <v>45995</v>
      </c>
      <c r="J143" s="1">
        <f t="shared" ca="1" si="18"/>
        <v>156.31678991999999</v>
      </c>
      <c r="K143" s="1">
        <f t="shared" ca="1" si="19"/>
        <v>181.33887591000001</v>
      </c>
      <c r="L143" s="1">
        <f t="shared" ca="1" si="20"/>
        <v>187.12108136000001</v>
      </c>
      <c r="M143" s="1">
        <f t="shared" ca="1" si="21"/>
        <v>177.04970041000001</v>
      </c>
      <c r="O143" s="1">
        <f t="shared" ca="1" si="22"/>
        <v>106.97784736507222</v>
      </c>
      <c r="P143" s="1">
        <f t="shared" ca="1" si="23"/>
        <v>107.76800721311771</v>
      </c>
      <c r="Q143" s="1">
        <f t="shared" ca="1" si="24"/>
        <v>119.05328323678518</v>
      </c>
      <c r="R143" s="1">
        <f t="shared" ca="1" si="24"/>
        <v>105.81078666720309</v>
      </c>
      <c r="AB143" s="93">
        <v>41159</v>
      </c>
    </row>
    <row r="144" spans="1:28" x14ac:dyDescent="0.3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17"/>
        <v>45996</v>
      </c>
      <c r="J144" s="1">
        <f t="shared" ca="1" si="18"/>
        <v>156.07907840999999</v>
      </c>
      <c r="K144" s="1">
        <f t="shared" ca="1" si="19"/>
        <v>181.43884987999999</v>
      </c>
      <c r="L144" s="1">
        <f t="shared" ca="1" si="20"/>
        <v>179.05819579999999</v>
      </c>
      <c r="M144" s="1">
        <f t="shared" ca="1" si="21"/>
        <v>175.14660193</v>
      </c>
      <c r="O144" s="1">
        <f t="shared" ca="1" si="22"/>
        <v>106.81516576415964</v>
      </c>
      <c r="P144" s="1">
        <f t="shared" ca="1" si="23"/>
        <v>107.82742081357165</v>
      </c>
      <c r="Q144" s="1">
        <f t="shared" ca="1" si="24"/>
        <v>113.92338022797506</v>
      </c>
      <c r="R144" s="1">
        <f t="shared" ca="1" si="24"/>
        <v>104.67343175043315</v>
      </c>
      <c r="AB144" s="93">
        <v>41194</v>
      </c>
    </row>
    <row r="145" spans="1:28" x14ac:dyDescent="0.3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17"/>
        <v>45999</v>
      </c>
      <c r="J145" s="1">
        <f t="shared" ca="1" si="18"/>
        <v>156.38993192000001</v>
      </c>
      <c r="K145" s="1">
        <f t="shared" ca="1" si="19"/>
        <v>181.53887899</v>
      </c>
      <c r="L145" s="1">
        <f t="shared" ca="1" si="20"/>
        <v>179.98901319999999</v>
      </c>
      <c r="M145" s="1">
        <f t="shared" ca="1" si="21"/>
        <v>175.26570186999999</v>
      </c>
      <c r="O145" s="1">
        <f t="shared" ca="1" si="22"/>
        <v>107.02790324017036</v>
      </c>
      <c r="P145" s="1">
        <f t="shared" ca="1" si="23"/>
        <v>107.88686718321472</v>
      </c>
      <c r="Q145" s="1">
        <f t="shared" ca="1" si="24"/>
        <v>114.51560033892412</v>
      </c>
      <c r="R145" s="1">
        <f t="shared" ca="1" si="24"/>
        <v>104.74460983384269</v>
      </c>
      <c r="AB145" s="93">
        <v>41215</v>
      </c>
    </row>
    <row r="146" spans="1:28" x14ac:dyDescent="0.3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17"/>
        <v>46000</v>
      </c>
      <c r="J146" s="1">
        <f t="shared" ca="1" si="18"/>
        <v>156.30190637000001</v>
      </c>
      <c r="K146" s="1">
        <f t="shared" ca="1" si="19"/>
        <v>181.63896324000001</v>
      </c>
      <c r="L146" s="1">
        <f t="shared" ca="1" si="20"/>
        <v>179.75428067999999</v>
      </c>
      <c r="M146" s="1">
        <f t="shared" ca="1" si="21"/>
        <v>174.71476881999999</v>
      </c>
      <c r="O146" s="1">
        <f t="shared" ca="1" si="22"/>
        <v>106.9676615741475</v>
      </c>
      <c r="P146" s="1">
        <f t="shared" ca="1" si="23"/>
        <v>107.94634632204689</v>
      </c>
      <c r="Q146" s="1">
        <f t="shared" ca="1" si="24"/>
        <v>114.36625491517317</v>
      </c>
      <c r="R146" s="1">
        <f t="shared" ca="1" si="24"/>
        <v>104.41535392837396</v>
      </c>
      <c r="AB146" s="93">
        <v>41228</v>
      </c>
    </row>
    <row r="147" spans="1:28" x14ac:dyDescent="0.3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17"/>
        <v>46001</v>
      </c>
      <c r="J147" s="1">
        <f t="shared" ca="1" si="18"/>
        <v>156.33635115000001</v>
      </c>
      <c r="K147" s="1">
        <f t="shared" ca="1" si="19"/>
        <v>181.73910280000001</v>
      </c>
      <c r="L147" s="1">
        <f t="shared" ca="1" si="20"/>
        <v>180.99887504</v>
      </c>
      <c r="M147" s="1">
        <f t="shared" ca="1" si="21"/>
        <v>174.61436673</v>
      </c>
      <c r="O147" s="1">
        <f t="shared" ca="1" si="22"/>
        <v>106.99123439968498</v>
      </c>
      <c r="P147" s="1">
        <f t="shared" ca="1" si="23"/>
        <v>108.00585833109758</v>
      </c>
      <c r="Q147" s="1">
        <f t="shared" ca="1" si="24"/>
        <v>115.15811141674456</v>
      </c>
      <c r="R147" s="1">
        <f t="shared" ca="1" si="24"/>
        <v>104.35535030170118</v>
      </c>
      <c r="AB147" s="93">
        <v>41268</v>
      </c>
    </row>
    <row r="148" spans="1:28" x14ac:dyDescent="0.3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17"/>
        <v>46002</v>
      </c>
      <c r="J148" s="1">
        <f t="shared" ca="1" si="18"/>
        <v>156.40949315</v>
      </c>
      <c r="K148" s="1">
        <f t="shared" ca="1" si="19"/>
        <v>181.83929749999999</v>
      </c>
      <c r="L148" s="1">
        <f t="shared" ca="1" si="20"/>
        <v>181.12873457000001</v>
      </c>
      <c r="M148" s="1">
        <f t="shared" ca="1" si="21"/>
        <v>175.44768142000001</v>
      </c>
      <c r="O148" s="1">
        <f t="shared" ca="1" si="22"/>
        <v>107.04129027478311</v>
      </c>
      <c r="P148" s="1">
        <f t="shared" ca="1" si="23"/>
        <v>108.06540310933738</v>
      </c>
      <c r="Q148" s="1">
        <f t="shared" ca="1" si="24"/>
        <v>115.24073280442425</v>
      </c>
      <c r="R148" s="1">
        <f t="shared" ca="1" si="24"/>
        <v>104.85336686250898</v>
      </c>
      <c r="AB148" s="93">
        <v>41275</v>
      </c>
    </row>
    <row r="149" spans="1:28" x14ac:dyDescent="0.3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17"/>
        <v>46003</v>
      </c>
      <c r="J149" s="1">
        <f t="shared" ca="1" si="18"/>
        <v>156.74330985</v>
      </c>
      <c r="K149" s="1">
        <f t="shared" ca="1" si="19"/>
        <v>181.93954751000001</v>
      </c>
      <c r="L149" s="1">
        <f t="shared" ca="1" si="20"/>
        <v>182.92338583</v>
      </c>
      <c r="M149" s="1">
        <f t="shared" ca="1" si="21"/>
        <v>175.84304123999999</v>
      </c>
      <c r="O149" s="1">
        <f t="shared" ca="1" si="22"/>
        <v>107.26974297010003</v>
      </c>
      <c r="P149" s="1">
        <f t="shared" ca="1" si="23"/>
        <v>108.12498075779573</v>
      </c>
      <c r="Q149" s="1">
        <f t="shared" ca="1" si="24"/>
        <v>116.38255564563036</v>
      </c>
      <c r="R149" s="1">
        <f t="shared" ca="1" si="24"/>
        <v>105.08964703397453</v>
      </c>
      <c r="AB149" s="93">
        <v>41316</v>
      </c>
    </row>
    <row r="150" spans="1:28" x14ac:dyDescent="0.3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17"/>
        <v>46006</v>
      </c>
      <c r="J150" s="1">
        <f t="shared" ca="1" si="18"/>
        <v>156.92659008999999</v>
      </c>
      <c r="K150" s="1">
        <f t="shared" ca="1" si="19"/>
        <v>182.03985266000001</v>
      </c>
      <c r="L150" s="1">
        <f t="shared" ca="1" si="20"/>
        <v>184.87517020000001</v>
      </c>
      <c r="M150" s="1">
        <f t="shared" ca="1" si="21"/>
        <v>176.08439641000001</v>
      </c>
      <c r="O150" s="1">
        <f t="shared" ca="1" si="22"/>
        <v>107.39517367751019</v>
      </c>
      <c r="P150" s="1">
        <f t="shared" ca="1" si="23"/>
        <v>108.18459117544317</v>
      </c>
      <c r="Q150" s="1">
        <f t="shared" ca="1" si="24"/>
        <v>117.62435232471056</v>
      </c>
      <c r="R150" s="1">
        <f t="shared" ca="1" si="24"/>
        <v>105.23388890698962</v>
      </c>
      <c r="AB150" s="93">
        <v>41317</v>
      </c>
    </row>
    <row r="151" spans="1:28" x14ac:dyDescent="0.3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17"/>
        <v>46007</v>
      </c>
      <c r="J151" s="1">
        <f t="shared" ca="1" si="18"/>
        <v>156.98102134999999</v>
      </c>
      <c r="K151" s="1">
        <f t="shared" ca="1" si="19"/>
        <v>182.14021313000001</v>
      </c>
      <c r="L151" s="1">
        <f t="shared" ca="1" si="20"/>
        <v>180.43327549</v>
      </c>
      <c r="M151" s="1">
        <f t="shared" ca="1" si="21"/>
        <v>175.55377204000001</v>
      </c>
      <c r="O151" s="1">
        <f t="shared" ca="1" si="22"/>
        <v>107.43242456416894</v>
      </c>
      <c r="P151" s="1">
        <f t="shared" ca="1" si="23"/>
        <v>108.24423446925204</v>
      </c>
      <c r="Q151" s="1">
        <f t="shared" ca="1" si="24"/>
        <v>114.79825627409926</v>
      </c>
      <c r="R151" s="1">
        <f t="shared" ca="1" si="24"/>
        <v>104.91677014381482</v>
      </c>
      <c r="AB151" s="93">
        <v>41362</v>
      </c>
    </row>
    <row r="152" spans="1:28" x14ac:dyDescent="0.3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17"/>
        <v>46008</v>
      </c>
      <c r="J152" s="1">
        <f t="shared" ca="1" si="18"/>
        <v>156.78625951000001</v>
      </c>
      <c r="K152" s="1">
        <f t="shared" ca="1" si="19"/>
        <v>182.24062891</v>
      </c>
      <c r="L152" s="1">
        <f t="shared" ca="1" si="20"/>
        <v>179.01029353000001</v>
      </c>
      <c r="M152" s="1">
        <f t="shared" ca="1" si="21"/>
        <v>174.13452050000001</v>
      </c>
      <c r="O152" s="1">
        <f t="shared" ca="1" si="22"/>
        <v>107.29913624368385</v>
      </c>
      <c r="P152" s="1">
        <f t="shared" ca="1" si="23"/>
        <v>108.30391063327944</v>
      </c>
      <c r="Q152" s="1">
        <f t="shared" ca="1" si="24"/>
        <v>113.89290304990114</v>
      </c>
      <c r="R152" s="1">
        <f t="shared" ca="1" si="24"/>
        <v>104.06857824301926</v>
      </c>
      <c r="AB152" s="93">
        <v>41385</v>
      </c>
    </row>
    <row r="153" spans="1:28" x14ac:dyDescent="0.3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17"/>
        <v>46009</v>
      </c>
      <c r="J153" s="1">
        <f t="shared" ca="1" si="18"/>
        <v>157.21745712000001</v>
      </c>
      <c r="K153" s="1">
        <f t="shared" ca="1" si="19"/>
        <v>182.34110018999999</v>
      </c>
      <c r="L153" s="1">
        <f t="shared" ca="1" si="20"/>
        <v>179.68852598999999</v>
      </c>
      <c r="M153" s="1">
        <f t="shared" ca="1" si="21"/>
        <v>174.3164554</v>
      </c>
      <c r="O153" s="1">
        <f t="shared" ca="1" si="22"/>
        <v>107.59423309239966</v>
      </c>
      <c r="P153" s="1">
        <f t="shared" ca="1" si="23"/>
        <v>108.36361978044062</v>
      </c>
      <c r="Q153" s="1">
        <f t="shared" ca="1" si="24"/>
        <v>114.32441937384442</v>
      </c>
      <c r="R153" s="1">
        <f t="shared" ca="1" si="24"/>
        <v>104.1773085873612</v>
      </c>
      <c r="AB153" s="93">
        <v>41395</v>
      </c>
    </row>
    <row r="154" spans="1:28" x14ac:dyDescent="0.3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17"/>
        <v>46010</v>
      </c>
      <c r="J154" s="1">
        <f t="shared" ca="1" si="18"/>
        <v>157.65248194</v>
      </c>
      <c r="K154" s="1">
        <f t="shared" ca="1" si="19"/>
        <v>182.44162678000001</v>
      </c>
      <c r="L154" s="1">
        <f t="shared" ca="1" si="20"/>
        <v>180.31396355999999</v>
      </c>
      <c r="M154" s="1">
        <f t="shared" ca="1" si="21"/>
        <v>175.04356849000001</v>
      </c>
      <c r="O154" s="1">
        <f t="shared" ca="1" si="22"/>
        <v>107.89194915231744</v>
      </c>
      <c r="P154" s="1">
        <f t="shared" ca="1" si="23"/>
        <v>108.42336179782032</v>
      </c>
      <c r="Q154" s="1">
        <f t="shared" ca="1" si="24"/>
        <v>114.72234565573076</v>
      </c>
      <c r="R154" s="1">
        <f t="shared" ca="1" si="24"/>
        <v>104.61185554152581</v>
      </c>
      <c r="AB154" s="93">
        <v>41424</v>
      </c>
    </row>
    <row r="155" spans="1:28" x14ac:dyDescent="0.3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17"/>
        <v>46013</v>
      </c>
      <c r="J155" s="1">
        <f t="shared" ca="1" si="18"/>
        <v>158.83253457999999</v>
      </c>
      <c r="K155" s="1">
        <f t="shared" ca="1" si="19"/>
        <v>182.54220887</v>
      </c>
      <c r="L155" s="1">
        <f t="shared" ca="1" si="20"/>
        <v>179.93692374</v>
      </c>
      <c r="M155" s="1">
        <f t="shared" ca="1" si="21"/>
        <v>174.56982593999999</v>
      </c>
      <c r="O155" s="1">
        <f t="shared" ca="1" si="22"/>
        <v>108.69953668830301</v>
      </c>
      <c r="P155" s="1">
        <f t="shared" ca="1" si="23"/>
        <v>108.48313679833379</v>
      </c>
      <c r="Q155" s="1">
        <f t="shared" ca="1" si="24"/>
        <v>114.48245911726187</v>
      </c>
      <c r="R155" s="1">
        <f t="shared" ca="1" si="24"/>
        <v>104.32873124491786</v>
      </c>
      <c r="AB155" s="93">
        <v>41524</v>
      </c>
    </row>
    <row r="156" spans="1:28" x14ac:dyDescent="0.3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17"/>
        <v>46014</v>
      </c>
      <c r="J156" s="1">
        <f t="shared" ca="1" si="18"/>
        <v>159.68557444000001</v>
      </c>
      <c r="K156" s="1">
        <f t="shared" ca="1" si="19"/>
        <v>182.64284627999999</v>
      </c>
      <c r="L156" s="1">
        <f t="shared" ca="1" si="20"/>
        <v>182.57004683</v>
      </c>
      <c r="M156" s="1">
        <f t="shared" ca="1" si="21"/>
        <v>174.85822769999999</v>
      </c>
      <c r="O156" s="1">
        <f t="shared" ca="1" si="22"/>
        <v>109.28332789835862</v>
      </c>
      <c r="P156" s="1">
        <f t="shared" ca="1" si="23"/>
        <v>108.54294467500868</v>
      </c>
      <c r="Q156" s="1">
        <f t="shared" ca="1" si="24"/>
        <v>116.15774843663036</v>
      </c>
      <c r="R156" s="1">
        <f t="shared" ca="1" si="24"/>
        <v>104.50108972409708</v>
      </c>
      <c r="AB156" s="93">
        <v>41559</v>
      </c>
    </row>
    <row r="157" spans="1:28" x14ac:dyDescent="0.3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17"/>
        <v>46015</v>
      </c>
      <c r="J157" s="1">
        <v>159.68557444000001</v>
      </c>
      <c r="K157" s="1">
        <v>182.64284627999999</v>
      </c>
      <c r="L157" s="1">
        <v>182.57004683</v>
      </c>
      <c r="M157" s="1">
        <v>174.85822769999999</v>
      </c>
      <c r="O157" s="1">
        <v>109.28332789835862</v>
      </c>
      <c r="P157" s="1">
        <v>108.54294467500868</v>
      </c>
      <c r="Q157" s="1">
        <v>116.15774843663036</v>
      </c>
      <c r="R157" s="1">
        <v>104.50108972409708</v>
      </c>
      <c r="AB157" s="93">
        <v>41580</v>
      </c>
    </row>
    <row r="158" spans="1:28" x14ac:dyDescent="0.3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17"/>
        <v>46017</v>
      </c>
      <c r="J158" s="1">
        <f t="shared" ca="1" si="18"/>
        <v>160.55349785000001</v>
      </c>
      <c r="K158" s="1">
        <f t="shared" ca="1" si="19"/>
        <v>182.84428757000001</v>
      </c>
      <c r="L158" s="1">
        <f t="shared" ca="1" si="20"/>
        <v>183.0716098</v>
      </c>
      <c r="M158" s="1">
        <f t="shared" ca="1" si="21"/>
        <v>175.45740294000001</v>
      </c>
      <c r="O158" s="1">
        <f t="shared" ca="1" si="22"/>
        <v>109.87730489933895</v>
      </c>
      <c r="P158" s="1">
        <f t="shared" ca="1" si="23"/>
        <v>108.66265935993106</v>
      </c>
      <c r="Q158" s="1">
        <f t="shared" ca="1" si="24"/>
        <v>116.47686116243602</v>
      </c>
      <c r="R158" s="1">
        <f t="shared" ca="1" si="24"/>
        <v>104.85917676603557</v>
      </c>
      <c r="AB158" s="93">
        <v>41593</v>
      </c>
    </row>
    <row r="159" spans="1:28" x14ac:dyDescent="0.3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17"/>
        <v>46020</v>
      </c>
      <c r="J159" s="1">
        <f t="shared" ca="1" si="18"/>
        <v>160.41486824</v>
      </c>
      <c r="K159" s="1">
        <f t="shared" ca="1" si="19"/>
        <v>182.94509163999999</v>
      </c>
      <c r="L159" s="1">
        <f t="shared" ca="1" si="20"/>
        <v>182.60926753000001</v>
      </c>
      <c r="M159" s="1">
        <f t="shared" ca="1" si="21"/>
        <v>175.83471716</v>
      </c>
      <c r="O159" s="1">
        <f t="shared" ca="1" si="22"/>
        <v>109.78243155101566</v>
      </c>
      <c r="P159" s="1">
        <f t="shared" ca="1" si="23"/>
        <v>108.72256628109375</v>
      </c>
      <c r="Q159" s="1">
        <f t="shared" ca="1" si="24"/>
        <v>116.18270208200217</v>
      </c>
      <c r="R159" s="1">
        <f t="shared" ca="1" si="24"/>
        <v>105.08467228704728</v>
      </c>
      <c r="AB159" s="93">
        <v>41633</v>
      </c>
    </row>
    <row r="160" spans="1:28" x14ac:dyDescent="0.3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17"/>
        <v>46021</v>
      </c>
      <c r="J160" s="1">
        <f t="shared" ca="1" si="18"/>
        <v>160.54286673999999</v>
      </c>
      <c r="K160" s="1">
        <f t="shared" ca="1" si="19"/>
        <v>183.04595119999999</v>
      </c>
      <c r="L160" s="1">
        <f t="shared" ca="1" si="20"/>
        <v>183.33186365</v>
      </c>
      <c r="M160" s="1">
        <f t="shared" ca="1" si="21"/>
        <v>176.01070797</v>
      </c>
      <c r="O160" s="1">
        <f t="shared" ca="1" si="22"/>
        <v>109.8700293324374</v>
      </c>
      <c r="P160" s="1">
        <f t="shared" ca="1" si="23"/>
        <v>108.78250617944731</v>
      </c>
      <c r="Q160" s="1">
        <f t="shared" ca="1" si="24"/>
        <v>116.64244419077427</v>
      </c>
      <c r="R160" s="1">
        <f t="shared" ca="1" si="24"/>
        <v>105.18985024560453</v>
      </c>
      <c r="AB160" s="93">
        <v>41640</v>
      </c>
    </row>
    <row r="161" spans="1:28" x14ac:dyDescent="0.3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17"/>
        <v>46022</v>
      </c>
      <c r="J161" s="1">
        <v>160.54286673999999</v>
      </c>
      <c r="K161" s="1">
        <v>183.04595119999999</v>
      </c>
      <c r="L161" s="1">
        <v>183.33186365</v>
      </c>
      <c r="M161" s="1">
        <v>176.01070797</v>
      </c>
      <c r="O161" s="1">
        <v>109.8700293324374</v>
      </c>
      <c r="P161" s="1">
        <v>108.78250617944731</v>
      </c>
      <c r="Q161" s="1">
        <v>116.64244419077427</v>
      </c>
      <c r="R161" s="1">
        <v>105.18985024560453</v>
      </c>
      <c r="AB161" s="93">
        <v>41701</v>
      </c>
    </row>
    <row r="162" spans="1:28" x14ac:dyDescent="0.3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17"/>
        <v>46024</v>
      </c>
      <c r="J162" s="1">
        <f t="shared" ca="1" si="18"/>
        <v>160.69510416</v>
      </c>
      <c r="K162" s="1">
        <f t="shared" ca="1" si="19"/>
        <v>183.24783715999999</v>
      </c>
      <c r="L162" s="1">
        <f t="shared" ca="1" si="20"/>
        <v>182.6643267</v>
      </c>
      <c r="M162" s="1">
        <f t="shared" ca="1" si="21"/>
        <v>176.43021071000001</v>
      </c>
      <c r="O162" s="1">
        <f t="shared" ca="1" si="22"/>
        <v>109.97421539900354</v>
      </c>
      <c r="P162" s="1">
        <f t="shared" ca="1" si="23"/>
        <v>108.90248512761454</v>
      </c>
      <c r="Q162" s="1">
        <f t="shared" ca="1" si="24"/>
        <v>116.21773274189977</v>
      </c>
      <c r="R162" s="1">
        <f t="shared" ca="1" si="24"/>
        <v>105.44055902865053</v>
      </c>
      <c r="AB162" s="93">
        <v>41702</v>
      </c>
    </row>
    <row r="163" spans="1:28" x14ac:dyDescent="0.3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17"/>
        <v>46027</v>
      </c>
      <c r="J163" s="1">
        <f t="shared" ca="1" si="18"/>
        <v>160.86690282000001</v>
      </c>
      <c r="K163" s="1">
        <f t="shared" ca="1" si="19"/>
        <v>183.34886356000001</v>
      </c>
      <c r="L163" s="1">
        <f t="shared" ca="1" si="20"/>
        <v>184.17884638000001</v>
      </c>
      <c r="M163" s="1">
        <f t="shared" ca="1" si="21"/>
        <v>176.03744085</v>
      </c>
      <c r="O163" s="1">
        <f t="shared" ca="1" si="22"/>
        <v>110.0917885070261</v>
      </c>
      <c r="P163" s="1">
        <f t="shared" ca="1" si="23"/>
        <v>108.96252417742822</v>
      </c>
      <c r="Q163" s="1">
        <f t="shared" ca="1" si="24"/>
        <v>117.18132561513586</v>
      </c>
      <c r="R163" s="1">
        <f t="shared" ca="1" si="24"/>
        <v>105.20582670337956</v>
      </c>
      <c r="AB163" s="93">
        <v>41747</v>
      </c>
    </row>
    <row r="164" spans="1:28" x14ac:dyDescent="0.3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17"/>
        <v>46028</v>
      </c>
      <c r="J164" s="1">
        <f t="shared" ca="1" si="18"/>
        <v>161.10163761999999</v>
      </c>
      <c r="K164" s="1">
        <f t="shared" ca="1" si="19"/>
        <v>183.44994581</v>
      </c>
      <c r="L164" s="1">
        <f t="shared" ca="1" si="20"/>
        <v>186.22023417</v>
      </c>
      <c r="M164" s="1">
        <f t="shared" ca="1" si="21"/>
        <v>175.59566798</v>
      </c>
      <c r="O164" s="1">
        <f t="shared" ca="1" si="22"/>
        <v>110.25243294975371</v>
      </c>
      <c r="P164" s="1">
        <f t="shared" ca="1" si="23"/>
        <v>109.02259641837739</v>
      </c>
      <c r="Q164" s="1">
        <f t="shared" ca="1" si="24"/>
        <v>118.48013127077127</v>
      </c>
      <c r="R164" s="1">
        <f t="shared" ca="1" si="24"/>
        <v>104.94180855031475</v>
      </c>
      <c r="AB164" s="93">
        <v>41750</v>
      </c>
    </row>
    <row r="165" spans="1:28" x14ac:dyDescent="0.3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17"/>
        <v>46029</v>
      </c>
      <c r="J165" s="1">
        <f t="shared" ca="1" si="18"/>
        <v>160.78780739999999</v>
      </c>
      <c r="K165" s="1">
        <f t="shared" ca="1" si="19"/>
        <v>183.55108372999999</v>
      </c>
      <c r="L165" s="1">
        <f t="shared" ca="1" si="20"/>
        <v>184.29886375999999</v>
      </c>
      <c r="M165" s="1">
        <f t="shared" ca="1" si="21"/>
        <v>175.5845885</v>
      </c>
      <c r="O165" s="1">
        <f t="shared" ca="1" si="22"/>
        <v>110.03765831555806</v>
      </c>
      <c r="P165" s="1">
        <f t="shared" ca="1" si="23"/>
        <v>109.08270174348974</v>
      </c>
      <c r="Q165" s="1">
        <f t="shared" ca="1" si="24"/>
        <v>117.25768506662376</v>
      </c>
      <c r="R165" s="1">
        <f t="shared" ca="1" si="24"/>
        <v>104.93518708474915</v>
      </c>
      <c r="AB165" s="93">
        <v>41760</v>
      </c>
    </row>
    <row r="166" spans="1:28" x14ac:dyDescent="0.3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17"/>
        <v>46030</v>
      </c>
      <c r="J166" s="1">
        <f t="shared" ca="1" si="18"/>
        <v>160.85074354</v>
      </c>
      <c r="K166" s="1">
        <f t="shared" ca="1" si="19"/>
        <v>183.65227733</v>
      </c>
      <c r="L166" s="1">
        <f t="shared" ca="1" si="20"/>
        <v>185.39258301999999</v>
      </c>
      <c r="M166" s="1">
        <f t="shared" ca="1" si="21"/>
        <v>175.76633683</v>
      </c>
      <c r="O166" s="1">
        <f t="shared" ca="1" si="22"/>
        <v>110.08072965026314</v>
      </c>
      <c r="P166" s="1">
        <f t="shared" ca="1" si="23"/>
        <v>109.14284015870818</v>
      </c>
      <c r="Q166" s="1">
        <f t="shared" ca="1" si="24"/>
        <v>117.95354930541468</v>
      </c>
      <c r="R166" s="1">
        <f t="shared" ca="1" si="24"/>
        <v>105.04380592865691</v>
      </c>
      <c r="AB166" s="93">
        <v>41809</v>
      </c>
    </row>
    <row r="167" spans="1:28" x14ac:dyDescent="0.3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17"/>
        <v>46031</v>
      </c>
      <c r="J167" s="1">
        <f t="shared" ca="1" si="18"/>
        <v>161.14458728</v>
      </c>
      <c r="K167" s="1">
        <f t="shared" ca="1" si="19"/>
        <v>183.75352677999999</v>
      </c>
      <c r="L167" s="1">
        <f t="shared" ca="1" si="20"/>
        <v>185.88620399999999</v>
      </c>
      <c r="M167" s="1">
        <f t="shared" ca="1" si="21"/>
        <v>175.48137173000001</v>
      </c>
      <c r="O167" s="1">
        <f t="shared" ca="1" si="22"/>
        <v>110.28182622333752</v>
      </c>
      <c r="P167" s="1">
        <f t="shared" ca="1" si="23"/>
        <v>109.20301176506213</v>
      </c>
      <c r="Q167" s="1">
        <f t="shared" ca="1" si="24"/>
        <v>118.26760904639329</v>
      </c>
      <c r="R167" s="1">
        <f t="shared" ca="1" si="24"/>
        <v>104.87350131173932</v>
      </c>
      <c r="AB167" s="93">
        <v>41889</v>
      </c>
    </row>
    <row r="168" spans="1:28" x14ac:dyDescent="0.3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17"/>
        <v>46034</v>
      </c>
      <c r="J168" s="1">
        <f t="shared" ca="1" si="18"/>
        <v>161.08632882000001</v>
      </c>
      <c r="K168" s="1">
        <f t="shared" ca="1" si="19"/>
        <v>183.85483207999999</v>
      </c>
      <c r="L168" s="1">
        <f t="shared" ca="1" si="20"/>
        <v>185.63592883999999</v>
      </c>
      <c r="M168" s="1">
        <f t="shared" ca="1" si="21"/>
        <v>175.5044115</v>
      </c>
      <c r="O168" s="1">
        <f t="shared" ca="1" si="22"/>
        <v>110.24195613232047</v>
      </c>
      <c r="P168" s="1">
        <f t="shared" ca="1" si="23"/>
        <v>109.26321656255161</v>
      </c>
      <c r="Q168" s="1">
        <f t="shared" ca="1" si="24"/>
        <v>118.1083748259941</v>
      </c>
      <c r="R168" s="1">
        <f t="shared" ca="1" si="24"/>
        <v>104.88727064420746</v>
      </c>
      <c r="AB168" s="93">
        <v>41924</v>
      </c>
    </row>
    <row r="169" spans="1:28" x14ac:dyDescent="0.3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17"/>
        <v>46035</v>
      </c>
      <c r="J169" s="1">
        <f t="shared" ca="1" si="18"/>
        <v>161.41674355999999</v>
      </c>
      <c r="K169" s="1">
        <f t="shared" ca="1" si="19"/>
        <v>183.95619323</v>
      </c>
      <c r="L169" s="1">
        <f t="shared" ca="1" si="20"/>
        <v>184.29637192999999</v>
      </c>
      <c r="M169" s="1">
        <f t="shared" ca="1" si="21"/>
        <v>175.48728546000001</v>
      </c>
      <c r="O169" s="1">
        <f t="shared" ca="1" si="22"/>
        <v>110.46808064294392</v>
      </c>
      <c r="P169" s="1">
        <f t="shared" ca="1" si="23"/>
        <v>109.32345455117657</v>
      </c>
      <c r="Q169" s="1">
        <f t="shared" ca="1" si="24"/>
        <v>117.25609967314159</v>
      </c>
      <c r="R169" s="1">
        <f t="shared" ca="1" si="24"/>
        <v>104.87703555337875</v>
      </c>
      <c r="AB169" s="93">
        <v>41945</v>
      </c>
    </row>
    <row r="170" spans="1:28" x14ac:dyDescent="0.3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17"/>
        <v>46036</v>
      </c>
      <c r="J170" s="1">
        <f t="shared" ca="1" si="18"/>
        <v>161.50264289</v>
      </c>
      <c r="K170" s="1">
        <f t="shared" ca="1" si="19"/>
        <v>184.05761022999999</v>
      </c>
      <c r="L170" s="1">
        <f t="shared" ca="1" si="20"/>
        <v>187.90659898999999</v>
      </c>
      <c r="M170" s="1">
        <f t="shared" ca="1" si="21"/>
        <v>174.74405956999999</v>
      </c>
      <c r="O170" s="1">
        <f t="shared" ca="1" si="22"/>
        <v>110.52686719695522</v>
      </c>
      <c r="P170" s="1">
        <f t="shared" ca="1" si="23"/>
        <v>109.38372573093703</v>
      </c>
      <c r="Q170" s="1">
        <f t="shared" ca="1" si="24"/>
        <v>119.55305831403561</v>
      </c>
      <c r="R170" s="1">
        <f t="shared" ca="1" si="24"/>
        <v>104.43285905429278</v>
      </c>
      <c r="AB170" s="93">
        <v>41958</v>
      </c>
    </row>
    <row r="171" spans="1:28" x14ac:dyDescent="0.3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17"/>
        <v>46037</v>
      </c>
      <c r="J171" s="1">
        <f t="shared" ca="1" si="18"/>
        <v>161.78330406000001</v>
      </c>
      <c r="K171" s="1">
        <f t="shared" ca="1" si="19"/>
        <v>184.15908309</v>
      </c>
      <c r="L171" s="1">
        <f t="shared" ca="1" si="20"/>
        <v>188.38714640000001</v>
      </c>
      <c r="M171" s="1">
        <f t="shared" ca="1" si="21"/>
        <v>174.91180918000001</v>
      </c>
      <c r="O171" s="1">
        <f t="shared" ca="1" si="22"/>
        <v>110.71894207145161</v>
      </c>
      <c r="P171" s="1">
        <f t="shared" ca="1" si="23"/>
        <v>109.44403010777592</v>
      </c>
      <c r="Q171" s="1">
        <f t="shared" ca="1" si="24"/>
        <v>119.85880017110284</v>
      </c>
      <c r="R171" s="1">
        <f t="shared" ca="1" si="24"/>
        <v>104.53311179776603</v>
      </c>
      <c r="AB171" s="93">
        <v>41998</v>
      </c>
    </row>
    <row r="172" spans="1:28" x14ac:dyDescent="0.3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17"/>
        <v>46038</v>
      </c>
      <c r="J172" s="1">
        <f t="shared" ca="1" si="18"/>
        <v>161.98827177000001</v>
      </c>
      <c r="K172" s="1">
        <f t="shared" ca="1" si="19"/>
        <v>184.26061197000001</v>
      </c>
      <c r="L172" s="1">
        <f t="shared" ca="1" si="20"/>
        <v>187.51291284999999</v>
      </c>
      <c r="M172" s="1">
        <f t="shared" ca="1" si="21"/>
        <v>174.79935681000001</v>
      </c>
      <c r="O172" s="1">
        <f t="shared" ca="1" si="22"/>
        <v>110.85921493917343</v>
      </c>
      <c r="P172" s="1">
        <f t="shared" ca="1" si="23"/>
        <v>109.50436777677973</v>
      </c>
      <c r="Q172" s="1">
        <f t="shared" ca="1" si="24"/>
        <v>119.30258077729219</v>
      </c>
      <c r="R172" s="1">
        <f t="shared" ca="1" si="24"/>
        <v>104.46590652317512</v>
      </c>
      <c r="AB172" s="93">
        <v>42005</v>
      </c>
    </row>
    <row r="173" spans="1:28" x14ac:dyDescent="0.3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17"/>
        <v>46041</v>
      </c>
      <c r="J173" s="1">
        <f t="shared" ca="1" si="18"/>
        <v>162.16177139999999</v>
      </c>
      <c r="K173" s="1">
        <f t="shared" ca="1" si="19"/>
        <v>184.36219689000001</v>
      </c>
      <c r="L173" s="1">
        <f t="shared" ca="1" si="20"/>
        <v>187.56899605999999</v>
      </c>
      <c r="M173" s="1">
        <f t="shared" ca="1" si="21"/>
        <v>174.78797559</v>
      </c>
      <c r="O173" s="1">
        <f t="shared" ca="1" si="22"/>
        <v>110.97795213269904</v>
      </c>
      <c r="P173" s="1">
        <f t="shared" ca="1" si="23"/>
        <v>109.56473874983428</v>
      </c>
      <c r="Q173" s="1">
        <f t="shared" ca="1" si="24"/>
        <v>119.33826296893211</v>
      </c>
      <c r="R173" s="1">
        <f t="shared" ca="1" si="24"/>
        <v>104.45910472775472</v>
      </c>
      <c r="AB173" s="93">
        <v>42051</v>
      </c>
    </row>
    <row r="174" spans="1:28" x14ac:dyDescent="0.3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17"/>
        <v>46042</v>
      </c>
      <c r="J174" s="1">
        <f t="shared" ca="1" si="18"/>
        <v>162.05205839000001</v>
      </c>
      <c r="K174" s="1">
        <f t="shared" ca="1" si="19"/>
        <v>184.46383764999999</v>
      </c>
      <c r="L174" s="1">
        <f t="shared" ca="1" si="20"/>
        <v>189.19338375000001</v>
      </c>
      <c r="M174" s="1">
        <f t="shared" ca="1" si="21"/>
        <v>174.68444074000001</v>
      </c>
      <c r="O174" s="1">
        <f t="shared" ca="1" si="22"/>
        <v>110.9028683132082</v>
      </c>
      <c r="P174" s="1">
        <f t="shared" ca="1" si="23"/>
        <v>109.6251429080814</v>
      </c>
      <c r="Q174" s="1">
        <f t="shared" ca="1" si="24"/>
        <v>120.37175789285179</v>
      </c>
      <c r="R174" s="1">
        <f t="shared" ca="1" si="24"/>
        <v>104.3972288595629</v>
      </c>
      <c r="AB174" s="93">
        <v>42052</v>
      </c>
    </row>
    <row r="175" spans="1:28" x14ac:dyDescent="0.3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17"/>
        <v>46043</v>
      </c>
      <c r="J175" s="1">
        <f t="shared" ca="1" si="18"/>
        <v>162.11627027</v>
      </c>
      <c r="K175" s="1">
        <f t="shared" ca="1" si="19"/>
        <v>184.56553443999999</v>
      </c>
      <c r="L175" s="1">
        <f t="shared" ca="1" si="20"/>
        <v>195.49665156</v>
      </c>
      <c r="M175" s="1">
        <f t="shared" ca="1" si="21"/>
        <v>175.01462649000001</v>
      </c>
      <c r="O175" s="1">
        <f t="shared" ca="1" si="22"/>
        <v>110.94681272059513</v>
      </c>
      <c r="P175" s="1">
        <f t="shared" ca="1" si="23"/>
        <v>109.68558036443639</v>
      </c>
      <c r="Q175" s="1">
        <f t="shared" ca="1" si="24"/>
        <v>124.38212766223927</v>
      </c>
      <c r="R175" s="1">
        <f t="shared" ca="1" si="24"/>
        <v>104.59455884020052</v>
      </c>
      <c r="AB175" s="93">
        <v>42097</v>
      </c>
    </row>
    <row r="176" spans="1:28" x14ac:dyDescent="0.3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17"/>
        <v>46044</v>
      </c>
      <c r="J176" s="1">
        <f t="shared" ca="1" si="18"/>
        <v>162.45178794</v>
      </c>
      <c r="K176" s="1">
        <f t="shared" ca="1" si="19"/>
        <v>184.66728745</v>
      </c>
      <c r="L176" s="1">
        <f t="shared" ca="1" si="20"/>
        <v>199.78928689</v>
      </c>
      <c r="M176" s="1">
        <f t="shared" ca="1" si="21"/>
        <v>175.591656</v>
      </c>
      <c r="O176" s="1">
        <f t="shared" ca="1" si="22"/>
        <v>111.17642950141511</v>
      </c>
      <c r="P176" s="1">
        <f t="shared" ca="1" si="23"/>
        <v>109.74605123181445</v>
      </c>
      <c r="Q176" s="1">
        <f t="shared" ca="1" si="24"/>
        <v>127.11325943029225</v>
      </c>
      <c r="R176" s="1">
        <f t="shared" ca="1" si="24"/>
        <v>104.93941085769561</v>
      </c>
      <c r="AB176" s="93">
        <v>42115</v>
      </c>
    </row>
    <row r="177" spans="1:28" x14ac:dyDescent="0.3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17"/>
        <v>46045</v>
      </c>
      <c r="J177" s="1">
        <f t="shared" ca="1" si="18"/>
        <v>163.35883380999999</v>
      </c>
      <c r="K177" s="1">
        <f t="shared" ca="1" si="19"/>
        <v>184.76909648</v>
      </c>
      <c r="L177" s="1">
        <f t="shared" ca="1" si="20"/>
        <v>203.50904062000001</v>
      </c>
      <c r="M177" s="1">
        <f t="shared" ca="1" si="21"/>
        <v>176.21390224000001</v>
      </c>
      <c r="O177" s="1">
        <f t="shared" ca="1" si="22"/>
        <v>111.79718057162093</v>
      </c>
      <c r="P177" s="1">
        <f t="shared" ca="1" si="23"/>
        <v>109.80655539135742</v>
      </c>
      <c r="Q177" s="1">
        <f t="shared" ca="1" si="24"/>
        <v>129.47990294886398</v>
      </c>
      <c r="R177" s="1">
        <f t="shared" ca="1" si="24"/>
        <v>105.31128589618844</v>
      </c>
      <c r="AB177" s="93">
        <v>42125</v>
      </c>
    </row>
    <row r="178" spans="1:28" x14ac:dyDescent="0.3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17"/>
        <v>46048</v>
      </c>
      <c r="J178" s="1">
        <f t="shared" ca="1" si="18"/>
        <v>163.54509077</v>
      </c>
      <c r="K178" s="1">
        <f t="shared" ca="1" si="19"/>
        <v>184.87096172</v>
      </c>
      <c r="L178" s="1">
        <f t="shared" ca="1" si="20"/>
        <v>203.35218058000001</v>
      </c>
      <c r="M178" s="1">
        <f t="shared" ca="1" si="21"/>
        <v>176.54400755</v>
      </c>
      <c r="O178" s="1">
        <f t="shared" ca="1" si="22"/>
        <v>111.92464844405971</v>
      </c>
      <c r="P178" s="1">
        <f t="shared" ca="1" si="23"/>
        <v>109.86709295598055</v>
      </c>
      <c r="Q178" s="1">
        <f t="shared" ca="1" si="24"/>
        <v>129.38010284812211</v>
      </c>
      <c r="R178" s="1">
        <f t="shared" ca="1" si="24"/>
        <v>105.50856780320797</v>
      </c>
      <c r="AB178" s="93">
        <v>42159</v>
      </c>
    </row>
    <row r="179" spans="1:28" x14ac:dyDescent="0.3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17"/>
        <v>46049</v>
      </c>
      <c r="J179" s="1">
        <f t="shared" ca="1" si="18"/>
        <v>163.29717339999999</v>
      </c>
      <c r="K179" s="1">
        <f t="shared" ca="1" si="19"/>
        <v>184.97288298999999</v>
      </c>
      <c r="L179" s="1">
        <f t="shared" ca="1" si="20"/>
        <v>206.99144484000001</v>
      </c>
      <c r="M179" s="1">
        <f t="shared" ca="1" si="21"/>
        <v>177.05121803</v>
      </c>
      <c r="O179" s="1">
        <f t="shared" ca="1" si="22"/>
        <v>111.75498230275407</v>
      </c>
      <c r="P179" s="1">
        <f t="shared" ca="1" si="23"/>
        <v>109.92766381871149</v>
      </c>
      <c r="Q179" s="1">
        <f t="shared" ca="1" si="24"/>
        <v>131.69553601882794</v>
      </c>
      <c r="R179" s="1">
        <f t="shared" ca="1" si="24"/>
        <v>105.81169364736567</v>
      </c>
      <c r="AB179" s="93">
        <v>42254</v>
      </c>
    </row>
    <row r="180" spans="1:28" x14ac:dyDescent="0.3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17"/>
        <v>46050</v>
      </c>
      <c r="J180" s="1">
        <f t="shared" ca="1" si="18"/>
        <v>163.65778048000001</v>
      </c>
      <c r="K180" s="1">
        <f t="shared" ca="1" si="19"/>
        <v>185.07486047</v>
      </c>
      <c r="L180" s="1">
        <f t="shared" ca="1" si="20"/>
        <v>210.14539421000001</v>
      </c>
      <c r="M180" s="1">
        <f t="shared" ca="1" si="21"/>
        <v>177.38593642000001</v>
      </c>
      <c r="O180" s="1">
        <f t="shared" ca="1" si="22"/>
        <v>112.00176941489185</v>
      </c>
      <c r="P180" s="1">
        <f t="shared" ca="1" si="23"/>
        <v>109.98826808652262</v>
      </c>
      <c r="Q180" s="1">
        <f t="shared" ca="1" si="24"/>
        <v>133.70219408713342</v>
      </c>
      <c r="R180" s="1">
        <f t="shared" ca="1" si="24"/>
        <v>106.01173248434685</v>
      </c>
      <c r="AB180" s="93">
        <v>42289</v>
      </c>
    </row>
    <row r="181" spans="1:28" x14ac:dyDescent="0.3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17"/>
        <v>46051</v>
      </c>
      <c r="J181" s="1">
        <f t="shared" ca="1" si="18"/>
        <v>163.4221952</v>
      </c>
      <c r="K181" s="1">
        <f t="shared" ca="1" si="19"/>
        <v>185.17689415000001</v>
      </c>
      <c r="L181" s="1">
        <f t="shared" ca="1" si="20"/>
        <v>208.37346524</v>
      </c>
      <c r="M181" s="1">
        <f t="shared" ca="1" si="21"/>
        <v>177.85073704999999</v>
      </c>
      <c r="O181" s="1">
        <f t="shared" ca="1" si="22"/>
        <v>111.84054293283451</v>
      </c>
      <c r="P181" s="1">
        <f t="shared" ca="1" si="23"/>
        <v>110.04890575347099</v>
      </c>
      <c r="Q181" s="1">
        <f t="shared" ca="1" si="24"/>
        <v>132.57482799878218</v>
      </c>
      <c r="R181" s="1">
        <f t="shared" ca="1" si="24"/>
        <v>106.28951279230455</v>
      </c>
      <c r="AB181" s="93">
        <v>42310</v>
      </c>
    </row>
    <row r="182" spans="1:28" x14ac:dyDescent="0.3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17"/>
        <v>46052</v>
      </c>
      <c r="J182" s="1">
        <f t="shared" ca="1" si="18"/>
        <v>164.18635902</v>
      </c>
      <c r="K182" s="1">
        <f t="shared" ca="1" si="19"/>
        <v>185.27898422999999</v>
      </c>
      <c r="L182" s="1">
        <f t="shared" ca="1" si="20"/>
        <v>206.35969237</v>
      </c>
      <c r="M182" s="1">
        <f t="shared" ca="1" si="21"/>
        <v>177.85058491999999</v>
      </c>
      <c r="O182" s="1">
        <f t="shared" ca="1" si="22"/>
        <v>112.36351043069386</v>
      </c>
      <c r="P182" s="1">
        <f t="shared" ca="1" si="23"/>
        <v>110.10957693841472</v>
      </c>
      <c r="Q182" s="1">
        <f t="shared" ca="1" si="24"/>
        <v>131.29359196634704</v>
      </c>
      <c r="R182" s="1">
        <f t="shared" ca="1" si="24"/>
        <v>106.28942187435926</v>
      </c>
      <c r="AB182" s="93">
        <v>42323</v>
      </c>
    </row>
    <row r="183" spans="1:28" x14ac:dyDescent="0.3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17"/>
        <v>46055</v>
      </c>
      <c r="J183" s="1">
        <f t="shared" ca="1" si="18"/>
        <v>163.85084135</v>
      </c>
      <c r="K183" s="1">
        <f t="shared" ca="1" si="19"/>
        <v>185.38113050999999</v>
      </c>
      <c r="L183" s="1">
        <f t="shared" ca="1" si="20"/>
        <v>207.98620779000001</v>
      </c>
      <c r="M183" s="1">
        <f t="shared" ca="1" si="21"/>
        <v>177.61380821</v>
      </c>
      <c r="O183" s="1">
        <f t="shared" ca="1" si="22"/>
        <v>112.13389364987387</v>
      </c>
      <c r="P183" s="1">
        <f t="shared" ca="1" si="23"/>
        <v>110.17028152249573</v>
      </c>
      <c r="Q183" s="1">
        <f t="shared" ca="1" si="24"/>
        <v>132.32844062999769</v>
      </c>
      <c r="R183" s="1">
        <f t="shared" ca="1" si="24"/>
        <v>106.14791624124294</v>
      </c>
      <c r="AB183" s="93">
        <v>42363</v>
      </c>
    </row>
    <row r="184" spans="1:28" x14ac:dyDescent="0.3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17"/>
        <v>46056</v>
      </c>
      <c r="J184" s="1">
        <f t="shared" ca="1" si="18"/>
        <v>164.01413511999999</v>
      </c>
      <c r="K184" s="1">
        <f t="shared" ca="1" si="19"/>
        <v>185.48333317999999</v>
      </c>
      <c r="L184" s="1">
        <f t="shared" ca="1" si="20"/>
        <v>211.26430482999999</v>
      </c>
      <c r="M184" s="1">
        <f t="shared" ca="1" si="21"/>
        <v>177.66625354999999</v>
      </c>
      <c r="O184" s="1">
        <f t="shared" ca="1" si="22"/>
        <v>112.24564630300644</v>
      </c>
      <c r="P184" s="1">
        <f t="shared" ca="1" si="23"/>
        <v>110.2310196186292</v>
      </c>
      <c r="Q184" s="1">
        <f t="shared" ca="1" si="24"/>
        <v>134.41408599151603</v>
      </c>
      <c r="R184" s="1">
        <f t="shared" ca="1" si="24"/>
        <v>106.17925931987891</v>
      </c>
      <c r="AB184" s="93">
        <v>42370</v>
      </c>
    </row>
    <row r="185" spans="1:28" x14ac:dyDescent="0.3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17"/>
        <v>46057</v>
      </c>
      <c r="J185" s="1">
        <f t="shared" ca="1" si="18"/>
        <v>163.63779400000001</v>
      </c>
      <c r="K185" s="1">
        <f t="shared" ca="1" si="19"/>
        <v>185.58559205</v>
      </c>
      <c r="L185" s="1">
        <f t="shared" ca="1" si="20"/>
        <v>206.75147834000001</v>
      </c>
      <c r="M185" s="1">
        <f t="shared" ca="1" si="21"/>
        <v>177.48500122999999</v>
      </c>
      <c r="O185" s="1">
        <f t="shared" ca="1" si="22"/>
        <v>111.98809135377059</v>
      </c>
      <c r="P185" s="1">
        <f t="shared" ca="1" si="23"/>
        <v>110.29179111389995</v>
      </c>
      <c r="Q185" s="1">
        <f t="shared" ca="1" si="24"/>
        <v>131.54286054536337</v>
      </c>
      <c r="R185" s="1">
        <f t="shared" ca="1" si="24"/>
        <v>106.07093690803612</v>
      </c>
      <c r="AB185" s="93">
        <v>42408</v>
      </c>
    </row>
    <row r="186" spans="1:28" x14ac:dyDescent="0.3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17"/>
        <v>46058</v>
      </c>
      <c r="J186" s="1">
        <f t="shared" ca="1" si="18"/>
        <v>163.62035899</v>
      </c>
      <c r="K186" s="1">
        <f t="shared" ca="1" si="19"/>
        <v>185.68790731999999</v>
      </c>
      <c r="L186" s="1">
        <f t="shared" ca="1" si="20"/>
        <v>207.22824818999999</v>
      </c>
      <c r="M186" s="1">
        <f t="shared" ca="1" si="21"/>
        <v>177.52604940000001</v>
      </c>
      <c r="O186" s="1">
        <f t="shared" ca="1" si="22"/>
        <v>111.97615943116941</v>
      </c>
      <c r="P186" s="1">
        <f t="shared" ca="1" si="23"/>
        <v>110.35259612716607</v>
      </c>
      <c r="Q186" s="1">
        <f t="shared" ca="1" si="24"/>
        <v>131.84619898044653</v>
      </c>
      <c r="R186" s="1">
        <f t="shared" ca="1" si="24"/>
        <v>106.09546865900148</v>
      </c>
      <c r="AB186" s="93">
        <v>42409</v>
      </c>
    </row>
    <row r="187" spans="1:28" x14ac:dyDescent="0.3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17"/>
        <v>46059</v>
      </c>
      <c r="J187" s="1">
        <f t="shared" ca="1" si="18"/>
        <v>163.59399385</v>
      </c>
      <c r="K187" s="1">
        <f t="shared" ca="1" si="19"/>
        <v>185.79027895999999</v>
      </c>
      <c r="L187" s="1">
        <f t="shared" ca="1" si="20"/>
        <v>208.16414026999999</v>
      </c>
      <c r="M187" s="1">
        <f t="shared" ca="1" si="21"/>
        <v>177.31125939</v>
      </c>
      <c r="O187" s="1">
        <f t="shared" ca="1" si="22"/>
        <v>111.9581160340134</v>
      </c>
      <c r="P187" s="1">
        <f t="shared" ca="1" si="23"/>
        <v>110.41343464059888</v>
      </c>
      <c r="Q187" s="1">
        <f t="shared" ca="1" si="24"/>
        <v>132.44164778861659</v>
      </c>
      <c r="R187" s="1">
        <f t="shared" ca="1" si="24"/>
        <v>105.96710300871388</v>
      </c>
      <c r="AB187" s="93">
        <v>42454</v>
      </c>
    </row>
    <row r="188" spans="1:28" x14ac:dyDescent="0.3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17"/>
        <v>46062</v>
      </c>
      <c r="J188" s="1">
        <f t="shared" ca="1" si="18"/>
        <v>163.44090593999999</v>
      </c>
      <c r="K188" s="1">
        <f t="shared" ca="1" si="19"/>
        <v>185.89270718</v>
      </c>
      <c r="L188" s="1">
        <f t="shared" ca="1" si="20"/>
        <v>211.90913087000001</v>
      </c>
      <c r="M188" s="1">
        <f t="shared" ca="1" si="21"/>
        <v>177.41600991999999</v>
      </c>
      <c r="O188" s="1">
        <f t="shared" ca="1" si="22"/>
        <v>111.85334792127388</v>
      </c>
      <c r="P188" s="1">
        <f t="shared" ca="1" si="23"/>
        <v>110.47430677899939</v>
      </c>
      <c r="Q188" s="1">
        <f t="shared" ca="1" si="24"/>
        <v>134.82434792790838</v>
      </c>
      <c r="R188" s="1">
        <f t="shared" ca="1" si="24"/>
        <v>106.02970540768681</v>
      </c>
      <c r="AB188" s="93">
        <v>42481</v>
      </c>
    </row>
    <row r="189" spans="1:28" x14ac:dyDescent="0.3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17"/>
        <v>46063</v>
      </c>
      <c r="J189" s="1">
        <f t="shared" ca="1" si="18"/>
        <v>163.03054528999999</v>
      </c>
      <c r="K189" s="1">
        <f t="shared" ca="1" si="19"/>
        <v>185.99519178</v>
      </c>
      <c r="L189" s="1">
        <f t="shared" ca="1" si="20"/>
        <v>211.55433546</v>
      </c>
      <c r="M189" s="1">
        <f t="shared" ca="1" si="21"/>
        <v>177.55439211000001</v>
      </c>
      <c r="O189" s="1">
        <f t="shared" ca="1" si="22"/>
        <v>111.57251117300903</v>
      </c>
      <c r="P189" s="1">
        <f t="shared" ca="1" si="23"/>
        <v>110.53521242350948</v>
      </c>
      <c r="Q189" s="1">
        <f t="shared" ca="1" si="24"/>
        <v>134.5986140975412</v>
      </c>
      <c r="R189" s="1">
        <f t="shared" ca="1" si="24"/>
        <v>106.11240720470043</v>
      </c>
      <c r="AB189" s="93">
        <v>42491</v>
      </c>
    </row>
    <row r="190" spans="1:28" x14ac:dyDescent="0.3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17"/>
        <v>46064</v>
      </c>
      <c r="J190" s="1">
        <f t="shared" ca="1" si="18"/>
        <v>163.15003891000001</v>
      </c>
      <c r="K190" s="1">
        <f t="shared" ca="1" si="19"/>
        <v>186.09773294999999</v>
      </c>
      <c r="L190" s="1">
        <f t="shared" ca="1" si="20"/>
        <v>215.84368248000001</v>
      </c>
      <c r="M190" s="1">
        <f t="shared" ca="1" si="21"/>
        <v>177.79135640999999</v>
      </c>
      <c r="O190" s="1">
        <f t="shared" ca="1" si="22"/>
        <v>111.65428850638445</v>
      </c>
      <c r="P190" s="1">
        <f t="shared" ca="1" si="23"/>
        <v>110.59615168704437</v>
      </c>
      <c r="Q190" s="1">
        <f t="shared" ca="1" si="24"/>
        <v>137.32765372237358</v>
      </c>
      <c r="R190" s="1">
        <f t="shared" ca="1" si="24"/>
        <v>106.25402494783684</v>
      </c>
      <c r="AB190" s="93">
        <v>42516</v>
      </c>
    </row>
    <row r="191" spans="1:28" x14ac:dyDescent="0.3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17"/>
        <v>46065</v>
      </c>
      <c r="J191" s="1">
        <f t="shared" ca="1" si="18"/>
        <v>162.99312380000001</v>
      </c>
      <c r="K191" s="1">
        <f t="shared" ca="1" si="19"/>
        <v>186.20033068000001</v>
      </c>
      <c r="L191" s="1">
        <f t="shared" ca="1" si="20"/>
        <v>213.64461542999999</v>
      </c>
      <c r="M191" s="1">
        <f t="shared" ca="1" si="21"/>
        <v>178.14490889000001</v>
      </c>
      <c r="O191" s="1">
        <f t="shared" ca="1" si="22"/>
        <v>111.54690118928661</v>
      </c>
      <c r="P191" s="1">
        <f t="shared" ca="1" si="23"/>
        <v>110.65712456366117</v>
      </c>
      <c r="Q191" s="1">
        <f t="shared" ca="1" si="24"/>
        <v>135.92852674823726</v>
      </c>
      <c r="R191" s="1">
        <f t="shared" ca="1" si="24"/>
        <v>106.46531966310782</v>
      </c>
      <c r="AB191" s="93">
        <v>42620</v>
      </c>
    </row>
    <row r="192" spans="1:28" x14ac:dyDescent="0.3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17"/>
        <v>46066</v>
      </c>
      <c r="J192" s="1">
        <f t="shared" ca="1" si="18"/>
        <v>163.83170536</v>
      </c>
      <c r="K192" s="1">
        <f t="shared" ca="1" si="19"/>
        <v>186.30298497000001</v>
      </c>
      <c r="L192" s="1">
        <f t="shared" ca="1" si="20"/>
        <v>212.16303567</v>
      </c>
      <c r="M192" s="1">
        <f t="shared" ca="1" si="21"/>
        <v>178.60491492</v>
      </c>
      <c r="O192" s="1">
        <f t="shared" ca="1" si="22"/>
        <v>112.12079763492598</v>
      </c>
      <c r="P192" s="1">
        <f t="shared" ca="1" si="23"/>
        <v>110.71813105335987</v>
      </c>
      <c r="Q192" s="1">
        <f t="shared" ca="1" si="24"/>
        <v>134.98589145817169</v>
      </c>
      <c r="R192" s="1">
        <f t="shared" ca="1" si="24"/>
        <v>106.74023455871759</v>
      </c>
      <c r="AB192" s="93">
        <v>42655</v>
      </c>
    </row>
    <row r="193" spans="1:28" x14ac:dyDescent="0.3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17"/>
        <v>46071</v>
      </c>
      <c r="J193" s="1">
        <f t="shared" ca="1" si="18"/>
        <v>163.81852279</v>
      </c>
      <c r="K193" s="1">
        <f t="shared" ca="1" si="19"/>
        <v>186.40569583000001</v>
      </c>
      <c r="L193" s="1">
        <f t="shared" ca="1" si="20"/>
        <v>211.65330315</v>
      </c>
      <c r="M193" s="1">
        <f t="shared" ca="1" si="21"/>
        <v>178.96442881999999</v>
      </c>
      <c r="O193" s="1">
        <f t="shared" ca="1" si="22"/>
        <v>112.11177593634797</v>
      </c>
      <c r="P193" s="1">
        <f t="shared" ca="1" si="23"/>
        <v>110.77917116208337</v>
      </c>
      <c r="Q193" s="1">
        <f t="shared" ca="1" si="24"/>
        <v>134.66158096553505</v>
      </c>
      <c r="R193" s="1">
        <f t="shared" ca="1" si="24"/>
        <v>106.95509201675735</v>
      </c>
      <c r="AB193" s="93">
        <v>42676</v>
      </c>
    </row>
    <row r="194" spans="1:28" x14ac:dyDescent="0.3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17"/>
        <v>46072</v>
      </c>
      <c r="J194" s="1">
        <f t="shared" ca="1" si="18"/>
        <v>163.92908628000001</v>
      </c>
      <c r="K194" s="1">
        <f t="shared" ca="1" si="19"/>
        <v>186.50846326000001</v>
      </c>
      <c r="L194" s="1">
        <f t="shared" ca="1" si="20"/>
        <v>214.51846212000001</v>
      </c>
      <c r="M194" s="1">
        <f t="shared" ca="1" si="21"/>
        <v>178.81418407999999</v>
      </c>
      <c r="O194" s="1">
        <f t="shared" ca="1" si="22"/>
        <v>112.18744179516852</v>
      </c>
      <c r="P194" s="1">
        <f t="shared" ca="1" si="23"/>
        <v>110.84024488983168</v>
      </c>
      <c r="Q194" s="1">
        <f t="shared" ca="1" si="24"/>
        <v>136.48450000755136</v>
      </c>
      <c r="R194" s="1">
        <f t="shared" ca="1" si="24"/>
        <v>106.86530076551436</v>
      </c>
      <c r="AB194" s="93">
        <v>42689</v>
      </c>
    </row>
    <row r="195" spans="1:28" x14ac:dyDescent="0.3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17"/>
        <v>46073</v>
      </c>
      <c r="J195" s="1">
        <f t="shared" ca="1" si="18"/>
        <v>164.52400291000001</v>
      </c>
      <c r="K195" s="1">
        <f t="shared" ca="1" si="19"/>
        <v>186.61128743</v>
      </c>
      <c r="L195" s="1">
        <f t="shared" ca="1" si="20"/>
        <v>216.79410454000001</v>
      </c>
      <c r="M195" s="1">
        <f t="shared" ca="1" si="21"/>
        <v>179.32844143</v>
      </c>
      <c r="O195" s="1">
        <f t="shared" ca="1" si="22"/>
        <v>112.59458232352543</v>
      </c>
      <c r="P195" s="1">
        <f t="shared" ca="1" si="23"/>
        <v>110.90135233763424</v>
      </c>
      <c r="Q195" s="1">
        <f t="shared" ca="1" si="24"/>
        <v>137.9323470358222</v>
      </c>
      <c r="R195" s="1">
        <f t="shared" ca="1" si="24"/>
        <v>107.17263805344473</v>
      </c>
      <c r="AB195" s="93">
        <v>42729</v>
      </c>
    </row>
    <row r="196" spans="1:28" x14ac:dyDescent="0.3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17"/>
        <v>46076</v>
      </c>
      <c r="J196" s="1">
        <f t="shared" ca="1" si="18"/>
        <v>164.35858292</v>
      </c>
      <c r="K196" s="1">
        <f t="shared" ca="1" si="19"/>
        <v>186.71416816000001</v>
      </c>
      <c r="L196" s="1">
        <f t="shared" ca="1" si="20"/>
        <v>214.88150673000001</v>
      </c>
      <c r="M196" s="1">
        <f t="shared" ca="1" si="21"/>
        <v>179.44172198999999</v>
      </c>
      <c r="O196" s="1">
        <f t="shared" ca="1" si="22"/>
        <v>112.48137455838128</v>
      </c>
      <c r="P196" s="1">
        <f t="shared" ca="1" si="23"/>
        <v>110.9624933985187</v>
      </c>
      <c r="Q196" s="1">
        <f t="shared" ca="1" si="24"/>
        <v>136.71548228099581</v>
      </c>
      <c r="R196" s="1">
        <f t="shared" ca="1" si="24"/>
        <v>107.24033828191133</v>
      </c>
      <c r="AB196" s="93">
        <v>42736</v>
      </c>
    </row>
    <row r="197" spans="1:28" x14ac:dyDescent="0.3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17"/>
        <v>46077</v>
      </c>
      <c r="J197" s="1">
        <f t="shared" ref="J197:J253" ca="1" si="25">VLOOKUP(I197,$A$10:$G$10000,2,FALSE)</f>
        <v>164.46872116</v>
      </c>
      <c r="K197" s="1">
        <f t="shared" ref="K197:K253" ca="1" si="26">VLOOKUP(I197,$A$10:$G$10000,6,FALSE)</f>
        <v>186.81710563999999</v>
      </c>
      <c r="L197" s="1">
        <f t="shared" ref="L197:L253" ca="1" si="27">VLOOKUP(I197,$A$10:$G$10000,7,FALSE)</f>
        <v>217.88183885999999</v>
      </c>
      <c r="M197" s="1">
        <f t="shared" ca="1" si="21"/>
        <v>179.95611378000001</v>
      </c>
      <c r="O197" s="1">
        <f t="shared" ca="1" si="22"/>
        <v>112.55674939069331</v>
      </c>
      <c r="P197" s="1">
        <f t="shared" ca="1" si="23"/>
        <v>111.02366818540028</v>
      </c>
      <c r="Q197" s="1">
        <f t="shared" ca="1" si="24"/>
        <v>138.6244034366517</v>
      </c>
      <c r="R197" s="1">
        <f t="shared" ca="1" si="24"/>
        <v>107.54775591565492</v>
      </c>
      <c r="AB197" s="93">
        <v>42793</v>
      </c>
    </row>
    <row r="198" spans="1:28" x14ac:dyDescent="0.3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28">WORKDAY(I197,1,$AB$4:$AB$467)</f>
        <v>46078</v>
      </c>
      <c r="J198" s="1">
        <f t="shared" ca="1" si="25"/>
        <v>164.86547400000001</v>
      </c>
      <c r="K198" s="1">
        <f t="shared" ca="1" si="26"/>
        <v>186.92009985999999</v>
      </c>
      <c r="L198" s="1">
        <f t="shared" ca="1" si="27"/>
        <v>217.60541658</v>
      </c>
      <c r="M198" s="1">
        <f t="shared" ref="M198:M253" ca="1" si="29">VLOOKUP(I198,$A$10:$G$10000,3,FALSE)</f>
        <v>180.37578250999999</v>
      </c>
      <c r="O198" s="1">
        <f t="shared" ca="1" si="22"/>
        <v>112.82827342071531</v>
      </c>
      <c r="P198" s="1">
        <f t="shared" ca="1" si="23"/>
        <v>111.08487669233611</v>
      </c>
      <c r="Q198" s="1">
        <f t="shared" ca="1" si="24"/>
        <v>138.44853346115448</v>
      </c>
      <c r="R198" s="1">
        <f t="shared" ca="1" si="24"/>
        <v>107.79856389984295</v>
      </c>
      <c r="AB198" s="93">
        <v>44196</v>
      </c>
    </row>
    <row r="199" spans="1:28" x14ac:dyDescent="0.3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28"/>
        <v>46079</v>
      </c>
      <c r="J199" s="1">
        <f t="shared" ca="1" si="25"/>
        <v>165.21332375</v>
      </c>
      <c r="K199" s="1">
        <f t="shared" ca="1" si="26"/>
        <v>187.02315082999999</v>
      </c>
      <c r="L199" s="1">
        <f t="shared" ca="1" si="27"/>
        <v>217.3295632</v>
      </c>
      <c r="M199" s="1">
        <f t="shared" ca="1" si="29"/>
        <v>181.28827582</v>
      </c>
      <c r="O199" s="1">
        <f t="shared" ref="O199:O214" ca="1" si="30">J199/J198*O198</f>
        <v>113.06632985393993</v>
      </c>
      <c r="P199" s="1">
        <f t="shared" ref="P199:P214" ca="1" si="31">K199/K198*P198</f>
        <v>111.14611892526905</v>
      </c>
      <c r="Q199" s="1">
        <f t="shared" ref="Q199:R214" ca="1" si="32">L199/L198*Q198</f>
        <v>138.27302544066703</v>
      </c>
      <c r="R199" s="1">
        <f t="shared" ca="1" si="32"/>
        <v>108.34390023611503</v>
      </c>
      <c r="AB199" s="93">
        <v>44221</v>
      </c>
    </row>
    <row r="200" spans="1:28" x14ac:dyDescent="0.3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28"/>
        <v>46080</v>
      </c>
      <c r="J200" s="1">
        <f t="shared" ca="1" si="25"/>
        <v>166.35510442</v>
      </c>
      <c r="K200" s="1">
        <f t="shared" ca="1" si="26"/>
        <v>187.12625871</v>
      </c>
      <c r="L200" s="1">
        <f t="shared" ca="1" si="27"/>
        <v>214.80583024000001</v>
      </c>
      <c r="M200" s="1">
        <f t="shared" ca="1" si="29"/>
        <v>181.04106854</v>
      </c>
      <c r="O200" s="1">
        <f t="shared" ca="1" si="30"/>
        <v>113.84772536687339</v>
      </c>
      <c r="P200" s="1">
        <f t="shared" ca="1" si="31"/>
        <v>111.20739497928567</v>
      </c>
      <c r="Q200" s="1">
        <f t="shared" ca="1" si="32"/>
        <v>136.66733412722897</v>
      </c>
      <c r="R200" s="1">
        <f t="shared" ca="1" si="32"/>
        <v>108.19616094762097</v>
      </c>
      <c r="AB200" s="93">
        <v>42846</v>
      </c>
    </row>
    <row r="201" spans="1:28" x14ac:dyDescent="0.3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28"/>
        <v>46083</v>
      </c>
      <c r="J201" s="1">
        <f t="shared" ca="1" si="25"/>
        <v>166.10293461000001</v>
      </c>
      <c r="K201" s="1">
        <f t="shared" ca="1" si="26"/>
        <v>187.22942334000001</v>
      </c>
      <c r="L201" s="1">
        <f t="shared" ca="1" si="27"/>
        <v>215.39754278000001</v>
      </c>
      <c r="M201" s="1">
        <f t="shared" ca="1" si="29"/>
        <v>181.24260688999999</v>
      </c>
      <c r="O201" s="1">
        <f t="shared" ca="1" si="30"/>
        <v>113.6751490015446</v>
      </c>
      <c r="P201" s="1">
        <f t="shared" ca="1" si="31"/>
        <v>111.26870475929941</v>
      </c>
      <c r="Q201" s="1">
        <f t="shared" ca="1" si="32"/>
        <v>137.0438033102167</v>
      </c>
      <c r="R201" s="1">
        <f t="shared" ca="1" si="32"/>
        <v>108.31660696536473</v>
      </c>
      <c r="AB201" s="93">
        <v>42856</v>
      </c>
    </row>
    <row r="202" spans="1:28" x14ac:dyDescent="0.3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28"/>
        <v>46084</v>
      </c>
      <c r="J202" s="1">
        <f t="shared" ca="1" si="25"/>
        <v>165.12784966999999</v>
      </c>
      <c r="K202" s="1">
        <f t="shared" ca="1" si="26"/>
        <v>187.33264489999999</v>
      </c>
      <c r="L202" s="1">
        <f t="shared" ca="1" si="27"/>
        <v>208.34060496000001</v>
      </c>
      <c r="M202" s="1">
        <f t="shared" ca="1" si="29"/>
        <v>180.55460500000001</v>
      </c>
      <c r="O202" s="1">
        <f t="shared" ca="1" si="30"/>
        <v>113.00783432643716</v>
      </c>
      <c r="P202" s="1">
        <f t="shared" ca="1" si="31"/>
        <v>111.33004837228259</v>
      </c>
      <c r="Q202" s="1">
        <f t="shared" ca="1" si="32"/>
        <v>132.55392108549569</v>
      </c>
      <c r="R202" s="1">
        <f t="shared" ca="1" si="32"/>
        <v>107.90543416450237</v>
      </c>
      <c r="AB202" s="93">
        <v>42901</v>
      </c>
    </row>
    <row r="203" spans="1:28" x14ac:dyDescent="0.3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28"/>
        <v>46085</v>
      </c>
      <c r="J203" s="1">
        <f t="shared" ca="1" si="25"/>
        <v>165.45783915999999</v>
      </c>
      <c r="K203" s="1">
        <f t="shared" ca="1" si="26"/>
        <v>187.43592337000001</v>
      </c>
      <c r="L203" s="1">
        <f t="shared" ca="1" si="27"/>
        <v>210.91386728000001</v>
      </c>
      <c r="M203" s="1">
        <f t="shared" ca="1" si="29"/>
        <v>180.49617735000001</v>
      </c>
      <c r="O203" s="1">
        <f t="shared" ca="1" si="30"/>
        <v>113.23366781055211</v>
      </c>
      <c r="P203" s="1">
        <f t="shared" ca="1" si="31"/>
        <v>111.39142580634943</v>
      </c>
      <c r="Q203" s="1">
        <f t="shared" ca="1" si="32"/>
        <v>134.19112479124016</v>
      </c>
      <c r="R203" s="1">
        <f t="shared" ca="1" si="32"/>
        <v>107.87051585853914</v>
      </c>
      <c r="AB203" s="93">
        <v>42985</v>
      </c>
    </row>
    <row r="204" spans="1:28" x14ac:dyDescent="0.3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28"/>
        <v>46086</v>
      </c>
      <c r="J204" s="1">
        <f t="shared" ca="1" si="25"/>
        <v>165.25584817000001</v>
      </c>
      <c r="K204" s="1">
        <f t="shared" ca="1" si="26"/>
        <v>187.53925877</v>
      </c>
      <c r="L204" s="1">
        <f t="shared" ca="1" si="27"/>
        <v>205.33558500999999</v>
      </c>
      <c r="M204" s="1">
        <f t="shared" ca="1" si="29"/>
        <v>179.30113804999999</v>
      </c>
      <c r="O204" s="1">
        <f t="shared" ca="1" si="30"/>
        <v>113.0954321078589</v>
      </c>
      <c r="P204" s="1">
        <f t="shared" ca="1" si="31"/>
        <v>111.45283707338571</v>
      </c>
      <c r="Q204" s="1">
        <f t="shared" ca="1" si="32"/>
        <v>130.64201736711527</v>
      </c>
      <c r="R204" s="1">
        <f t="shared" ca="1" si="32"/>
        <v>107.15632064590446</v>
      </c>
      <c r="AB204" s="93">
        <v>43020</v>
      </c>
    </row>
    <row r="205" spans="1:28" x14ac:dyDescent="0.3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28"/>
        <v>46087</v>
      </c>
      <c r="J205" s="1">
        <f t="shared" ca="1" si="25"/>
        <v>165.70150408999999</v>
      </c>
      <c r="K205" s="1">
        <f t="shared" ca="1" si="26"/>
        <v>187.64265108000001</v>
      </c>
      <c r="L205" s="1">
        <f t="shared" ca="1" si="27"/>
        <v>204.08509674000001</v>
      </c>
      <c r="M205" s="1">
        <f t="shared" ca="1" si="29"/>
        <v>178.82212620999999</v>
      </c>
      <c r="O205" s="1">
        <f t="shared" ca="1" si="30"/>
        <v>113.40042372783458</v>
      </c>
      <c r="P205" s="1">
        <f t="shared" ca="1" si="31"/>
        <v>111.51428216150563</v>
      </c>
      <c r="Q205" s="1">
        <f t="shared" ca="1" si="32"/>
        <v>129.84641094420149</v>
      </c>
      <c r="R205" s="1">
        <f t="shared" ca="1" si="32"/>
        <v>106.87004724642436</v>
      </c>
      <c r="AB205" s="93">
        <v>43041</v>
      </c>
    </row>
    <row r="206" spans="1:28" x14ac:dyDescent="0.3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28"/>
        <v>46090</v>
      </c>
      <c r="J206" s="1">
        <f t="shared" ca="1" si="25"/>
        <v>164.96030345</v>
      </c>
      <c r="K206" s="1">
        <f t="shared" ca="1" si="26"/>
        <v>187.74610050000001</v>
      </c>
      <c r="L206" s="1">
        <f t="shared" ca="1" si="27"/>
        <v>205.84933404</v>
      </c>
      <c r="M206" s="1">
        <f t="shared" ca="1" si="29"/>
        <v>179.45468586999999</v>
      </c>
      <c r="O206" s="1">
        <f t="shared" ca="1" si="30"/>
        <v>112.89317144243778</v>
      </c>
      <c r="P206" s="1">
        <f t="shared" ca="1" si="31"/>
        <v>111.57576118956734</v>
      </c>
      <c r="Q206" s="1">
        <f t="shared" ca="1" si="32"/>
        <v>130.96888331047492</v>
      </c>
      <c r="R206" s="1">
        <f t="shared" ca="1" si="32"/>
        <v>107.24808592756047</v>
      </c>
      <c r="AB206" s="93">
        <v>43054</v>
      </c>
    </row>
    <row r="207" spans="1:28" x14ac:dyDescent="0.3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28"/>
        <v>46091</v>
      </c>
      <c r="J207" s="1">
        <f t="shared" ca="1" si="25"/>
        <v>164.84378654</v>
      </c>
      <c r="K207" s="1">
        <f t="shared" ca="1" si="26"/>
        <v>187.84960684000001</v>
      </c>
      <c r="L207" s="1">
        <f t="shared" ca="1" si="27"/>
        <v>208.72988773</v>
      </c>
      <c r="M207" s="1">
        <f t="shared" ca="1" si="29"/>
        <v>180.13822780999999</v>
      </c>
      <c r="O207" s="1">
        <f t="shared" ca="1" si="30"/>
        <v>112.81343126724732</v>
      </c>
      <c r="P207" s="1">
        <f t="shared" ca="1" si="31"/>
        <v>111.63727404465563</v>
      </c>
      <c r="Q207" s="1">
        <f t="shared" ca="1" si="32"/>
        <v>132.80159703701949</v>
      </c>
      <c r="R207" s="1">
        <f t="shared" ca="1" si="32"/>
        <v>107.65659331403974</v>
      </c>
      <c r="AB207" s="93">
        <v>43094</v>
      </c>
    </row>
    <row r="208" spans="1:28" x14ac:dyDescent="0.3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28"/>
        <v>46092</v>
      </c>
      <c r="J208" s="1">
        <f t="shared" ca="1" si="25"/>
        <v>164.7221667</v>
      </c>
      <c r="K208" s="1">
        <f t="shared" ca="1" si="26"/>
        <v>187.95317027999999</v>
      </c>
      <c r="L208" s="1">
        <f t="shared" ca="1" si="27"/>
        <v>209.32422864</v>
      </c>
      <c r="M208" s="1">
        <f t="shared" ca="1" si="29"/>
        <v>180.13230050000001</v>
      </c>
      <c r="O208" s="1">
        <f t="shared" ca="1" si="30"/>
        <v>112.73019882186036</v>
      </c>
      <c r="P208" s="1">
        <f t="shared" ca="1" si="31"/>
        <v>111.69882083374277</v>
      </c>
      <c r="Q208" s="1">
        <f t="shared" ca="1" si="32"/>
        <v>133.1797384852367</v>
      </c>
      <c r="R208" s="1">
        <f t="shared" ca="1" si="32"/>
        <v>107.65305095654088</v>
      </c>
      <c r="AB208" s="93">
        <v>43101</v>
      </c>
    </row>
    <row r="209" spans="1:28" x14ac:dyDescent="0.3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28"/>
        <v>46093</v>
      </c>
      <c r="J209" s="1">
        <f t="shared" ca="1" si="25"/>
        <v>164.39685488999999</v>
      </c>
      <c r="K209" s="1">
        <f t="shared" ca="1" si="26"/>
        <v>188.05679082</v>
      </c>
      <c r="L209" s="1">
        <f t="shared" ca="1" si="27"/>
        <v>203.99369555999999</v>
      </c>
      <c r="M209" s="1">
        <f t="shared" ca="1" si="29"/>
        <v>179.33405999999999</v>
      </c>
      <c r="O209" s="1">
        <f t="shared" ca="1" si="30"/>
        <v>112.50756658143341</v>
      </c>
      <c r="P209" s="1">
        <f t="shared" ca="1" si="31"/>
        <v>111.76040155682881</v>
      </c>
      <c r="Q209" s="1">
        <f t="shared" ca="1" si="32"/>
        <v>129.78825816691082</v>
      </c>
      <c r="R209" s="1">
        <f t="shared" ca="1" si="32"/>
        <v>107.17599589765611</v>
      </c>
      <c r="AB209" s="93">
        <v>43143</v>
      </c>
    </row>
    <row r="210" spans="1:28" x14ac:dyDescent="0.3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28"/>
        <v>46094</v>
      </c>
      <c r="J210" s="1">
        <f t="shared" ca="1" si="25"/>
        <v>164.97433651</v>
      </c>
      <c r="K210" s="1">
        <f t="shared" ca="1" si="26"/>
        <v>188.16046846</v>
      </c>
      <c r="L210" s="1">
        <f t="shared" ca="1" si="27"/>
        <v>202.13770435999999</v>
      </c>
      <c r="M210" s="1">
        <f t="shared" ca="1" si="29"/>
        <v>177.15845711</v>
      </c>
      <c r="O210" s="1">
        <f t="shared" ca="1" si="30"/>
        <v>112.90277518718914</v>
      </c>
      <c r="P210" s="1">
        <f t="shared" ca="1" si="31"/>
        <v>111.82201621391374</v>
      </c>
      <c r="Q210" s="1">
        <f t="shared" ca="1" si="32"/>
        <v>128.60740860996819</v>
      </c>
      <c r="R210" s="1">
        <f t="shared" ca="1" si="32"/>
        <v>105.87578328654605</v>
      </c>
      <c r="AB210" s="93">
        <v>43144</v>
      </c>
    </row>
    <row r="211" spans="1:28" x14ac:dyDescent="0.3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28"/>
        <v>46097</v>
      </c>
      <c r="J211" s="1">
        <f t="shared" ca="1" si="25"/>
        <v>165.04875425</v>
      </c>
      <c r="K211" s="1">
        <f t="shared" ca="1" si="26"/>
        <v>188.26420338</v>
      </c>
      <c r="L211" s="1">
        <f t="shared" ca="1" si="27"/>
        <v>204.66609101</v>
      </c>
      <c r="M211" s="1">
        <f t="shared" ca="1" si="29"/>
        <v>179.91767991</v>
      </c>
      <c r="O211" s="1">
        <f t="shared" ca="1" si="30"/>
        <v>112.95370413496914</v>
      </c>
      <c r="P211" s="1">
        <f t="shared" ca="1" si="31"/>
        <v>111.88366491196986</v>
      </c>
      <c r="Q211" s="1">
        <f t="shared" ca="1" si="32"/>
        <v>130.21606077137508</v>
      </c>
      <c r="R211" s="1">
        <f t="shared" ca="1" si="32"/>
        <v>107.52478655727732</v>
      </c>
      <c r="AB211" s="93">
        <v>43189</v>
      </c>
    </row>
    <row r="212" spans="1:28" x14ac:dyDescent="0.3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28"/>
        <v>46098</v>
      </c>
      <c r="J212" s="1">
        <f t="shared" ca="1" si="25"/>
        <v>164.80126211999999</v>
      </c>
      <c r="K212" s="1">
        <f t="shared" ca="1" si="26"/>
        <v>188.36799540999999</v>
      </c>
      <c r="L212" s="1">
        <f t="shared" ca="1" si="27"/>
        <v>205.27401750000001</v>
      </c>
      <c r="M212" s="1">
        <f t="shared" ca="1" si="29"/>
        <v>180.18864914</v>
      </c>
      <c r="O212" s="1">
        <f t="shared" ca="1" si="30"/>
        <v>112.78432901332835</v>
      </c>
      <c r="P212" s="1">
        <f t="shared" ca="1" si="31"/>
        <v>111.94534754996776</v>
      </c>
      <c r="Q212" s="1">
        <f t="shared" ca="1" si="32"/>
        <v>130.60284586301248</v>
      </c>
      <c r="R212" s="1">
        <f t="shared" ca="1" si="32"/>
        <v>107.68672677701511</v>
      </c>
      <c r="AB212" s="93">
        <v>43211</v>
      </c>
    </row>
    <row r="213" spans="1:28" x14ac:dyDescent="0.3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28"/>
        <v>46099</v>
      </c>
      <c r="J213" s="1">
        <f t="shared" ca="1" si="25"/>
        <v>164.50486692000001</v>
      </c>
      <c r="K213" s="1">
        <f t="shared" ca="1" si="26"/>
        <v>188.47184469999999</v>
      </c>
      <c r="L213" s="1">
        <f t="shared" ca="1" si="27"/>
        <v>204.39809998000001</v>
      </c>
      <c r="M213" s="1">
        <f t="shared" ca="1" si="29"/>
        <v>180.24889590999999</v>
      </c>
      <c r="O213" s="1">
        <f t="shared" ca="1" si="30"/>
        <v>112.58148630857752</v>
      </c>
      <c r="P213" s="1">
        <f t="shared" ca="1" si="31"/>
        <v>112.00706421705107</v>
      </c>
      <c r="Q213" s="1">
        <f t="shared" ca="1" si="32"/>
        <v>130.04555506583074</v>
      </c>
      <c r="R213" s="1">
        <f t="shared" ca="1" si="32"/>
        <v>107.72273224956375</v>
      </c>
      <c r="AB213" s="93">
        <v>43221</v>
      </c>
    </row>
    <row r="214" spans="1:28" x14ac:dyDescent="0.3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28"/>
        <v>46100</v>
      </c>
      <c r="J214" s="1">
        <f t="shared" ca="1" si="25"/>
        <v>164.31648374</v>
      </c>
      <c r="K214" s="1">
        <f t="shared" ca="1" si="26"/>
        <v>188.57412124999999</v>
      </c>
      <c r="L214" s="1">
        <f t="shared" ca="1" si="27"/>
        <v>205.11573519000001</v>
      </c>
      <c r="M214" s="1">
        <f t="shared" ca="1" si="29"/>
        <v>180.43768785</v>
      </c>
      <c r="O214" s="1">
        <f t="shared" ca="1" si="30"/>
        <v>112.45256332412715</v>
      </c>
      <c r="P214" s="1">
        <f t="shared" ca="1" si="31"/>
        <v>112.06784621938135</v>
      </c>
      <c r="Q214" s="1">
        <f t="shared" ca="1" si="32"/>
        <v>130.50214086202146</v>
      </c>
      <c r="R214" s="1">
        <f t="shared" ca="1" si="32"/>
        <v>107.83556058895979</v>
      </c>
      <c r="AB214" s="93">
        <v>43251</v>
      </c>
    </row>
    <row r="215" spans="1:28" x14ac:dyDescent="0.3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28"/>
        <v>46101</v>
      </c>
      <c r="J215" s="1">
        <f t="shared" ca="1" si="25"/>
        <v>164.22250477</v>
      </c>
      <c r="K215" s="1">
        <f t="shared" ca="1" si="26"/>
        <v>188.67645328</v>
      </c>
      <c r="L215" s="1">
        <f t="shared" ca="1" si="27"/>
        <v>200.50617113999999</v>
      </c>
      <c r="M215" s="1">
        <f t="shared" ca="1" si="29"/>
        <v>179.80305859000001</v>
      </c>
      <c r="O215" s="1">
        <f t="shared" ref="O215:O253" ca="1" si="33">J215/J214*O214</f>
        <v>112.38824734173441</v>
      </c>
      <c r="P215" s="1">
        <f t="shared" ref="P215:P253" ca="1" si="34">K215/K214*P214</f>
        <v>112.1286611929596</v>
      </c>
      <c r="Q215" s="1">
        <f t="shared" ref="Q215:R253" ca="1" si="35">L215/L214*Q214</f>
        <v>127.5693674382352</v>
      </c>
      <c r="R215" s="1">
        <f t="shared" ca="1" si="35"/>
        <v>107.45628504606353</v>
      </c>
      <c r="AB215" s="93">
        <v>43350</v>
      </c>
    </row>
    <row r="216" spans="1:28" x14ac:dyDescent="0.3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28"/>
        <v>46104</v>
      </c>
      <c r="J216" s="1">
        <f t="shared" ca="1" si="25"/>
        <v>164.23738832000001</v>
      </c>
      <c r="K216" s="1">
        <f t="shared" ca="1" si="26"/>
        <v>188.77884080999999</v>
      </c>
      <c r="L216" s="1">
        <f t="shared" ca="1" si="27"/>
        <v>207.00600894999999</v>
      </c>
      <c r="M216" s="1">
        <f t="shared" ca="1" si="29"/>
        <v>180.22090965999999</v>
      </c>
      <c r="O216" s="1">
        <f t="shared" ca="1" si="33"/>
        <v>112.39843313265915</v>
      </c>
      <c r="P216" s="1">
        <f t="shared" ca="1" si="34"/>
        <v>112.18950914967158</v>
      </c>
      <c r="Q216" s="1">
        <f t="shared" ca="1" si="35"/>
        <v>131.70480223886219</v>
      </c>
      <c r="R216" s="1">
        <f t="shared" ca="1" si="35"/>
        <v>107.70600673621068</v>
      </c>
      <c r="AB216" s="93">
        <v>43385</v>
      </c>
    </row>
    <row r="217" spans="1:28" x14ac:dyDescent="0.3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28"/>
        <v>46105</v>
      </c>
      <c r="J217" s="1">
        <f t="shared" ca="1" si="25"/>
        <v>163.99329814999999</v>
      </c>
      <c r="K217" s="1">
        <f t="shared" ca="1" si="26"/>
        <v>188.88128401</v>
      </c>
      <c r="L217" s="1">
        <f t="shared" ca="1" si="27"/>
        <v>207.66277073000001</v>
      </c>
      <c r="M217" s="1">
        <f t="shared" ca="1" si="29"/>
        <v>179.85753989</v>
      </c>
      <c r="O217" s="1">
        <f t="shared" ca="1" si="33"/>
        <v>112.23138619571182</v>
      </c>
      <c r="P217" s="1">
        <f t="shared" ca="1" si="34"/>
        <v>112.25039019054677</v>
      </c>
      <c r="Q217" s="1">
        <f t="shared" ca="1" si="35"/>
        <v>132.12265813005925</v>
      </c>
      <c r="R217" s="1">
        <f t="shared" ca="1" si="35"/>
        <v>107.48884488207739</v>
      </c>
      <c r="AB217" s="93">
        <v>43406</v>
      </c>
    </row>
    <row r="218" spans="1:28" x14ac:dyDescent="0.3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28"/>
        <v>46106</v>
      </c>
      <c r="J218" s="1">
        <f t="shared" ca="1" si="25"/>
        <v>164.15233947999999</v>
      </c>
      <c r="K218" s="1">
        <f t="shared" ca="1" si="26"/>
        <v>188.98378271000001</v>
      </c>
      <c r="L218" s="1">
        <f t="shared" ca="1" si="27"/>
        <v>210.97967885</v>
      </c>
      <c r="M218" s="1">
        <f t="shared" ca="1" si="29"/>
        <v>180.08793064</v>
      </c>
      <c r="O218" s="1">
        <f t="shared" ca="1" si="33"/>
        <v>112.34022862482125</v>
      </c>
      <c r="P218" s="1">
        <f t="shared" ca="1" si="34"/>
        <v>112.3113042145557</v>
      </c>
      <c r="Q218" s="1">
        <f t="shared" ca="1" si="35"/>
        <v>134.23299652170755</v>
      </c>
      <c r="R218" s="1">
        <f t="shared" ca="1" si="35"/>
        <v>107.62653405320783</v>
      </c>
      <c r="AB218" s="93">
        <v>43419</v>
      </c>
    </row>
    <row r="219" spans="1:28" x14ac:dyDescent="0.3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28"/>
        <v>46107</v>
      </c>
      <c r="J219" s="1">
        <f t="shared" ca="1" si="25"/>
        <v>164.00180304</v>
      </c>
      <c r="K219" s="1">
        <f t="shared" ca="1" si="26"/>
        <v>189.08633707999999</v>
      </c>
      <c r="L219" s="1">
        <f t="shared" ca="1" si="27"/>
        <v>207.91710789999999</v>
      </c>
      <c r="M219" s="1">
        <f t="shared" ca="1" si="29"/>
        <v>179.58816614</v>
      </c>
      <c r="O219" s="1">
        <f t="shared" ca="1" si="33"/>
        <v>112.23720665060183</v>
      </c>
      <c r="P219" s="1">
        <f t="shared" ca="1" si="34"/>
        <v>112.37225132272781</v>
      </c>
      <c r="Q219" s="1">
        <f t="shared" ca="1" si="35"/>
        <v>132.2844767499474</v>
      </c>
      <c r="R219" s="1">
        <f t="shared" ca="1" si="35"/>
        <v>107.32785817422649</v>
      </c>
      <c r="AB219" s="93">
        <v>43459</v>
      </c>
    </row>
    <row r="220" spans="1:28" x14ac:dyDescent="0.3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28"/>
        <v>46108</v>
      </c>
      <c r="J220" s="1">
        <f t="shared" ca="1" si="25"/>
        <v>164.51039509</v>
      </c>
      <c r="K220" s="1">
        <f t="shared" ca="1" si="26"/>
        <v>189.18894713</v>
      </c>
      <c r="L220" s="1">
        <f t="shared" ca="1" si="27"/>
        <v>206.57913256000001</v>
      </c>
      <c r="M220" s="1">
        <f t="shared" ca="1" si="29"/>
        <v>179.94570139999999</v>
      </c>
      <c r="O220" s="1">
        <f t="shared" ca="1" si="33"/>
        <v>112.58526959843894</v>
      </c>
      <c r="P220" s="1">
        <f t="shared" ca="1" si="34"/>
        <v>112.43323152100601</v>
      </c>
      <c r="Q220" s="1">
        <f t="shared" ca="1" si="35"/>
        <v>131.43320784983669</v>
      </c>
      <c r="R220" s="1">
        <f t="shared" ca="1" si="35"/>
        <v>107.54153313122589</v>
      </c>
      <c r="AB220" s="93">
        <v>43466</v>
      </c>
    </row>
    <row r="221" spans="1:28" x14ac:dyDescent="0.3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28"/>
        <v>46111</v>
      </c>
      <c r="J221" s="1">
        <f t="shared" ca="1" si="25"/>
        <v>164.19741536999999</v>
      </c>
      <c r="K221" s="1">
        <f t="shared" ca="1" si="26"/>
        <v>189.29161284</v>
      </c>
      <c r="L221" s="1">
        <f t="shared" ca="1" si="27"/>
        <v>207.6685281</v>
      </c>
      <c r="M221" s="1">
        <f t="shared" ca="1" si="29"/>
        <v>180.27229971</v>
      </c>
      <c r="O221" s="1">
        <f t="shared" ca="1" si="33"/>
        <v>112.37107701726029</v>
      </c>
      <c r="P221" s="1">
        <f t="shared" ca="1" si="34"/>
        <v>112.49424479750448</v>
      </c>
      <c r="Q221" s="1">
        <f t="shared" ca="1" si="35"/>
        <v>132.12632117965435</v>
      </c>
      <c r="R221" s="1">
        <f t="shared" ca="1" si="35"/>
        <v>107.73671913846145</v>
      </c>
      <c r="AB221" s="93">
        <v>43528</v>
      </c>
    </row>
    <row r="222" spans="1:28" x14ac:dyDescent="0.3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28"/>
        <v>46112</v>
      </c>
      <c r="J222" s="1">
        <f t="shared" ca="1" si="25"/>
        <v>164.59374295999999</v>
      </c>
      <c r="K222" s="1">
        <f t="shared" ca="1" si="26"/>
        <v>189.39433423</v>
      </c>
      <c r="L222" s="1">
        <f t="shared" ca="1" si="27"/>
        <v>213.29805784000001</v>
      </c>
      <c r="M222" s="1">
        <f t="shared" ca="1" si="29"/>
        <v>181.3415426</v>
      </c>
      <c r="O222" s="1">
        <f t="shared" ca="1" si="33"/>
        <v>112.64231002077376</v>
      </c>
      <c r="P222" s="1">
        <f t="shared" ca="1" si="34"/>
        <v>112.55529116410904</v>
      </c>
      <c r="Q222" s="1">
        <f t="shared" ca="1" si="35"/>
        <v>135.70803412057472</v>
      </c>
      <c r="R222" s="1">
        <f t="shared" ca="1" si="35"/>
        <v>108.37573423460235</v>
      </c>
      <c r="AB222" s="93">
        <v>43529</v>
      </c>
    </row>
    <row r="223" spans="1:28" x14ac:dyDescent="0.3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28"/>
        <v>46113</v>
      </c>
      <c r="J223" s="1">
        <f t="shared" ca="1" si="25"/>
        <v>164.85229143000001</v>
      </c>
      <c r="K223" s="1">
        <f t="shared" ca="1" si="26"/>
        <v>189.49711146999999</v>
      </c>
      <c r="L223" s="1">
        <f t="shared" ca="1" si="27"/>
        <v>213.85680769999999</v>
      </c>
      <c r="M223" s="1">
        <f t="shared" ca="1" si="29"/>
        <v>181.77754823000001</v>
      </c>
      <c r="O223" s="1">
        <f t="shared" ca="1" si="33"/>
        <v>112.81925172213732</v>
      </c>
      <c r="P223" s="1">
        <f t="shared" ca="1" si="34"/>
        <v>112.61637072184911</v>
      </c>
      <c r="Q223" s="1">
        <f t="shared" ca="1" si="35"/>
        <v>136.06353123964658</v>
      </c>
      <c r="R223" s="1">
        <f t="shared" ca="1" si="35"/>
        <v>108.63630569332156</v>
      </c>
      <c r="AB223" s="93">
        <v>43574</v>
      </c>
    </row>
    <row r="224" spans="1:28" x14ac:dyDescent="0.3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28"/>
        <v>46114</v>
      </c>
      <c r="J224" s="1">
        <f t="shared" ca="1" si="25"/>
        <v>165.23075875999999</v>
      </c>
      <c r="K224" s="1">
        <f t="shared" ca="1" si="26"/>
        <v>189.59994438000001</v>
      </c>
      <c r="L224" s="1">
        <f t="shared" ca="1" si="27"/>
        <v>213.96957716</v>
      </c>
      <c r="M224" s="1">
        <f t="shared" ca="1" si="29"/>
        <v>181.84040587000001</v>
      </c>
      <c r="O224" s="1">
        <f t="shared" ca="1" si="33"/>
        <v>113.07826177654111</v>
      </c>
      <c r="P224" s="1">
        <f t="shared" ca="1" si="34"/>
        <v>112.67748336375239</v>
      </c>
      <c r="Q224" s="1">
        <f t="shared" ca="1" si="35"/>
        <v>136.13527929905422</v>
      </c>
      <c r="R224" s="1">
        <f t="shared" ca="1" si="35"/>
        <v>108.67387150857594</v>
      </c>
      <c r="AB224" s="93">
        <v>43576</v>
      </c>
    </row>
    <row r="225" spans="1:28" x14ac:dyDescent="0.3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28"/>
        <v>46118</v>
      </c>
      <c r="J225" s="1">
        <f t="shared" ca="1" si="25"/>
        <v>165.28816673</v>
      </c>
      <c r="K225" s="1">
        <f t="shared" ca="1" si="26"/>
        <v>189.70283315</v>
      </c>
      <c r="L225" s="1">
        <f t="shared" ca="1" si="27"/>
        <v>214.09468061000001</v>
      </c>
      <c r="M225" s="1">
        <f t="shared" ca="1" si="29"/>
        <v>182.09019529</v>
      </c>
      <c r="O225" s="1">
        <f t="shared" ca="1" si="33"/>
        <v>113.1175498213848</v>
      </c>
      <c r="P225" s="1">
        <f t="shared" ca="1" si="34"/>
        <v>112.73862920273405</v>
      </c>
      <c r="Q225" s="1">
        <f t="shared" ca="1" si="35"/>
        <v>136.21487469449815</v>
      </c>
      <c r="R225" s="1">
        <f t="shared" ca="1" si="35"/>
        <v>108.82315396977263</v>
      </c>
      <c r="AB225" s="93">
        <v>43586</v>
      </c>
    </row>
    <row r="226" spans="1:28" x14ac:dyDescent="0.3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28"/>
        <v>46119</v>
      </c>
      <c r="J226" s="1">
        <f t="shared" ca="1" si="25"/>
        <v>165.00537933999999</v>
      </c>
      <c r="K226" s="1">
        <f t="shared" ca="1" si="26"/>
        <v>189.80577776000001</v>
      </c>
      <c r="L226" s="1">
        <f t="shared" ca="1" si="27"/>
        <v>214.20498099</v>
      </c>
      <c r="M226" s="1">
        <f t="shared" ca="1" si="29"/>
        <v>182.07408508</v>
      </c>
      <c r="O226" s="1">
        <f t="shared" ca="1" si="33"/>
        <v>112.92401983487682</v>
      </c>
      <c r="P226" s="1">
        <f t="shared" ca="1" si="34"/>
        <v>112.79980822690831</v>
      </c>
      <c r="Q226" s="1">
        <f t="shared" ca="1" si="35"/>
        <v>136.28505183480655</v>
      </c>
      <c r="R226" s="1">
        <f t="shared" ca="1" si="35"/>
        <v>108.81352597272138</v>
      </c>
      <c r="AB226" s="93">
        <v>43636</v>
      </c>
    </row>
    <row r="227" spans="1:28" x14ac:dyDescent="0.3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28"/>
        <v>46120</v>
      </c>
      <c r="J227" s="1">
        <f t="shared" ca="1" si="25"/>
        <v>165.44678282000001</v>
      </c>
      <c r="K227" s="1">
        <f t="shared" ca="1" si="26"/>
        <v>189.90877823</v>
      </c>
      <c r="L227" s="1">
        <f t="shared" ca="1" si="27"/>
        <v>218.69055666</v>
      </c>
      <c r="M227" s="1">
        <f t="shared" ca="1" si="29"/>
        <v>183.15971905999999</v>
      </c>
      <c r="O227" s="1">
        <f t="shared" ca="1" si="33"/>
        <v>113.22610123082936</v>
      </c>
      <c r="P227" s="1">
        <f t="shared" ca="1" si="34"/>
        <v>112.86102044816097</v>
      </c>
      <c r="Q227" s="1">
        <f t="shared" ca="1" si="35"/>
        <v>139.13893931151017</v>
      </c>
      <c r="R227" s="1">
        <f t="shared" ca="1" si="35"/>
        <v>109.46233692913889</v>
      </c>
      <c r="AB227" s="93">
        <v>43715</v>
      </c>
    </row>
    <row r="228" spans="1:28" x14ac:dyDescent="0.3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28"/>
        <v>46121</v>
      </c>
      <c r="J228" s="1">
        <f t="shared" ca="1" si="25"/>
        <v>165.49313443</v>
      </c>
      <c r="K228" s="1">
        <f t="shared" ca="1" si="26"/>
        <v>190.01183455</v>
      </c>
      <c r="L228" s="1">
        <f t="shared" ca="1" si="27"/>
        <v>222.02219957</v>
      </c>
      <c r="M228" s="1">
        <f t="shared" ca="1" si="29"/>
        <v>183.50891343999999</v>
      </c>
      <c r="O228" s="1">
        <f t="shared" ca="1" si="33"/>
        <v>113.25782268226295</v>
      </c>
      <c r="P228" s="1">
        <f t="shared" ca="1" si="34"/>
        <v>112.92226586054916</v>
      </c>
      <c r="Q228" s="1">
        <f t="shared" ca="1" si="35"/>
        <v>141.25865251605796</v>
      </c>
      <c r="R228" s="1">
        <f t="shared" ca="1" si="35"/>
        <v>109.67102709897257</v>
      </c>
      <c r="AB228" s="93">
        <v>43750</v>
      </c>
    </row>
    <row r="229" spans="1:28" x14ac:dyDescent="0.3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28"/>
        <v>46122</v>
      </c>
      <c r="J229" s="1">
        <f t="shared" ca="1" si="25"/>
        <v>166.30577608999999</v>
      </c>
      <c r="K229" s="1">
        <f t="shared" ca="1" si="26"/>
        <v>190.11494689</v>
      </c>
      <c r="L229" s="1">
        <f t="shared" ca="1" si="27"/>
        <v>224.51928476000001</v>
      </c>
      <c r="M229" s="1">
        <f t="shared" ca="1" si="29"/>
        <v>184.20337795</v>
      </c>
      <c r="O229" s="1">
        <f t="shared" ca="1" si="33"/>
        <v>113.81396675041118</v>
      </c>
      <c r="P229" s="1">
        <f t="shared" ca="1" si="34"/>
        <v>112.98354456510226</v>
      </c>
      <c r="Q229" s="1">
        <f t="shared" ca="1" si="35"/>
        <v>142.84738954253712</v>
      </c>
      <c r="R229" s="1">
        <f t="shared" ca="1" si="35"/>
        <v>110.08606217638524</v>
      </c>
      <c r="AB229" s="93">
        <v>43771</v>
      </c>
    </row>
    <row r="230" spans="1:28" x14ac:dyDescent="0.3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28"/>
        <v>46125</v>
      </c>
      <c r="J230" s="1">
        <f t="shared" ca="1" si="25"/>
        <v>165.98981964999999</v>
      </c>
      <c r="K230" s="1">
        <f t="shared" ca="1" si="26"/>
        <v>190.21811509</v>
      </c>
      <c r="L230" s="1">
        <f t="shared" ca="1" si="27"/>
        <v>225.28940767</v>
      </c>
      <c r="M230" s="1">
        <f t="shared" ca="1" si="29"/>
        <v>184.68452855999999</v>
      </c>
      <c r="O230" s="1">
        <f t="shared" ca="1" si="33"/>
        <v>113.59773700420394</v>
      </c>
      <c r="P230" s="1">
        <f t="shared" ca="1" si="34"/>
        <v>113.04485646673378</v>
      </c>
      <c r="Q230" s="1">
        <f t="shared" ca="1" si="35"/>
        <v>143.33736993525929</v>
      </c>
      <c r="R230" s="1">
        <f t="shared" ca="1" si="35"/>
        <v>110.37361377591692</v>
      </c>
      <c r="AB230" s="93">
        <v>43784</v>
      </c>
    </row>
    <row r="231" spans="1:28" x14ac:dyDescent="0.3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28"/>
        <v>46126</v>
      </c>
      <c r="J231" s="1">
        <f t="shared" ca="1" si="25"/>
        <v>166.04084896000001</v>
      </c>
      <c r="K231" s="1">
        <f t="shared" ca="1" si="26"/>
        <v>190.32133931999999</v>
      </c>
      <c r="L231" s="1">
        <f t="shared" ca="1" si="27"/>
        <v>226.03652382999999</v>
      </c>
      <c r="M231" s="1">
        <f t="shared" ca="1" si="29"/>
        <v>184.91441424000001</v>
      </c>
      <c r="O231" s="1">
        <f t="shared" ca="1" si="33"/>
        <v>113.63265971301288</v>
      </c>
      <c r="P231" s="1">
        <f t="shared" ca="1" si="34"/>
        <v>113.10620166647311</v>
      </c>
      <c r="Q231" s="1">
        <f t="shared" ca="1" si="35"/>
        <v>143.81271259125933</v>
      </c>
      <c r="R231" s="1">
        <f t="shared" ca="1" si="35"/>
        <v>110.51100110042522</v>
      </c>
      <c r="AB231" s="93">
        <v>43824</v>
      </c>
    </row>
    <row r="232" spans="1:28" x14ac:dyDescent="0.3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28"/>
        <v>46127</v>
      </c>
      <c r="J232" s="1">
        <f t="shared" ca="1" si="25"/>
        <v>166.10803754</v>
      </c>
      <c r="K232" s="1">
        <f t="shared" ca="1" si="26"/>
        <v>190.42461958000001</v>
      </c>
      <c r="L232" s="1">
        <f t="shared" ca="1" si="27"/>
        <v>224.99004690999999</v>
      </c>
      <c r="M232" s="1">
        <f t="shared" ca="1" si="29"/>
        <v>185.06836612000001</v>
      </c>
      <c r="O232" s="1">
        <f t="shared" ca="1" si="33"/>
        <v>113.67864127174113</v>
      </c>
      <c r="P232" s="1">
        <f t="shared" ca="1" si="34"/>
        <v>113.16758016432031</v>
      </c>
      <c r="Q232" s="1">
        <f t="shared" ca="1" si="35"/>
        <v>143.14690565891357</v>
      </c>
      <c r="R232" s="1">
        <f t="shared" ca="1" si="35"/>
        <v>110.60300786176946</v>
      </c>
      <c r="AB232" s="93">
        <v>43831</v>
      </c>
    </row>
    <row r="233" spans="1:28" x14ac:dyDescent="0.3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28"/>
        <v>46128</v>
      </c>
      <c r="J233" s="1">
        <f t="shared" ca="1" si="25"/>
        <v>166.46949511</v>
      </c>
      <c r="K233" s="1">
        <f t="shared" ca="1" si="26"/>
        <v>190.52795587</v>
      </c>
      <c r="L233" s="1">
        <f t="shared" ca="1" si="27"/>
        <v>223.94436646</v>
      </c>
      <c r="M233" s="1">
        <f t="shared" ca="1" si="29"/>
        <v>185.07849970999999</v>
      </c>
      <c r="O233" s="1">
        <f t="shared" ca="1" si="33"/>
        <v>113.92601043005226</v>
      </c>
      <c r="P233" s="1">
        <f t="shared" ca="1" si="34"/>
        <v>113.22899196027534</v>
      </c>
      <c r="Q233" s="1">
        <f t="shared" ca="1" si="35"/>
        <v>142.4816054699439</v>
      </c>
      <c r="R233" s="1">
        <f t="shared" ca="1" si="35"/>
        <v>110.60906403202661</v>
      </c>
      <c r="AB233" s="93">
        <v>43885</v>
      </c>
    </row>
    <row r="234" spans="1:28" x14ac:dyDescent="0.3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28"/>
        <v>46129</v>
      </c>
      <c r="J234" s="1">
        <f t="shared" ca="1" si="25"/>
        <v>167.16604509999999</v>
      </c>
      <c r="K234" s="1">
        <f t="shared" ca="1" si="26"/>
        <v>190.63134819000001</v>
      </c>
      <c r="L234" s="1">
        <f t="shared" ca="1" si="27"/>
        <v>222.70973942000001</v>
      </c>
      <c r="M234" s="1">
        <f t="shared" ca="1" si="29"/>
        <v>185.31050418000001</v>
      </c>
      <c r="O234" s="1">
        <f t="shared" ca="1" si="33"/>
        <v>114.40270534267488</v>
      </c>
      <c r="P234" s="1">
        <f t="shared" ca="1" si="34"/>
        <v>113.29043705433818</v>
      </c>
      <c r="Q234" s="1">
        <f t="shared" ca="1" si="35"/>
        <v>141.69609054230125</v>
      </c>
      <c r="R234" s="1">
        <f t="shared" ca="1" si="35"/>
        <v>110.74771761587432</v>
      </c>
      <c r="AB234" s="93">
        <v>43886</v>
      </c>
    </row>
    <row r="235" spans="1:28" x14ac:dyDescent="0.3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28"/>
        <v>46132</v>
      </c>
      <c r="J235" s="1">
        <f t="shared" ca="1" si="25"/>
        <v>167.61510297000001</v>
      </c>
      <c r="K235" s="1">
        <f t="shared" ca="1" si="26"/>
        <v>190.73479671000001</v>
      </c>
      <c r="L235" s="1">
        <f t="shared" ca="1" si="27"/>
        <v>223.16321805999999</v>
      </c>
      <c r="M235" s="1">
        <f t="shared" ca="1" si="29"/>
        <v>185.64321469999999</v>
      </c>
      <c r="O235" s="1">
        <f t="shared" ca="1" si="33"/>
        <v>114.71002514050038</v>
      </c>
      <c r="P235" s="1">
        <f t="shared" ca="1" si="34"/>
        <v>113.35191554753828</v>
      </c>
      <c r="Q235" s="1">
        <f t="shared" ca="1" si="35"/>
        <v>141.98461025679498</v>
      </c>
      <c r="R235" s="1">
        <f t="shared" ca="1" si="35"/>
        <v>110.9465564829954</v>
      </c>
      <c r="AB235" s="93">
        <v>43931</v>
      </c>
    </row>
    <row r="236" spans="1:28" x14ac:dyDescent="0.3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28"/>
        <v>46134</v>
      </c>
      <c r="J236" s="1">
        <f t="shared" ca="1" si="25"/>
        <v>167.54323669999999</v>
      </c>
      <c r="K236" s="1">
        <f t="shared" ca="1" si="26"/>
        <v>190.83830126999999</v>
      </c>
      <c r="L236" s="1">
        <f t="shared" ca="1" si="27"/>
        <v>219.47315008999999</v>
      </c>
      <c r="M236" s="1">
        <f t="shared" ca="1" si="29"/>
        <v>185.30387210999999</v>
      </c>
      <c r="O236" s="1">
        <f t="shared" ca="1" si="33"/>
        <v>114.66084233124046</v>
      </c>
      <c r="P236" s="1">
        <f t="shared" ca="1" si="34"/>
        <v>113.4134273447891</v>
      </c>
      <c r="Q236" s="1">
        <f t="shared" ca="1" si="35"/>
        <v>139.63685390565351</v>
      </c>
      <c r="R236" s="1">
        <f t="shared" ca="1" si="35"/>
        <v>110.74375407037094</v>
      </c>
      <c r="AB236" s="93">
        <v>43942</v>
      </c>
    </row>
    <row r="237" spans="1:28" x14ac:dyDescent="0.3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28"/>
        <v>46135</v>
      </c>
      <c r="J237" s="1">
        <f t="shared" ca="1" si="25"/>
        <v>167.06356124999999</v>
      </c>
      <c r="K237" s="1">
        <f t="shared" ca="1" si="26"/>
        <v>190.94186203000001</v>
      </c>
      <c r="L237" s="1">
        <f t="shared" ca="1" si="27"/>
        <v>217.75443702000001</v>
      </c>
      <c r="M237" s="1">
        <f t="shared" ca="1" si="29"/>
        <v>184.59153608</v>
      </c>
      <c r="O237" s="1">
        <f t="shared" ca="1" si="33"/>
        <v>114.33256891223579</v>
      </c>
      <c r="P237" s="1">
        <f t="shared" ca="1" si="34"/>
        <v>113.47497254117719</v>
      </c>
      <c r="Q237" s="1">
        <f t="shared" ca="1" si="35"/>
        <v>138.54334572133615</v>
      </c>
      <c r="R237" s="1">
        <f t="shared" ca="1" si="35"/>
        <v>110.31803837849941</v>
      </c>
      <c r="AB237" s="93">
        <v>43952</v>
      </c>
    </row>
    <row r="238" spans="1:28" x14ac:dyDescent="0.3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28"/>
        <v>46136</v>
      </c>
      <c r="J238" s="1">
        <f t="shared" ca="1" si="25"/>
        <v>167.35697974999999</v>
      </c>
      <c r="K238" s="1">
        <f t="shared" ca="1" si="26"/>
        <v>191.045479</v>
      </c>
      <c r="L238" s="1">
        <f t="shared" ca="1" si="27"/>
        <v>217.03372969</v>
      </c>
      <c r="M238" s="1">
        <f t="shared" ca="1" si="29"/>
        <v>184.86577115</v>
      </c>
      <c r="O238" s="1">
        <f t="shared" ca="1" si="33"/>
        <v>114.53337446564532</v>
      </c>
      <c r="P238" s="1">
        <f t="shared" ca="1" si="34"/>
        <v>113.53655114264542</v>
      </c>
      <c r="Q238" s="1">
        <f t="shared" ca="1" si="35"/>
        <v>138.08480532991845</v>
      </c>
      <c r="R238" s="1">
        <f t="shared" ca="1" si="35"/>
        <v>110.48193037278824</v>
      </c>
      <c r="AB238" s="93">
        <v>43993</v>
      </c>
    </row>
    <row r="239" spans="1:28" x14ac:dyDescent="0.3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28"/>
        <v>46139</v>
      </c>
      <c r="J239" s="1">
        <f t="shared" ca="1" si="25"/>
        <v>166.90537040999999</v>
      </c>
      <c r="K239" s="1">
        <f t="shared" ca="1" si="26"/>
        <v>191.14915219</v>
      </c>
      <c r="L239" s="1">
        <f t="shared" ca="1" si="27"/>
        <v>215.70676845</v>
      </c>
      <c r="M239" s="1">
        <f t="shared" ca="1" si="29"/>
        <v>184.73122846999999</v>
      </c>
      <c r="O239" s="1">
        <f t="shared" ca="1" si="33"/>
        <v>114.22430852929973</v>
      </c>
      <c r="P239" s="1">
        <f t="shared" ca="1" si="34"/>
        <v>113.59816315513672</v>
      </c>
      <c r="Q239" s="1">
        <f t="shared" ca="1" si="35"/>
        <v>137.24054400349942</v>
      </c>
      <c r="R239" s="1">
        <f t="shared" ca="1" si="35"/>
        <v>110.40152319458829</v>
      </c>
      <c r="AB239" s="93">
        <v>44081</v>
      </c>
    </row>
    <row r="240" spans="1:28" x14ac:dyDescent="0.3">
      <c r="A240" s="89">
        <v>43784</v>
      </c>
      <c r="B240" s="90"/>
      <c r="C240" s="90"/>
      <c r="D240" s="90"/>
      <c r="E240" s="90"/>
      <c r="F240" s="90"/>
      <c r="G240" s="91"/>
      <c r="I240" s="92">
        <f t="shared" ca="1" si="28"/>
        <v>46140</v>
      </c>
      <c r="J240" s="1">
        <f t="shared" ca="1" si="25"/>
        <v>166.89303833</v>
      </c>
      <c r="K240" s="1">
        <f t="shared" ca="1" si="26"/>
        <v>191.25288157</v>
      </c>
      <c r="L240" s="1">
        <f t="shared" ca="1" si="27"/>
        <v>214.61434631</v>
      </c>
      <c r="M240" s="1">
        <f t="shared" ca="1" si="29"/>
        <v>184.67215589</v>
      </c>
      <c r="O240" s="1">
        <f t="shared" ca="1" si="33"/>
        <v>114.21586887689509</v>
      </c>
      <c r="P240" s="1">
        <f t="shared" ca="1" si="34"/>
        <v>113.65980856082237</v>
      </c>
      <c r="Q240" s="1">
        <f t="shared" ca="1" si="35"/>
        <v>136.54550503994543</v>
      </c>
      <c r="R240" s="1">
        <f t="shared" ca="1" si="35"/>
        <v>110.36621945701751</v>
      </c>
      <c r="AB240" s="93">
        <v>44116</v>
      </c>
    </row>
    <row r="241" spans="1:28" x14ac:dyDescent="0.3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28"/>
        <v>46141</v>
      </c>
      <c r="J241" s="1">
        <f t="shared" ca="1" si="25"/>
        <v>166.99849889000001</v>
      </c>
      <c r="K241" s="1">
        <f t="shared" ca="1" si="26"/>
        <v>191.35666735000001</v>
      </c>
      <c r="L241" s="1">
        <f t="shared" ca="1" si="27"/>
        <v>210.21294664999999</v>
      </c>
      <c r="M241" s="1">
        <f t="shared" ca="1" si="29"/>
        <v>183.96888831999999</v>
      </c>
      <c r="O241" s="1">
        <f t="shared" ca="1" si="33"/>
        <v>114.28804246551913</v>
      </c>
      <c r="P241" s="1">
        <f t="shared" ca="1" si="34"/>
        <v>113.72148748450341</v>
      </c>
      <c r="Q241" s="1">
        <f t="shared" ca="1" si="35"/>
        <v>133.74517342283517</v>
      </c>
      <c r="R241" s="1">
        <f t="shared" ca="1" si="35"/>
        <v>109.94592337830677</v>
      </c>
      <c r="AB241" s="93">
        <v>44137</v>
      </c>
    </row>
    <row r="242" spans="1:28" x14ac:dyDescent="0.3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28"/>
        <v>46142</v>
      </c>
      <c r="J242" s="1">
        <f t="shared" ca="1" si="25"/>
        <v>167.11714201999999</v>
      </c>
      <c r="K242" s="1">
        <f t="shared" ca="1" si="26"/>
        <v>191.45885092</v>
      </c>
      <c r="L242" s="1">
        <f t="shared" ca="1" si="27"/>
        <v>213.13398402000001</v>
      </c>
      <c r="M242" s="1">
        <f t="shared" ca="1" si="29"/>
        <v>184.63187955999999</v>
      </c>
      <c r="O242" s="1">
        <f t="shared" ca="1" si="33"/>
        <v>114.36923775272115</v>
      </c>
      <c r="P242" s="1">
        <f t="shared" ca="1" si="34"/>
        <v>113.78221422968457</v>
      </c>
      <c r="Q242" s="1">
        <f t="shared" ca="1" si="35"/>
        <v>135.60364434887046</v>
      </c>
      <c r="R242" s="1">
        <f t="shared" ca="1" si="35"/>
        <v>110.34214898329458</v>
      </c>
      <c r="AB242" s="93">
        <v>44150</v>
      </c>
    </row>
    <row r="243" spans="1:28" x14ac:dyDescent="0.3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28"/>
        <v>46146</v>
      </c>
      <c r="J243" s="1">
        <f t="shared" ca="1" si="25"/>
        <v>165.99534782999999</v>
      </c>
      <c r="K243" s="1">
        <f t="shared" ca="1" si="26"/>
        <v>191.5610891</v>
      </c>
      <c r="L243" s="1">
        <f t="shared" ca="1" si="27"/>
        <v>211.17975333999999</v>
      </c>
      <c r="M243" s="1">
        <f t="shared" ca="1" si="29"/>
        <v>184.21569694999999</v>
      </c>
      <c r="O243" s="1">
        <f t="shared" ca="1" si="33"/>
        <v>113.60152030090894</v>
      </c>
      <c r="P243" s="1">
        <f t="shared" ca="1" si="34"/>
        <v>113.84297342908076</v>
      </c>
      <c r="Q243" s="1">
        <f t="shared" ca="1" si="35"/>
        <v>134.36029123779875</v>
      </c>
      <c r="R243" s="1">
        <f t="shared" ca="1" si="35"/>
        <v>110.09342442030841</v>
      </c>
      <c r="AB243" s="93">
        <v>44190</v>
      </c>
    </row>
    <row r="244" spans="1:28" x14ac:dyDescent="0.3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28"/>
        <v>46147</v>
      </c>
      <c r="J244" s="1">
        <f t="shared" ca="1" si="25"/>
        <v>165.45188575</v>
      </c>
      <c r="K244" s="1">
        <f t="shared" ca="1" si="26"/>
        <v>191.66338188</v>
      </c>
      <c r="L244" s="1">
        <f t="shared" ca="1" si="27"/>
        <v>212.49245766999999</v>
      </c>
      <c r="M244" s="1">
        <f t="shared" ca="1" si="29"/>
        <v>184.52387585</v>
      </c>
      <c r="O244" s="1">
        <f t="shared" ca="1" si="33"/>
        <v>113.22959350102586</v>
      </c>
      <c r="P244" s="1">
        <f t="shared" ca="1" si="34"/>
        <v>113.90376507674908</v>
      </c>
      <c r="Q244" s="1">
        <f t="shared" ca="1" si="35"/>
        <v>135.19548179607142</v>
      </c>
      <c r="R244" s="1">
        <f t="shared" ca="1" si="35"/>
        <v>110.27760237580748</v>
      </c>
      <c r="AB244" s="93">
        <v>44197</v>
      </c>
    </row>
    <row r="245" spans="1:28" x14ac:dyDescent="0.3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28"/>
        <v>46148</v>
      </c>
      <c r="J245" s="1">
        <f t="shared" ca="1" si="25"/>
        <v>166.43887753000001</v>
      </c>
      <c r="K245" s="1">
        <f t="shared" ca="1" si="26"/>
        <v>191.76572926</v>
      </c>
      <c r="L245" s="1">
        <f t="shared" ca="1" si="27"/>
        <v>213.55864166000001</v>
      </c>
      <c r="M245" s="1">
        <f t="shared" ca="1" si="29"/>
        <v>185.0741233</v>
      </c>
      <c r="O245" s="1">
        <f t="shared" ca="1" si="33"/>
        <v>113.90505680887308</v>
      </c>
      <c r="P245" s="1">
        <f t="shared" ca="1" si="34"/>
        <v>113.96458917268954</v>
      </c>
      <c r="Q245" s="1">
        <f t="shared" ca="1" si="35"/>
        <v>135.87382708790838</v>
      </c>
      <c r="R245" s="1">
        <f t="shared" ca="1" si="35"/>
        <v>110.60644854392466</v>
      </c>
      <c r="AB245" s="93">
        <v>44242</v>
      </c>
    </row>
    <row r="246" spans="1:28" x14ac:dyDescent="0.3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28"/>
        <v>46149</v>
      </c>
      <c r="J246" s="1">
        <f t="shared" ca="1" si="25"/>
        <v>166.25559727999999</v>
      </c>
      <c r="K246" s="1">
        <f t="shared" ca="1" si="26"/>
        <v>191.86813125</v>
      </c>
      <c r="L246" s="1">
        <f t="shared" ca="1" si="27"/>
        <v>208.46962250999999</v>
      </c>
      <c r="M246" s="1">
        <f t="shared" ca="1" si="29"/>
        <v>185.10157022000001</v>
      </c>
      <c r="O246" s="1">
        <f t="shared" ca="1" si="33"/>
        <v>113.77962609461923</v>
      </c>
      <c r="P246" s="1">
        <f t="shared" ca="1" si="34"/>
        <v>114.02544572284502</v>
      </c>
      <c r="Q246" s="1">
        <f t="shared" ca="1" si="35"/>
        <v>132.63600677467088</v>
      </c>
      <c r="R246" s="1">
        <f t="shared" ca="1" si="35"/>
        <v>110.62285173574068</v>
      </c>
      <c r="AB246" s="93">
        <v>44243</v>
      </c>
    </row>
    <row r="247" spans="1:28" x14ac:dyDescent="0.3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28"/>
        <v>46150</v>
      </c>
      <c r="J247" s="1">
        <f t="shared" ca="1" si="25"/>
        <v>166.78630203</v>
      </c>
      <c r="K247" s="1">
        <f t="shared" ca="1" si="26"/>
        <v>191.97058801</v>
      </c>
      <c r="L247" s="1">
        <f t="shared" ca="1" si="27"/>
        <v>209.48231752000001</v>
      </c>
      <c r="M247" s="1">
        <f t="shared" ca="1" si="29"/>
        <v>185.48666119999999</v>
      </c>
      <c r="O247" s="1">
        <f t="shared" ca="1" si="33"/>
        <v>114.14282221558919</v>
      </c>
      <c r="P247" s="1">
        <f t="shared" ca="1" si="34"/>
        <v>114.08633482230205</v>
      </c>
      <c r="Q247" s="1">
        <f t="shared" ca="1" si="35"/>
        <v>133.28032041897939</v>
      </c>
      <c r="R247" s="1">
        <f t="shared" ca="1" si="35"/>
        <v>110.85299490705293</v>
      </c>
      <c r="AB247" s="93">
        <v>44288</v>
      </c>
    </row>
    <row r="248" spans="1:28" x14ac:dyDescent="0.3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28"/>
        <v>46153</v>
      </c>
      <c r="J248" s="1">
        <f t="shared" ca="1" si="25"/>
        <v>164.51124558000001</v>
      </c>
      <c r="K248" s="1">
        <f t="shared" ca="1" si="26"/>
        <v>192.07309938</v>
      </c>
      <c r="L248" s="1">
        <f t="shared" ca="1" si="27"/>
        <v>206.97977079</v>
      </c>
      <c r="M248" s="1">
        <f t="shared" ca="1" si="29"/>
        <v>185.24181035999999</v>
      </c>
      <c r="O248" s="1">
        <f t="shared" ca="1" si="33"/>
        <v>112.58585164461226</v>
      </c>
      <c r="P248" s="1">
        <f t="shared" ca="1" si="34"/>
        <v>114.14725637597412</v>
      </c>
      <c r="Q248" s="1">
        <f t="shared" ca="1" si="35"/>
        <v>131.68810856078269</v>
      </c>
      <c r="R248" s="1">
        <f t="shared" ca="1" si="35"/>
        <v>110.70666390543852</v>
      </c>
      <c r="AB248" s="93">
        <v>44307</v>
      </c>
    </row>
    <row r="249" spans="1:28" x14ac:dyDescent="0.3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28"/>
        <v>46154</v>
      </c>
      <c r="J249" s="1">
        <f t="shared" ca="1" si="25"/>
        <v>164.36708780000001</v>
      </c>
      <c r="K249" s="1">
        <f t="shared" ca="1" si="26"/>
        <v>192.17566552</v>
      </c>
      <c r="L249" s="1">
        <f t="shared" ca="1" si="27"/>
        <v>205.19732834999999</v>
      </c>
      <c r="M249" s="1">
        <f t="shared" ca="1" si="29"/>
        <v>185.08043357</v>
      </c>
      <c r="O249" s="1">
        <f t="shared" ca="1" si="33"/>
        <v>112.48719500642758</v>
      </c>
      <c r="P249" s="1">
        <f t="shared" ca="1" si="34"/>
        <v>114.20821047894775</v>
      </c>
      <c r="Q249" s="1">
        <f t="shared" ca="1" si="35"/>
        <v>130.55405341787591</v>
      </c>
      <c r="R249" s="1">
        <f t="shared" ca="1" si="35"/>
        <v>110.61021977105035</v>
      </c>
      <c r="AB249" s="93">
        <v>44317</v>
      </c>
    </row>
    <row r="250" spans="1:28" x14ac:dyDescent="0.3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28"/>
        <v>46155</v>
      </c>
      <c r="J250" s="1">
        <f t="shared" ca="1" si="25"/>
        <v>163.05308323</v>
      </c>
      <c r="K250" s="1">
        <f t="shared" ca="1" si="26"/>
        <v>192.27828645</v>
      </c>
      <c r="L250" s="1">
        <f t="shared" ca="1" si="27"/>
        <v>201.50619083000001</v>
      </c>
      <c r="M250" s="1">
        <f t="shared" ca="1" si="29"/>
        <v>184.1492725</v>
      </c>
      <c r="O250" s="1">
        <f t="shared" ca="1" si="33"/>
        <v>111.5879353658067</v>
      </c>
      <c r="P250" s="1">
        <f t="shared" ca="1" si="34"/>
        <v>114.26919714310877</v>
      </c>
      <c r="Q250" s="1">
        <f t="shared" ca="1" si="35"/>
        <v>128.20561657986383</v>
      </c>
      <c r="R250" s="1">
        <f t="shared" ca="1" si="35"/>
        <v>110.05372696082581</v>
      </c>
      <c r="AB250" s="93">
        <v>44350</v>
      </c>
    </row>
    <row r="251" spans="1:28" x14ac:dyDescent="0.3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28"/>
        <v>46156</v>
      </c>
      <c r="J251" s="1">
        <f t="shared" ca="1" si="25"/>
        <v>164.49125910999999</v>
      </c>
      <c r="K251" s="1">
        <f t="shared" ca="1" si="26"/>
        <v>192.38096216</v>
      </c>
      <c r="L251" s="1">
        <f t="shared" ca="1" si="27"/>
        <v>202.94845885999999</v>
      </c>
      <c r="M251" s="1">
        <f t="shared" ca="1" si="29"/>
        <v>184.65367706999999</v>
      </c>
      <c r="O251" s="1">
        <f t="shared" ca="1" si="33"/>
        <v>112.57217359033464</v>
      </c>
      <c r="P251" s="1">
        <f t="shared" ca="1" si="34"/>
        <v>114.33021636251424</v>
      </c>
      <c r="Q251" s="1">
        <f t="shared" ca="1" si="35"/>
        <v>129.12324030793863</v>
      </c>
      <c r="R251" s="1">
        <f t="shared" ca="1" si="35"/>
        <v>110.35517589989004</v>
      </c>
      <c r="AB251" s="93">
        <v>44446</v>
      </c>
    </row>
    <row r="252" spans="1:28" x14ac:dyDescent="0.3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28"/>
        <v>46157</v>
      </c>
      <c r="J252" s="1">
        <f t="shared" ca="1" si="25"/>
        <v>165.19716446999999</v>
      </c>
      <c r="K252" s="1">
        <f t="shared" ca="1" si="26"/>
        <v>192.48369264999999</v>
      </c>
      <c r="L252" s="1">
        <f t="shared" ca="1" si="27"/>
        <v>201.71730217999999</v>
      </c>
      <c r="M252" s="1">
        <f t="shared" ca="1" si="29"/>
        <v>183.86414979</v>
      </c>
      <c r="O252" s="1">
        <f t="shared" ca="1" si="33"/>
        <v>113.05527099717696</v>
      </c>
      <c r="P252" s="1">
        <f t="shared" ca="1" si="34"/>
        <v>114.39126813716415</v>
      </c>
      <c r="Q252" s="1">
        <f t="shared" ca="1" si="35"/>
        <v>128.33993335039219</v>
      </c>
      <c r="R252" s="1">
        <f t="shared" ca="1" si="35"/>
        <v>109.88332815093278</v>
      </c>
      <c r="AB252" s="93">
        <v>44481</v>
      </c>
    </row>
    <row r="253" spans="1:28" x14ac:dyDescent="0.3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46160</v>
      </c>
      <c r="J253" s="1">
        <f t="shared" ca="1" si="25"/>
        <v>163.72709527999999</v>
      </c>
      <c r="K253" s="1">
        <f t="shared" ca="1" si="26"/>
        <v>192.58647809999999</v>
      </c>
      <c r="L253" s="1">
        <f t="shared" ca="1" si="27"/>
        <v>201.36684185999999</v>
      </c>
      <c r="M253" s="1">
        <f t="shared" ca="1" si="29"/>
        <v>184.14393669</v>
      </c>
      <c r="O253" s="1">
        <f t="shared" ca="1" si="33"/>
        <v>112.04920608563162</v>
      </c>
      <c r="P253" s="1">
        <f t="shared" ca="1" si="34"/>
        <v>114.45235257403084</v>
      </c>
      <c r="Q253" s="1">
        <f t="shared" ca="1" si="35"/>
        <v>128.11695766300855</v>
      </c>
      <c r="R253" s="1">
        <f t="shared" ca="1" si="35"/>
        <v>110.05053810339032</v>
      </c>
      <c r="AB253" s="93">
        <v>44502</v>
      </c>
    </row>
    <row r="254" spans="1:28" x14ac:dyDescent="0.3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f t="shared" ref="I254:I255" ca="1" si="36">WORKDAY(I253,1,$AB$4:$AB$467)</f>
        <v>46161</v>
      </c>
      <c r="J254" s="1">
        <f t="shared" ref="J254:J256" ca="1" si="37">VLOOKUP(I254,$A$10:$G$10000,2,FALSE)</f>
        <v>162.30082625</v>
      </c>
      <c r="K254" s="1">
        <f t="shared" ref="K254:K256" ca="1" si="38">VLOOKUP(I254,$A$10:$G$10000,6,FALSE)</f>
        <v>192.68931832999999</v>
      </c>
      <c r="L254" s="1">
        <f t="shared" ref="L254:L256" ca="1" si="39">VLOOKUP(I254,$A$10:$G$10000,7,FALSE)</f>
        <v>198.29818356999999</v>
      </c>
      <c r="M254" s="1">
        <f t="shared" ref="M254:M256" ca="1" si="40">VLOOKUP(I254,$A$10:$G$10000,3,FALSE)</f>
        <v>183.64706581999999</v>
      </c>
      <c r="O254" s="1">
        <f t="shared" ref="O254:O256" ca="1" si="41">J254/J253*O253</f>
        <v>111.07311650068714</v>
      </c>
      <c r="P254" s="1">
        <f t="shared" ref="P254:P256" ca="1" si="42">K254/K253*P253</f>
        <v>114.51346956614199</v>
      </c>
      <c r="Q254" s="1">
        <f t="shared" ref="Q254:Q256" ca="1" si="43">L254/L253*Q253</f>
        <v>126.16456490265774</v>
      </c>
      <c r="R254" s="1">
        <f t="shared" ref="R254:R256" ca="1" si="44">M254/M253*R253</f>
        <v>109.75359155389054</v>
      </c>
      <c r="AB254" s="93">
        <v>44515</v>
      </c>
    </row>
    <row r="255" spans="1:28" x14ac:dyDescent="0.3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f t="shared" ca="1" si="36"/>
        <v>46162</v>
      </c>
      <c r="J255" s="1">
        <f t="shared" ca="1" si="37"/>
        <v>163.72199234999999</v>
      </c>
      <c r="K255" s="1">
        <f t="shared" ca="1" si="38"/>
        <v>192.79221351000001</v>
      </c>
      <c r="L255" s="1">
        <f t="shared" ca="1" si="39"/>
        <v>201.79911152</v>
      </c>
      <c r="M255" s="1">
        <f t="shared" ca="1" si="40"/>
        <v>183.96425429000001</v>
      </c>
      <c r="O255" s="1">
        <f t="shared" ca="1" si="41"/>
        <v>112.04571381543509</v>
      </c>
      <c r="P255" s="1">
        <f t="shared" ca="1" si="42"/>
        <v>114.57461921452703</v>
      </c>
      <c r="Q255" s="1">
        <f t="shared" ca="1" si="43"/>
        <v>128.39198344787798</v>
      </c>
      <c r="R255" s="1">
        <f t="shared" ca="1" si="44"/>
        <v>109.94315392792873</v>
      </c>
      <c r="AB255" s="93">
        <v>44555</v>
      </c>
    </row>
    <row r="256" spans="1:28" x14ac:dyDescent="0.3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f ca="1">WORKDAY(I255,1,$AB$4:$AB$467)</f>
        <v>46163</v>
      </c>
      <c r="J256" s="1">
        <f t="shared" ca="1" si="37"/>
        <v>163.71688942</v>
      </c>
      <c r="K256" s="1">
        <f t="shared" ca="1" si="38"/>
        <v>192.89516366000001</v>
      </c>
      <c r="L256" s="1">
        <f t="shared" ca="1" si="39"/>
        <v>202.13377886999999</v>
      </c>
      <c r="M256" s="1">
        <f t="shared" ca="1" si="40"/>
        <v>184.209484</v>
      </c>
      <c r="O256" s="1">
        <f t="shared" ca="1" si="41"/>
        <v>112.04222154523858</v>
      </c>
      <c r="P256" s="1">
        <f t="shared" ca="1" si="42"/>
        <v>114.63580153107175</v>
      </c>
      <c r="Q256" s="1">
        <f t="shared" ca="1" si="43"/>
        <v>128.60491106950175</v>
      </c>
      <c r="R256" s="1">
        <f t="shared" ca="1" si="44"/>
        <v>110.08971135485</v>
      </c>
      <c r="AB256" s="93">
        <v>44562</v>
      </c>
    </row>
    <row r="257" spans="1:28" x14ac:dyDescent="0.3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3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3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3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3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3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3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3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3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3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3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3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3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3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3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3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3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3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3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3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3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3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3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3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3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3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3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3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3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3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3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3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3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3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3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3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3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3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3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3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3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3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3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3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3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3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3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3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3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3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3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3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3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3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3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3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3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3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3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3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3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3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3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3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3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3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3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3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3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3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3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3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3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3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3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3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3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3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3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3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3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3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3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3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3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3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3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3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3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3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3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3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3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3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3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3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3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3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3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3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3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3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3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3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3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3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3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3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3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3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3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3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3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3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3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3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3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3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3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3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3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3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3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3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3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3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3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3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3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3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3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3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3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3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3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3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3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3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3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3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3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3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3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3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3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3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3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3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3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3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3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3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3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3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3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3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3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3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3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3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3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3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3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3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3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3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3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3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3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3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3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3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3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3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3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3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3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3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3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3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3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3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3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3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3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3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3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3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3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3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3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3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3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3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3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3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3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3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3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3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3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3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3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3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3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3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3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3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3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3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3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3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3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3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3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3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3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3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3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3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3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3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3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3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3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3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3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3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3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3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3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3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3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3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3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3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3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3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3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3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3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3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3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3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3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3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3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3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3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3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3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3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3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3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3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3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3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3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3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3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3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3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3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3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3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3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3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3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3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3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3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3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3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3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3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3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3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3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3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3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3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3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3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3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3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3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3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3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3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3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3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3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3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3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3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3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3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3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3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3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3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3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3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3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3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3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3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3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3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3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3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3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3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3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3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3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3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3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3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3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3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3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3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3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3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3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3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3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3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3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3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3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3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3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3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3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3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3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3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3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3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3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3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3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3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3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3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3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3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3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3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3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3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3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3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3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3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3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3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3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3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3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3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3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3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3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3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3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3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3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3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3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3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3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3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3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3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3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3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3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3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3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3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3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3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3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3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3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3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3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3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3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3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3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3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3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3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3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3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3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3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3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3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3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3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3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3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3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3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3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3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3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3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3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3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3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3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3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3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3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3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3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3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3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3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3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3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3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3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3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3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3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3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3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3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3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3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3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3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3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3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3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3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3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3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3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3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3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3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3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3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3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3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3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3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3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3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3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3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3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3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3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3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3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3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3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3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3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3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3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3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3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3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3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3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3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3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3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3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3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3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3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3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3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3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3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3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3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3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3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3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3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3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3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3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3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3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3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3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3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3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3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3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3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3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3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3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3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3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3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3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3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3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3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3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3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3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3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3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3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3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3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3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3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3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3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3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3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3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3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3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3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3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3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3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3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3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3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3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3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3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3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3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3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3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3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3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3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3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3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3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3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3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3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3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3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3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3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3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3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3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3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3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3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3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3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3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3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3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3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3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3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3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3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3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3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3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3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3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3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3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3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3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3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3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3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3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3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3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3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3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3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3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3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3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3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3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3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3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3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3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3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3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3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3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3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3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3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3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3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3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3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3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3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3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3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3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3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3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3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3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3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3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3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3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3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3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3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3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3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3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3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3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3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3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3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3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3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3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3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3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3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3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3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3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3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3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3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3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3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3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3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3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3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3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3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3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3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3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3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3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3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3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3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3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3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3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3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3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3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3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3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3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3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3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3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3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3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3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3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3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3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3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3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3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3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3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3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3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3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3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3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3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3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3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3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3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3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3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3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3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3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3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3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3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3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3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3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3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3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3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3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3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3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3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3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3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3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3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3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3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3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3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3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3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3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3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3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3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3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3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3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3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3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3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3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3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3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3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3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3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3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3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3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3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3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3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3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3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3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3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3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3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3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3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3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3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3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3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3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3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3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3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3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3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3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3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3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3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3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3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3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3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3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3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3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3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3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3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3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3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3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3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3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3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3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3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3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3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3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3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3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3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3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3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3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3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3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3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3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3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3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3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3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3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3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3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3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3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3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3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3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3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3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3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3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3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3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3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3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3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3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3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3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3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3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3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3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3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3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3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3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3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3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3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3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3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3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3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3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3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3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3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3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3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3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3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3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3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3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3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3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3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3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3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3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3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3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3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3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3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3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3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3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3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3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3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3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3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3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3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3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3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3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3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3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3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3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3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3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3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3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3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3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3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3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3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3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3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3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3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3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3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3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3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3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3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3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3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3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3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3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3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3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3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3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3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3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3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3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3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3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3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3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3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3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3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3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3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3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3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3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3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3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3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3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3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3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3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3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3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3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3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3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3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3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3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3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3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3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3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3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3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3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3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3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3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3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3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3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3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3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3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3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3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3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3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3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3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3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3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3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3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3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3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3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3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3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3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3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3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3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3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3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3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3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3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3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3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3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3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3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3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3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3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3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3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3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3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3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3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3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3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3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3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3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3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3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3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3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3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3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3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3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3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3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3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3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3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3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3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3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3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3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3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3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3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3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3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3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3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3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3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3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3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3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3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3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3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3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3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3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3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3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3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3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3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3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3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3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3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3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3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3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3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3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3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3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3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3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3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3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3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3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3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3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3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3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3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3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3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3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3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3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3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3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3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3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3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3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3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3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3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3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3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3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3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3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3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3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3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3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3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3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3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3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3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3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3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3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3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3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3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3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3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3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3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3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3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3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3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3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3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3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3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3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3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3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3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3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3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3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3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3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3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3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3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3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3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3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3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3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3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3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3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3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3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3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3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3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3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3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3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3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3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3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3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3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3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3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3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3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3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3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3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3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3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3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3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3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3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3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3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3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3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3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3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3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3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3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3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3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3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3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3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3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3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3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3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3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3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3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3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3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3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3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3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3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3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3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3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3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3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3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3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3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3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3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3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3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3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3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3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3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3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3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3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3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3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3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3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3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3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3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3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3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3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3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3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3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3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3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3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3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3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3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3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3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3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3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3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3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3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3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3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3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3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3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3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3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3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3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3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3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3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3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3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3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3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3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3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3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3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3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3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3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3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3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3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3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3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3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3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3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3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3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3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3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3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3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3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3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3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3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3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3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3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3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3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3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3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3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3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3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3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3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3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3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3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3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3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3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3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3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3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3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3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3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3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3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3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3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3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3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3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3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3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3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3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3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3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3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3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3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3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3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3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3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3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3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3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3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3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3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3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3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3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3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3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3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3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3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3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3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3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3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3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3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3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3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3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3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3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3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3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3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3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3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3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3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3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3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3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3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3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3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3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3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3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3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3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3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3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3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3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3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3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3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3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3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3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3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3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3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3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3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3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3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3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3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3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3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3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3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3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3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3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3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3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3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3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3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3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3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3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3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3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3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3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3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3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3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3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3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3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3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3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3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3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3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3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3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3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3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3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3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3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3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3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3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3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3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3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3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3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3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3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3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3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3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3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3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3">
      <c r="A1699" s="89">
        <v>45827</v>
      </c>
    </row>
    <row r="1700" spans="1:7" x14ac:dyDescent="0.3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3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3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3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3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3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3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3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3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3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3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3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3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3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3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3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3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3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3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3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3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3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3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3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3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3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3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3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3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3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3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3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3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3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3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3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3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3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3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3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3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3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3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3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3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3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3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3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3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3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3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3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3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3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3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3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3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3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3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3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3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3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3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3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3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3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3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3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3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3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3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3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3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3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3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3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3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3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3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3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3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3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3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3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3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3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3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3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3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3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3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3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3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3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3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3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3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3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3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3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3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3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3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3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3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3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3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3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3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3">
      <c r="A1809" s="89">
        <v>45981</v>
      </c>
    </row>
    <row r="1810" spans="1:7" x14ac:dyDescent="0.3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3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3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3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3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3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3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3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3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3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3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3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3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3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3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3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3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3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3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3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3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3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3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3">
      <c r="A1833" s="89">
        <v>46015</v>
      </c>
      <c r="C1833" s="72">
        <v>174.89494712999999</v>
      </c>
      <c r="F1833">
        <v>182.74353918</v>
      </c>
    </row>
    <row r="1834" spans="1:7" x14ac:dyDescent="0.3">
      <c r="A1834" s="89">
        <v>46016</v>
      </c>
    </row>
    <row r="1835" spans="1:7" x14ac:dyDescent="0.3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3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3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3">
      <c r="A1838" s="89">
        <v>46022</v>
      </c>
      <c r="C1838" s="72">
        <v>176.09221316</v>
      </c>
      <c r="F1838">
        <v>183.14686642999999</v>
      </c>
    </row>
    <row r="1839" spans="1:7" x14ac:dyDescent="0.3">
      <c r="A1839" s="89">
        <v>46023</v>
      </c>
    </row>
    <row r="1840" spans="1:7" x14ac:dyDescent="0.3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3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3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3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3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3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3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3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3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3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3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3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3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3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3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3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3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3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3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3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3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3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3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3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3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3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3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3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3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3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3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3">
      <c r="A1871" s="89">
        <v>46069</v>
      </c>
    </row>
    <row r="1872" spans="1:7" x14ac:dyDescent="0.3">
      <c r="A1872" s="89">
        <v>46070</v>
      </c>
    </row>
    <row r="1873" spans="1:7" x14ac:dyDescent="0.3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3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3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3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3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3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3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3">
      <c r="A1880" s="89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3">
      <c r="A1881" s="89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3">
      <c r="A1882" s="89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3">
      <c r="A1883" s="89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3">
      <c r="A1884" s="89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3">
      <c r="A1885" s="89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3">
      <c r="A1886" s="89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3">
      <c r="A1887" s="89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3">
      <c r="A1888" s="89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3">
      <c r="A1889" s="89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3">
      <c r="A1890" s="89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3">
      <c r="A1891" s="89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3">
      <c r="A1892" s="89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3">
      <c r="A1893" s="89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3">
      <c r="A1894" s="89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3">
      <c r="A1895" s="89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3">
      <c r="A1896" s="89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3">
      <c r="A1897" s="89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3">
      <c r="A1898" s="89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3">
      <c r="A1899" s="89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3">
      <c r="A1900" s="89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3">
      <c r="A1901" s="89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3">
      <c r="A1902" s="89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3">
      <c r="A1903" s="89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3">
      <c r="A1904" s="89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3">
      <c r="A1905" s="89">
        <v>46115</v>
      </c>
    </row>
    <row r="1906" spans="1:7" x14ac:dyDescent="0.3">
      <c r="A1906" s="89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3">
      <c r="A1907" s="89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3">
      <c r="A1908" s="89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3">
      <c r="A1909" s="89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3">
      <c r="A1910" s="89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3">
      <c r="A1911" s="89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3">
      <c r="A1912" s="89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3">
      <c r="A1913" s="89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3">
      <c r="A1914" s="89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3">
      <c r="A1915" s="89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3">
      <c r="A1916" s="89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3">
      <c r="A1917" s="89">
        <v>46133</v>
      </c>
    </row>
    <row r="1918" spans="1:7" x14ac:dyDescent="0.3">
      <c r="A1918" s="89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3">
      <c r="A1919" s="89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3">
      <c r="A1920" s="89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3">
      <c r="A1921" s="89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3">
      <c r="A1922" s="89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3">
      <c r="A1923" s="89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3">
      <c r="A1924" s="89">
        <v>46142</v>
      </c>
      <c r="B1924" s="72">
        <v>167.11714201999999</v>
      </c>
      <c r="C1924" s="72">
        <v>184.63187955999999</v>
      </c>
      <c r="F1924">
        <v>191.45885092</v>
      </c>
      <c r="G1924">
        <v>213.13398402000001</v>
      </c>
    </row>
    <row r="1925" spans="1:7" x14ac:dyDescent="0.3">
      <c r="A1925" s="89">
        <v>46143</v>
      </c>
    </row>
    <row r="1926" spans="1:7" x14ac:dyDescent="0.3">
      <c r="A1926" s="89">
        <v>46146</v>
      </c>
      <c r="B1926" s="72">
        <v>165.99534782999999</v>
      </c>
      <c r="C1926" s="72">
        <v>184.21569694999999</v>
      </c>
      <c r="F1926">
        <v>191.5610891</v>
      </c>
      <c r="G1926">
        <v>211.17975333999999</v>
      </c>
    </row>
    <row r="1927" spans="1:7" x14ac:dyDescent="0.3">
      <c r="A1927" s="89">
        <v>46147</v>
      </c>
      <c r="B1927" s="72">
        <v>165.45188575</v>
      </c>
      <c r="C1927" s="72">
        <v>184.52387585</v>
      </c>
      <c r="F1927">
        <v>191.66338188</v>
      </c>
      <c r="G1927">
        <v>212.49245766999999</v>
      </c>
    </row>
    <row r="1928" spans="1:7" x14ac:dyDescent="0.3">
      <c r="A1928" s="89">
        <v>46148</v>
      </c>
      <c r="B1928" s="72">
        <v>166.43887753000001</v>
      </c>
      <c r="C1928" s="72">
        <v>185.0741233</v>
      </c>
      <c r="F1928">
        <v>191.76572926</v>
      </c>
      <c r="G1928">
        <v>213.55864166000001</v>
      </c>
    </row>
    <row r="1929" spans="1:7" x14ac:dyDescent="0.3">
      <c r="A1929" s="89">
        <v>46149</v>
      </c>
      <c r="B1929" s="72">
        <v>166.25559727999999</v>
      </c>
      <c r="C1929" s="72">
        <v>185.10157022000001</v>
      </c>
      <c r="F1929">
        <v>191.86813125</v>
      </c>
      <c r="G1929">
        <v>208.46962250999999</v>
      </c>
    </row>
    <row r="1930" spans="1:7" x14ac:dyDescent="0.3">
      <c r="A1930" s="89">
        <v>46150</v>
      </c>
      <c r="B1930" s="72">
        <v>166.78630203</v>
      </c>
      <c r="C1930" s="72">
        <v>185.48666119999999</v>
      </c>
      <c r="F1930">
        <v>191.97058801</v>
      </c>
      <c r="G1930">
        <v>209.48231752000001</v>
      </c>
    </row>
    <row r="1931" spans="1:7" x14ac:dyDescent="0.3">
      <c r="A1931" s="89">
        <v>46153</v>
      </c>
      <c r="B1931" s="72">
        <v>164.51124558000001</v>
      </c>
      <c r="C1931" s="72">
        <v>185.24181035999999</v>
      </c>
      <c r="F1931">
        <v>192.07309938</v>
      </c>
      <c r="G1931">
        <v>206.97977079</v>
      </c>
    </row>
    <row r="1932" spans="1:7" x14ac:dyDescent="0.3">
      <c r="A1932" s="89">
        <v>46154</v>
      </c>
      <c r="B1932" s="72">
        <v>164.36708780000001</v>
      </c>
      <c r="C1932" s="72">
        <v>185.08043357</v>
      </c>
      <c r="F1932">
        <v>192.17566552</v>
      </c>
      <c r="G1932">
        <v>205.19732834999999</v>
      </c>
    </row>
    <row r="1933" spans="1:7" x14ac:dyDescent="0.3">
      <c r="A1933" s="89">
        <v>46155</v>
      </c>
      <c r="B1933" s="72">
        <v>163.05308323</v>
      </c>
      <c r="C1933" s="72">
        <v>184.1492725</v>
      </c>
      <c r="F1933">
        <v>192.27828645</v>
      </c>
      <c r="G1933">
        <v>201.50619083000001</v>
      </c>
    </row>
    <row r="1934" spans="1:7" x14ac:dyDescent="0.3">
      <c r="A1934" s="89">
        <v>46156</v>
      </c>
      <c r="B1934" s="72">
        <v>164.49125910999999</v>
      </c>
      <c r="C1934" s="72">
        <v>184.65367706999999</v>
      </c>
      <c r="F1934">
        <v>192.38096216</v>
      </c>
      <c r="G1934">
        <v>202.94845885999999</v>
      </c>
    </row>
    <row r="1935" spans="1:7" x14ac:dyDescent="0.3">
      <c r="A1935" s="89">
        <v>46157</v>
      </c>
      <c r="B1935" s="72">
        <v>165.19716446999999</v>
      </c>
      <c r="C1935" s="72">
        <v>183.86414979</v>
      </c>
      <c r="F1935">
        <v>192.48369264999999</v>
      </c>
      <c r="G1935">
        <v>201.71730217999999</v>
      </c>
    </row>
    <row r="1936" spans="1:7" x14ac:dyDescent="0.3">
      <c r="A1936" s="89">
        <v>46160</v>
      </c>
      <c r="B1936" s="72">
        <v>163.72709527999999</v>
      </c>
      <c r="C1936" s="72">
        <v>184.14393669</v>
      </c>
      <c r="F1936">
        <v>192.58647809999999</v>
      </c>
      <c r="G1936">
        <v>201.36684185999999</v>
      </c>
    </row>
    <row r="1937" spans="1:7" x14ac:dyDescent="0.3">
      <c r="A1937" s="89">
        <v>46161</v>
      </c>
      <c r="B1937" s="72">
        <v>162.30082625</v>
      </c>
      <c r="C1937" s="72">
        <v>183.64706581999999</v>
      </c>
      <c r="F1937">
        <v>192.68931832999999</v>
      </c>
      <c r="G1937">
        <v>198.29818356999999</v>
      </c>
    </row>
    <row r="1938" spans="1:7" x14ac:dyDescent="0.3">
      <c r="A1938" s="89">
        <v>46162</v>
      </c>
      <c r="B1938" s="72">
        <v>163.72199234999999</v>
      </c>
      <c r="C1938" s="72">
        <v>183.96425429000001</v>
      </c>
      <c r="F1938">
        <v>192.79221351000001</v>
      </c>
      <c r="G1938">
        <v>201.79911152</v>
      </c>
    </row>
    <row r="1939" spans="1:7" x14ac:dyDescent="0.3">
      <c r="A1939" s="89">
        <v>46163</v>
      </c>
      <c r="B1939" s="72">
        <v>163.71688942</v>
      </c>
      <c r="C1939" s="72">
        <v>184.209484</v>
      </c>
      <c r="F1939">
        <v>192.89516366000001</v>
      </c>
      <c r="G1939">
        <v>202.13377886999999</v>
      </c>
    </row>
    <row r="1940" spans="1:7" x14ac:dyDescent="0.3">
      <c r="A1940" s="89">
        <v>46164</v>
      </c>
      <c r="B1940" s="72">
        <v>163.93546494</v>
      </c>
      <c r="C1940" s="72">
        <v>184.35210527999999</v>
      </c>
      <c r="G1940">
        <v>200.49503186999999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55" zoomScaleNormal="55" workbookViewId="0">
      <selection activeCell="F45" sqref="F45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22/05/2026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8" t="s">
        <v>223</v>
      </c>
      <c r="C6" s="208"/>
      <c r="D6" s="208"/>
      <c r="E6" s="208"/>
      <c r="G6" s="208" t="s">
        <v>256</v>
      </c>
      <c r="H6" s="208"/>
      <c r="I6" s="208"/>
      <c r="J6" s="208"/>
      <c r="L6" s="208" t="s">
        <v>153</v>
      </c>
      <c r="M6" s="208"/>
      <c r="N6" s="208"/>
      <c r="O6" s="208"/>
      <c r="Q6" s="207" t="s">
        <v>259</v>
      </c>
      <c r="R6" s="207"/>
      <c r="S6" s="207"/>
      <c r="T6" s="207"/>
      <c r="V6" s="207" t="s">
        <v>151</v>
      </c>
      <c r="W6" s="207"/>
      <c r="X6" s="207"/>
      <c r="Y6" s="207"/>
      <c r="AA6" s="207" t="s">
        <v>157</v>
      </c>
      <c r="AB6" s="207"/>
      <c r="AC6" s="207"/>
      <c r="AD6" s="207"/>
      <c r="AF6" s="207" t="s">
        <v>152</v>
      </c>
      <c r="AG6" s="207"/>
      <c r="AH6" s="207"/>
      <c r="AI6" s="207"/>
    </row>
    <row r="7" spans="2:35" ht="4.5" hidden="1" customHeight="1" x14ac:dyDescent="0.3"/>
    <row r="8" spans="2:35" ht="11.25" customHeight="1" x14ac:dyDescent="0.3">
      <c r="B8" s="206" t="s">
        <v>345</v>
      </c>
      <c r="C8" s="206"/>
      <c r="D8" s="206"/>
      <c r="E8" s="206"/>
      <c r="G8" s="206" t="s">
        <v>278</v>
      </c>
      <c r="H8" s="206"/>
      <c r="I8" s="206"/>
      <c r="J8" s="206"/>
      <c r="L8" s="206" t="s">
        <v>279</v>
      </c>
      <c r="M8" s="206"/>
      <c r="N8" s="206"/>
      <c r="O8" s="206"/>
      <c r="Q8" s="207"/>
      <c r="R8" s="207"/>
      <c r="S8" s="207"/>
      <c r="T8" s="207"/>
      <c r="V8" s="207"/>
      <c r="W8" s="207"/>
      <c r="X8" s="207"/>
      <c r="Y8" s="207"/>
      <c r="AA8" s="207"/>
      <c r="AB8" s="207"/>
      <c r="AC8" s="207"/>
      <c r="AD8" s="207"/>
      <c r="AF8" s="207"/>
      <c r="AG8" s="207"/>
      <c r="AH8" s="207"/>
      <c r="AI8" s="207"/>
    </row>
    <row r="9" spans="2:35" ht="11.25" customHeight="1" x14ac:dyDescent="0.3">
      <c r="B9" s="206"/>
      <c r="C9" s="206"/>
      <c r="D9" s="206"/>
      <c r="E9" s="206"/>
      <c r="G9" s="206"/>
      <c r="H9" s="206"/>
      <c r="I9" s="206"/>
      <c r="J9" s="206"/>
      <c r="L9" s="206"/>
      <c r="M9" s="206"/>
      <c r="N9" s="206"/>
      <c r="O9" s="206"/>
      <c r="Q9" s="207"/>
      <c r="R9" s="207"/>
      <c r="S9" s="207"/>
      <c r="T9" s="207"/>
      <c r="V9" s="207"/>
      <c r="W9" s="207"/>
      <c r="X9" s="207"/>
      <c r="Y9" s="207"/>
      <c r="AA9" s="207"/>
      <c r="AB9" s="207"/>
      <c r="AC9" s="207"/>
      <c r="AD9" s="207"/>
      <c r="AF9" s="207"/>
      <c r="AG9" s="207"/>
      <c r="AH9" s="207"/>
      <c r="AI9" s="207"/>
    </row>
    <row r="26" spans="2:35" ht="11.25" customHeight="1" x14ac:dyDescent="0.3">
      <c r="B26" s="206" t="s">
        <v>261</v>
      </c>
      <c r="C26" s="206"/>
      <c r="D26" s="206"/>
      <c r="E26" s="206"/>
      <c r="G26" s="206" t="s">
        <v>260</v>
      </c>
      <c r="H26" s="206"/>
      <c r="I26" s="206"/>
      <c r="J26" s="206"/>
      <c r="L26" s="206" t="s">
        <v>262</v>
      </c>
      <c r="M26" s="206"/>
      <c r="N26" s="206"/>
      <c r="O26" s="206"/>
      <c r="Q26" s="207"/>
      <c r="R26" s="207"/>
      <c r="S26" s="207"/>
      <c r="T26" s="207"/>
      <c r="V26" s="207"/>
      <c r="W26" s="207"/>
      <c r="X26" s="207"/>
      <c r="Y26" s="207"/>
      <c r="AA26" s="207"/>
      <c r="AB26" s="207"/>
      <c r="AC26" s="207"/>
      <c r="AD26" s="207"/>
      <c r="AF26" s="207"/>
      <c r="AG26" s="207"/>
      <c r="AH26" s="207"/>
      <c r="AI26" s="207"/>
    </row>
    <row r="27" spans="2:35" ht="11.25" customHeight="1" x14ac:dyDescent="0.3">
      <c r="B27" s="206"/>
      <c r="C27" s="206"/>
      <c r="D27" s="206"/>
      <c r="E27" s="206"/>
      <c r="G27" s="206"/>
      <c r="H27" s="206"/>
      <c r="I27" s="206"/>
      <c r="J27" s="206"/>
      <c r="L27" s="206"/>
      <c r="M27" s="206"/>
      <c r="N27" s="206"/>
      <c r="O27" s="206"/>
      <c r="Q27" s="207"/>
      <c r="R27" s="207"/>
      <c r="S27" s="207"/>
      <c r="T27" s="207"/>
      <c r="V27" s="207"/>
      <c r="W27" s="207"/>
      <c r="X27" s="207"/>
      <c r="Y27" s="207"/>
      <c r="AA27" s="207"/>
      <c r="AB27" s="207"/>
      <c r="AC27" s="207"/>
      <c r="AD27" s="207"/>
      <c r="AF27" s="207"/>
      <c r="AG27" s="207"/>
      <c r="AH27" s="207"/>
      <c r="AI27" s="207"/>
    </row>
    <row r="44" spans="2:35" ht="11.25" customHeight="1" x14ac:dyDescent="0.3">
      <c r="B44" s="206" t="s">
        <v>263</v>
      </c>
      <c r="C44" s="206"/>
      <c r="D44" s="206"/>
      <c r="E44" s="206"/>
      <c r="G44" s="206" t="s">
        <v>264</v>
      </c>
      <c r="H44" s="206"/>
      <c r="I44" s="206"/>
      <c r="J44" s="206"/>
      <c r="L44" s="206" t="s">
        <v>265</v>
      </c>
      <c r="M44" s="206"/>
      <c r="N44" s="206"/>
      <c r="O44" s="206"/>
      <c r="Q44" s="207"/>
      <c r="R44" s="207"/>
      <c r="S44" s="207"/>
      <c r="T44" s="207"/>
      <c r="V44" s="207"/>
      <c r="W44" s="207"/>
      <c r="X44" s="207"/>
      <c r="Y44" s="207"/>
      <c r="AA44" s="207"/>
      <c r="AB44" s="207"/>
      <c r="AC44" s="207"/>
      <c r="AD44" s="207"/>
      <c r="AF44" s="207"/>
      <c r="AG44" s="207"/>
      <c r="AH44" s="207"/>
      <c r="AI44" s="207"/>
    </row>
    <row r="45" spans="2:35" ht="11.25" customHeight="1" x14ac:dyDescent="0.3">
      <c r="B45" s="206"/>
      <c r="C45" s="206"/>
      <c r="D45" s="206"/>
      <c r="E45" s="206"/>
      <c r="G45" s="206"/>
      <c r="H45" s="206"/>
      <c r="I45" s="206"/>
      <c r="J45" s="206"/>
      <c r="L45" s="206"/>
      <c r="M45" s="206"/>
      <c r="N45" s="206"/>
      <c r="O45" s="206"/>
      <c r="Q45" s="207"/>
      <c r="R45" s="207"/>
      <c r="S45" s="207"/>
      <c r="T45" s="207"/>
      <c r="V45" s="207"/>
      <c r="W45" s="207"/>
      <c r="X45" s="207"/>
      <c r="Y45" s="207"/>
      <c r="AA45" s="207"/>
      <c r="AB45" s="207"/>
      <c r="AC45" s="207"/>
      <c r="AD45" s="207"/>
      <c r="AF45" s="207"/>
      <c r="AG45" s="207"/>
      <c r="AH45" s="207"/>
      <c r="AI45" s="207"/>
    </row>
    <row r="61" spans="2:35" ht="12.9" customHeight="1" x14ac:dyDescent="0.3"/>
    <row r="62" spans="2:35" ht="11.25" customHeight="1" x14ac:dyDescent="0.3">
      <c r="B62" s="206" t="s">
        <v>267</v>
      </c>
      <c r="C62" s="206"/>
      <c r="D62" s="206"/>
      <c r="E62" s="206"/>
      <c r="G62" s="206" t="s">
        <v>268</v>
      </c>
      <c r="H62" s="206"/>
      <c r="I62" s="206"/>
      <c r="J62" s="206"/>
      <c r="L62" s="206" t="s">
        <v>266</v>
      </c>
      <c r="M62" s="206"/>
      <c r="N62" s="206"/>
      <c r="O62" s="206"/>
      <c r="Q62" s="207"/>
      <c r="R62" s="207"/>
      <c r="S62" s="207"/>
      <c r="T62" s="207"/>
      <c r="V62" s="207"/>
      <c r="W62" s="207"/>
      <c r="X62" s="207"/>
      <c r="Y62" s="207"/>
      <c r="AA62" s="207"/>
      <c r="AB62" s="207"/>
      <c r="AC62" s="207"/>
      <c r="AD62" s="207"/>
      <c r="AF62" s="207"/>
      <c r="AG62" s="207"/>
      <c r="AH62" s="207"/>
      <c r="AI62" s="207"/>
    </row>
    <row r="63" spans="2:35" ht="11.25" customHeight="1" x14ac:dyDescent="0.3">
      <c r="B63" s="206"/>
      <c r="C63" s="206"/>
      <c r="D63" s="206"/>
      <c r="E63" s="206"/>
      <c r="G63" s="206"/>
      <c r="H63" s="206"/>
      <c r="I63" s="206"/>
      <c r="J63" s="206"/>
      <c r="L63" s="206"/>
      <c r="M63" s="206"/>
      <c r="N63" s="206"/>
      <c r="O63" s="206"/>
      <c r="Q63" s="207"/>
      <c r="R63" s="207"/>
      <c r="S63" s="207"/>
      <c r="T63" s="207"/>
      <c r="V63" s="207"/>
      <c r="W63" s="207"/>
      <c r="X63" s="207"/>
      <c r="Y63" s="207"/>
      <c r="AA63" s="207"/>
      <c r="AB63" s="207"/>
      <c r="AC63" s="207"/>
      <c r="AD63" s="207"/>
      <c r="AF63" s="207"/>
      <c r="AG63" s="207"/>
      <c r="AH63" s="207"/>
      <c r="AI63" s="207"/>
    </row>
    <row r="80" spans="2:35" ht="11.25" customHeight="1" x14ac:dyDescent="0.3">
      <c r="B80" s="206" t="s">
        <v>269</v>
      </c>
      <c r="C80" s="206"/>
      <c r="D80" s="206"/>
      <c r="E80" s="206"/>
      <c r="G80" s="206" t="s">
        <v>270</v>
      </c>
      <c r="H80" s="206"/>
      <c r="I80" s="206"/>
      <c r="J80" s="206"/>
      <c r="L80" s="206" t="s">
        <v>271</v>
      </c>
      <c r="M80" s="206"/>
      <c r="N80" s="206"/>
      <c r="O80" s="206"/>
      <c r="Q80" s="207"/>
      <c r="R80" s="207"/>
      <c r="S80" s="207"/>
      <c r="T80" s="207"/>
      <c r="V80" s="207"/>
      <c r="W80" s="207"/>
      <c r="X80" s="207"/>
      <c r="Y80" s="207"/>
      <c r="AA80" s="207"/>
      <c r="AB80" s="207"/>
      <c r="AC80" s="207"/>
      <c r="AD80" s="207"/>
      <c r="AF80" s="207"/>
      <c r="AG80" s="207"/>
      <c r="AH80" s="207"/>
      <c r="AI80" s="207"/>
    </row>
    <row r="81" spans="2:35" ht="11.25" customHeight="1" x14ac:dyDescent="0.3">
      <c r="B81" s="206"/>
      <c r="C81" s="206"/>
      <c r="D81" s="206"/>
      <c r="E81" s="206"/>
      <c r="G81" s="206"/>
      <c r="H81" s="206"/>
      <c r="I81" s="206"/>
      <c r="J81" s="206"/>
      <c r="L81" s="206"/>
      <c r="M81" s="206"/>
      <c r="N81" s="206"/>
      <c r="O81" s="206"/>
      <c r="Q81" s="207"/>
      <c r="R81" s="207"/>
      <c r="S81" s="207"/>
      <c r="T81" s="207"/>
      <c r="V81" s="207"/>
      <c r="W81" s="207"/>
      <c r="X81" s="207"/>
      <c r="Y81" s="207"/>
      <c r="AA81" s="207"/>
      <c r="AB81" s="207"/>
      <c r="AC81" s="207"/>
      <c r="AD81" s="207"/>
      <c r="AF81" s="207"/>
      <c r="AG81" s="207"/>
      <c r="AH81" s="207"/>
      <c r="AI81" s="207"/>
    </row>
    <row r="98" spans="2:35" ht="11.25" customHeight="1" x14ac:dyDescent="0.3">
      <c r="B98" s="206" t="s">
        <v>272</v>
      </c>
      <c r="C98" s="206"/>
      <c r="D98" s="206"/>
      <c r="E98" s="206"/>
      <c r="G98" s="206" t="s">
        <v>273</v>
      </c>
      <c r="H98" s="206"/>
      <c r="I98" s="206"/>
      <c r="J98" s="206"/>
      <c r="L98" s="206" t="s">
        <v>274</v>
      </c>
      <c r="M98" s="206"/>
      <c r="N98" s="206"/>
      <c r="O98" s="206"/>
      <c r="Q98" s="207"/>
      <c r="R98" s="207"/>
      <c r="S98" s="207"/>
      <c r="T98" s="207"/>
      <c r="V98" s="207"/>
      <c r="W98" s="207"/>
      <c r="X98" s="207"/>
      <c r="Y98" s="207"/>
      <c r="AA98" s="207"/>
      <c r="AB98" s="207"/>
      <c r="AC98" s="207"/>
      <c r="AD98" s="207"/>
      <c r="AF98" s="207"/>
      <c r="AG98" s="207"/>
      <c r="AH98" s="207"/>
      <c r="AI98" s="207"/>
    </row>
    <row r="99" spans="2:35" ht="11.25" customHeight="1" x14ac:dyDescent="0.3">
      <c r="B99" s="206"/>
      <c r="C99" s="206"/>
      <c r="D99" s="206"/>
      <c r="E99" s="206"/>
      <c r="G99" s="206"/>
      <c r="H99" s="206"/>
      <c r="I99" s="206"/>
      <c r="J99" s="206"/>
      <c r="L99" s="206"/>
      <c r="M99" s="206"/>
      <c r="N99" s="206"/>
      <c r="O99" s="206"/>
      <c r="Q99" s="207"/>
      <c r="R99" s="207"/>
      <c r="S99" s="207"/>
      <c r="T99" s="207"/>
      <c r="V99" s="207"/>
      <c r="W99" s="207"/>
      <c r="X99" s="207"/>
      <c r="Y99" s="207"/>
      <c r="AA99" s="207"/>
      <c r="AB99" s="207"/>
      <c r="AC99" s="207"/>
      <c r="AD99" s="207"/>
      <c r="AF99" s="207"/>
      <c r="AG99" s="207"/>
      <c r="AH99" s="207"/>
      <c r="AI99" s="207"/>
    </row>
    <row r="116" spans="2:35" ht="11.25" customHeight="1" x14ac:dyDescent="0.3">
      <c r="B116" s="206" t="s">
        <v>275</v>
      </c>
      <c r="C116" s="206"/>
      <c r="D116" s="206"/>
      <c r="E116" s="206"/>
      <c r="G116" s="206" t="s">
        <v>276</v>
      </c>
      <c r="H116" s="206"/>
      <c r="I116" s="206"/>
      <c r="J116" s="206"/>
      <c r="L116" s="206" t="s">
        <v>277</v>
      </c>
      <c r="M116" s="206"/>
      <c r="N116" s="206"/>
      <c r="O116" s="206"/>
      <c r="Q116" s="207"/>
      <c r="R116" s="207"/>
      <c r="S116" s="207"/>
      <c r="T116" s="207"/>
      <c r="V116" s="207"/>
      <c r="W116" s="207"/>
      <c r="X116" s="207"/>
      <c r="Y116" s="207"/>
      <c r="AA116" s="207"/>
      <c r="AB116" s="207"/>
      <c r="AC116" s="207"/>
      <c r="AD116" s="207"/>
      <c r="AF116" s="207"/>
      <c r="AG116" s="207"/>
      <c r="AH116" s="207"/>
      <c r="AI116" s="207"/>
    </row>
    <row r="117" spans="2:35" ht="11.25" customHeight="1" x14ac:dyDescent="0.3">
      <c r="B117" s="206"/>
      <c r="C117" s="206"/>
      <c r="D117" s="206"/>
      <c r="E117" s="206"/>
      <c r="G117" s="206"/>
      <c r="H117" s="206"/>
      <c r="I117" s="206"/>
      <c r="J117" s="206"/>
      <c r="L117" s="206"/>
      <c r="M117" s="206"/>
      <c r="N117" s="206"/>
      <c r="O117" s="206"/>
      <c r="Q117" s="207"/>
      <c r="R117" s="207"/>
      <c r="S117" s="207"/>
      <c r="T117" s="207"/>
      <c r="V117" s="207"/>
      <c r="W117" s="207"/>
      <c r="X117" s="207"/>
      <c r="Y117" s="207"/>
      <c r="AA117" s="207"/>
      <c r="AB117" s="207"/>
      <c r="AC117" s="207"/>
      <c r="AD117" s="207"/>
      <c r="AF117" s="207"/>
      <c r="AG117" s="207"/>
      <c r="AH117" s="207"/>
      <c r="AI117" s="207"/>
    </row>
    <row r="134" spans="2:15" ht="11.4" customHeight="1" x14ac:dyDescent="0.3">
      <c r="B134" s="206" t="s">
        <v>611</v>
      </c>
      <c r="C134" s="206"/>
      <c r="D134" s="206"/>
      <c r="E134" s="206"/>
      <c r="G134" s="206" t="s">
        <v>606</v>
      </c>
      <c r="H134" s="206"/>
      <c r="I134" s="206"/>
      <c r="J134" s="206"/>
      <c r="L134" s="206" t="s">
        <v>607</v>
      </c>
      <c r="M134" s="206"/>
      <c r="N134" s="206"/>
      <c r="O134" s="206"/>
    </row>
    <row r="135" spans="2:15" ht="10.8" customHeight="1" x14ac:dyDescent="0.3">
      <c r="B135" s="206"/>
      <c r="C135" s="206"/>
      <c r="D135" s="206"/>
      <c r="E135" s="206"/>
      <c r="G135" s="206"/>
      <c r="H135" s="206"/>
      <c r="I135" s="206"/>
      <c r="J135" s="206"/>
      <c r="L135" s="206"/>
      <c r="M135" s="206"/>
      <c r="N135" s="206"/>
      <c r="O135" s="206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85" zoomScaleNormal="85" workbookViewId="0">
      <pane xSplit="2" ySplit="6" topLeftCell="C125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9" t="s">
        <v>1</v>
      </c>
      <c r="C5" s="209"/>
      <c r="D5" s="209"/>
      <c r="E5" s="209"/>
      <c r="F5" s="209"/>
      <c r="G5" s="209"/>
      <c r="H5" s="209"/>
      <c r="I5" s="1"/>
      <c r="J5" s="209" t="s">
        <v>303</v>
      </c>
      <c r="K5" s="209"/>
      <c r="L5" s="209"/>
      <c r="M5" s="209"/>
      <c r="N5" s="209"/>
      <c r="O5" s="209"/>
      <c r="P5" s="209"/>
      <c r="Q5" s="209"/>
      <c r="R5" s="3"/>
      <c r="S5" s="209" t="s">
        <v>7</v>
      </c>
      <c r="T5" s="209"/>
      <c r="U5" s="209"/>
      <c r="V5" s="209"/>
      <c r="W5" s="209"/>
      <c r="Y5" s="209" t="s">
        <v>216</v>
      </c>
      <c r="Z5" s="209"/>
      <c r="AA5" s="209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92.29</v>
      </c>
      <c r="K7" s="13">
        <v>104.10653579</v>
      </c>
      <c r="L7" s="15">
        <v>1469228.1901</v>
      </c>
      <c r="M7" s="15">
        <v>1657343.7768999999</v>
      </c>
      <c r="N7" s="13">
        <v>1520.284899</v>
      </c>
      <c r="O7" s="15">
        <v>15919.69</v>
      </c>
      <c r="P7" s="15">
        <v>1</v>
      </c>
      <c r="Q7" s="8">
        <v>9.2800000000000001E-3</v>
      </c>
      <c r="S7" s="17">
        <v>0.88649573535098813</v>
      </c>
      <c r="T7" s="10">
        <v>12.56</v>
      </c>
      <c r="U7" s="10">
        <v>1.05</v>
      </c>
      <c r="V7" s="8">
        <v>0.13815861840999999</v>
      </c>
      <c r="W7" s="8">
        <v>0.13652616751544047</v>
      </c>
      <c r="Y7" s="8">
        <v>-4.3626943005000002E-2</v>
      </c>
      <c r="Z7" s="8">
        <v>-3.2028537520000004E-2</v>
      </c>
      <c r="AA7" s="8">
        <v>0.15731094536000001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105.02</v>
      </c>
      <c r="K8" s="12">
        <v>105.04102270999999</v>
      </c>
      <c r="L8" s="14">
        <v>166981.79999999999</v>
      </c>
      <c r="M8" s="14">
        <v>167015.22612000001</v>
      </c>
      <c r="N8" s="12">
        <v>104.80247095</v>
      </c>
      <c r="O8" s="14">
        <v>1590</v>
      </c>
      <c r="P8" s="14">
        <v>0</v>
      </c>
      <c r="Q8" s="6" t="s">
        <v>211</v>
      </c>
      <c r="S8" s="16">
        <v>0.99979986190673298</v>
      </c>
      <c r="T8" s="9">
        <v>13.55</v>
      </c>
      <c r="U8" s="9">
        <v>1.05</v>
      </c>
      <c r="V8" s="6">
        <v>0.13155339804999999</v>
      </c>
      <c r="W8" s="6">
        <v>0.11997714721005524</v>
      </c>
      <c r="Y8" s="6">
        <v>-6.2452687362000003E-3</v>
      </c>
      <c r="Z8" s="6">
        <v>8.3542734283000006E-2</v>
      </c>
      <c r="AA8" s="6">
        <v>0.16590433694000001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87.41</v>
      </c>
      <c r="K9" s="13">
        <v>115.96116318</v>
      </c>
      <c r="L9" s="15">
        <v>522950.95376</v>
      </c>
      <c r="M9" s="15">
        <v>693765.02557000006</v>
      </c>
      <c r="N9" s="13">
        <v>590.30394476000004</v>
      </c>
      <c r="O9" s="15">
        <v>5982.7359999999999</v>
      </c>
      <c r="P9" s="15">
        <v>1</v>
      </c>
      <c r="Q9" s="8">
        <v>3.3400000000000001E-3</v>
      </c>
      <c r="S9" s="17">
        <v>0.75378685072620699</v>
      </c>
      <c r="T9" s="10">
        <v>11.45</v>
      </c>
      <c r="U9" s="10">
        <v>1</v>
      </c>
      <c r="V9" s="8">
        <v>0.14728582454</v>
      </c>
      <c r="W9" s="8">
        <v>0.1372840636082828</v>
      </c>
      <c r="Y9" s="8">
        <v>-1.0773223263E-2</v>
      </c>
      <c r="Z9" s="8">
        <v>9.9335608581999996E-2</v>
      </c>
      <c r="AA9" s="8">
        <v>0.28760082255000002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155.30000000000001</v>
      </c>
      <c r="K10" s="121">
        <v>166.49002317</v>
      </c>
      <c r="L10" s="122">
        <v>6748642.8772</v>
      </c>
      <c r="M10" s="122">
        <v>7234911.1977000004</v>
      </c>
      <c r="N10" s="121">
        <v>14259.713548</v>
      </c>
      <c r="O10" s="122">
        <v>43455.523999999998</v>
      </c>
      <c r="P10" s="122">
        <v>1</v>
      </c>
      <c r="Q10" s="123">
        <v>4.181E-2</v>
      </c>
      <c r="S10" s="124">
        <v>0.93278862626756887</v>
      </c>
      <c r="T10" s="125">
        <v>13.2</v>
      </c>
      <c r="U10" s="125">
        <v>1.1000000000000001</v>
      </c>
      <c r="V10" s="123">
        <v>8.2587749483999995E-2</v>
      </c>
      <c r="W10" s="123">
        <v>8.4996780424983903E-2</v>
      </c>
      <c r="Y10" s="123">
        <v>1.8189894034999999E-12</v>
      </c>
      <c r="Z10" s="123">
        <v>2.0918259100999998E-2</v>
      </c>
      <c r="AA10" s="123">
        <v>5.6561644187000007E-2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103.5</v>
      </c>
      <c r="K11" s="13">
        <v>102.46918074</v>
      </c>
      <c r="L11" s="15">
        <v>5517621.432</v>
      </c>
      <c r="M11" s="15">
        <v>5462668.0948000001</v>
      </c>
      <c r="N11" s="13">
        <v>12063.964636999999</v>
      </c>
      <c r="O11" s="15">
        <v>53310.351999999999</v>
      </c>
      <c r="P11" s="15">
        <v>1</v>
      </c>
      <c r="Q11" s="8">
        <v>4.5309999999999996E-2</v>
      </c>
      <c r="R11" s="1"/>
      <c r="S11" s="17">
        <v>1.0100597980051733</v>
      </c>
      <c r="T11" s="10">
        <v>9.5100999999999996</v>
      </c>
      <c r="U11" s="10">
        <v>0.81</v>
      </c>
      <c r="V11" s="8">
        <v>9.4750423432999997E-2</v>
      </c>
      <c r="W11" s="8">
        <v>9.3913043478260877E-2</v>
      </c>
      <c r="X11" s="1"/>
      <c r="Y11" s="8">
        <v>6.9226342748E-3</v>
      </c>
      <c r="Z11" s="8">
        <v>5.0727706500999996E-2</v>
      </c>
      <c r="AA11" s="8">
        <v>0.13447268719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107.53</v>
      </c>
      <c r="K12" s="121">
        <v>120.34190606</v>
      </c>
      <c r="L12" s="122">
        <v>1733229.2945000001</v>
      </c>
      <c r="M12" s="122">
        <v>1939738.8352000001</v>
      </c>
      <c r="N12" s="121">
        <v>3730.2106714000001</v>
      </c>
      <c r="O12" s="122">
        <v>16118.565000000001</v>
      </c>
      <c r="P12" s="122">
        <v>1</v>
      </c>
      <c r="Q12" s="123">
        <v>1.103E-2</v>
      </c>
      <c r="S12" s="124">
        <v>0.89353745108863203</v>
      </c>
      <c r="T12" s="125">
        <v>9</v>
      </c>
      <c r="U12" s="125">
        <v>0.75</v>
      </c>
      <c r="V12" s="123">
        <v>8.7985140286999997E-2</v>
      </c>
      <c r="W12" s="123">
        <v>8.3697572770389653E-2</v>
      </c>
      <c r="Y12" s="123">
        <v>-3.8906901336E-3</v>
      </c>
      <c r="Z12" s="123">
        <v>-8.817610008E-3</v>
      </c>
      <c r="AA12" s="123">
        <v>0.14365000051999999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10.11</v>
      </c>
      <c r="K13" s="13">
        <v>11.078805137</v>
      </c>
      <c r="L13" s="15">
        <v>2166064.1030000001</v>
      </c>
      <c r="M13" s="15">
        <v>2373630.2782000001</v>
      </c>
      <c r="N13" s="13">
        <v>9672.0637356999996</v>
      </c>
      <c r="O13" s="15">
        <v>214249.66399999999</v>
      </c>
      <c r="P13" s="15">
        <v>1</v>
      </c>
      <c r="Q13" s="8">
        <v>1.383E-2</v>
      </c>
      <c r="R13" s="1"/>
      <c r="S13" s="17">
        <v>0.91255328304633931</v>
      </c>
      <c r="T13" s="10">
        <v>1.2050000000000001</v>
      </c>
      <c r="U13" s="10">
        <v>0.1</v>
      </c>
      <c r="V13" s="8">
        <v>0.11966236345</v>
      </c>
      <c r="W13" s="8">
        <v>0.11869436201780417</v>
      </c>
      <c r="X13" s="1"/>
      <c r="Y13" s="8">
        <v>-5.8326183153E-3</v>
      </c>
      <c r="Z13" s="8">
        <v>7.2888889654000005E-2</v>
      </c>
      <c r="AA13" s="8">
        <v>0.13237915743000001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66.400000000000006</v>
      </c>
      <c r="K14" s="121">
        <v>90.388519360999993</v>
      </c>
      <c r="L14" s="122">
        <v>474788.0208</v>
      </c>
      <c r="M14" s="122">
        <v>646316.05738999997</v>
      </c>
      <c r="N14" s="121">
        <v>838.39683666999997</v>
      </c>
      <c r="O14" s="122">
        <v>7150.4219999999996</v>
      </c>
      <c r="P14" s="122">
        <v>1</v>
      </c>
      <c r="Q14" s="123">
        <v>3.0299999999999997E-3</v>
      </c>
      <c r="S14" s="124">
        <v>0.73460656806211244</v>
      </c>
      <c r="T14" s="125">
        <v>8.9499999999999993</v>
      </c>
      <c r="U14" s="125">
        <v>0</v>
      </c>
      <c r="V14" s="123">
        <v>0.1241331484</v>
      </c>
      <c r="W14" s="123">
        <v>0</v>
      </c>
      <c r="Y14" s="123">
        <v>-4.1847041846999999E-2</v>
      </c>
      <c r="Z14" s="123">
        <v>-0.16074004221999999</v>
      </c>
      <c r="AA14" s="123">
        <v>3.9351522228999999E-2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66.64</v>
      </c>
      <c r="K15" s="13">
        <v>80.180981650000007</v>
      </c>
      <c r="L15" s="15">
        <v>515733.09087999997</v>
      </c>
      <c r="M15" s="15">
        <v>620527.99364</v>
      </c>
      <c r="N15" s="13">
        <v>3432.8920509999998</v>
      </c>
      <c r="O15" s="15">
        <v>7739.0919999999996</v>
      </c>
      <c r="P15" s="15">
        <v>1</v>
      </c>
      <c r="Q15" s="8">
        <v>3.1900000000000001E-3</v>
      </c>
      <c r="R15" s="1"/>
      <c r="S15" s="17">
        <v>0.83111978213102855</v>
      </c>
      <c r="T15" s="10">
        <v>7.77</v>
      </c>
      <c r="U15" s="10">
        <v>0.85</v>
      </c>
      <c r="V15" s="8">
        <v>0.12562651576</v>
      </c>
      <c r="W15" s="8">
        <v>0.15306122448979589</v>
      </c>
      <c r="X15" s="1"/>
      <c r="Y15" s="8">
        <v>-0.10006752194</v>
      </c>
      <c r="Z15" s="8">
        <v>1.2842231316999998E-2</v>
      </c>
      <c r="AA15" s="8">
        <v>0.21017037089999999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 t="e">
        <v>#N/A</v>
      </c>
      <c r="K16" s="121" t="e">
        <v>#N/A</v>
      </c>
      <c r="L16" s="122" t="e">
        <v>#N/A</v>
      </c>
      <c r="M16" s="122" t="e">
        <v>#N/A</v>
      </c>
      <c r="N16" s="121" t="e">
        <v>#N/A</v>
      </c>
      <c r="O16" s="122" t="e">
        <v>#N/A</v>
      </c>
      <c r="P16" s="122">
        <v>0</v>
      </c>
      <c r="Q16" s="123" t="s">
        <v>211</v>
      </c>
      <c r="S16" s="124" t="e">
        <v>#N/A</v>
      </c>
      <c r="T16" s="125" t="s">
        <v>211</v>
      </c>
      <c r="U16" s="125" t="e">
        <v>#N/A</v>
      </c>
      <c r="V16" s="123" t="s">
        <v>211</v>
      </c>
      <c r="W16" s="123" t="s">
        <v>211</v>
      </c>
      <c r="Y16" s="123" t="s">
        <v>211</v>
      </c>
      <c r="Z16" s="123" t="s">
        <v>211</v>
      </c>
      <c r="AA16" s="123" t="s">
        <v>211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460</v>
      </c>
      <c r="K17" s="13">
        <v>591.34014730000001</v>
      </c>
      <c r="L17" s="15">
        <v>315100</v>
      </c>
      <c r="M17" s="15">
        <v>405068.00089999998</v>
      </c>
      <c r="N17" s="13">
        <v>302.61905475999998</v>
      </c>
      <c r="O17" s="15" t="e">
        <v>#N/A</v>
      </c>
      <c r="P17" s="15">
        <v>0</v>
      </c>
      <c r="Q17" s="8" t="s">
        <v>211</v>
      </c>
      <c r="R17" s="1"/>
      <c r="S17" s="17">
        <v>0.77789408025197349</v>
      </c>
      <c r="T17" s="10">
        <v>41.48</v>
      </c>
      <c r="U17" s="10">
        <v>3</v>
      </c>
      <c r="V17" s="8">
        <v>8.2794411177999988E-2</v>
      </c>
      <c r="W17" s="8">
        <v>7.8260869565217397E-2</v>
      </c>
      <c r="X17" s="1"/>
      <c r="Y17" s="8">
        <v>-2.3375299887E-2</v>
      </c>
      <c r="Z17" s="8">
        <v>-7.2415244484999993E-3</v>
      </c>
      <c r="AA17" s="8">
        <v>-6.7688524176999997E-4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23.4</v>
      </c>
      <c r="K18" s="13">
        <v>28.413643216000001</v>
      </c>
      <c r="L18" s="15">
        <v>58062.045365999998</v>
      </c>
      <c r="M18" s="15">
        <v>70502.318010000003</v>
      </c>
      <c r="N18" s="13">
        <v>8.4316899999999997</v>
      </c>
      <c r="O18" s="15">
        <v>2481.2839899999999</v>
      </c>
      <c r="P18" s="15">
        <v>0</v>
      </c>
      <c r="Q18" s="8" t="s">
        <v>211</v>
      </c>
      <c r="R18" s="1"/>
      <c r="S18" s="17">
        <v>0.82354803367219132</v>
      </c>
      <c r="T18" s="10">
        <v>0.26219525858999998</v>
      </c>
      <c r="U18" s="10">
        <v>0</v>
      </c>
      <c r="V18" s="8">
        <v>6.7333142935000001E-3</v>
      </c>
      <c r="W18" s="8">
        <v>0</v>
      </c>
      <c r="X18" s="1"/>
      <c r="Y18" s="8">
        <v>-2.5811823481000001E-2</v>
      </c>
      <c r="Z18" s="8">
        <v>-2.5000000001E-2</v>
      </c>
      <c r="AA18" s="8">
        <v>-3.1410470672E-2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98.25</v>
      </c>
      <c r="K19" s="121">
        <v>112.24065736999999</v>
      </c>
      <c r="L19" s="122">
        <v>1473494.1569999999</v>
      </c>
      <c r="M19" s="122">
        <v>1683317.5859999999</v>
      </c>
      <c r="N19" s="121">
        <v>3686.2214761999999</v>
      </c>
      <c r="O19" s="122">
        <v>14997.396000000001</v>
      </c>
      <c r="P19" s="122">
        <v>1</v>
      </c>
      <c r="Q19" s="123">
        <v>9.3500000000000007E-3</v>
      </c>
      <c r="S19" s="124">
        <v>0.87535125240865297</v>
      </c>
      <c r="T19" s="125">
        <v>8.99</v>
      </c>
      <c r="U19" s="125">
        <v>0.82</v>
      </c>
      <c r="V19" s="123">
        <v>0.10429234338</v>
      </c>
      <c r="W19" s="123">
        <v>0.10015267175572519</v>
      </c>
      <c r="Y19" s="123">
        <v>-4.1743879838999999E-2</v>
      </c>
      <c r="Z19" s="123">
        <v>2.7273206565999998E-2</v>
      </c>
      <c r="AA19" s="123">
        <v>0.25566542589000002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117</v>
      </c>
      <c r="K20" s="13">
        <v>116.02189217</v>
      </c>
      <c r="L20" s="15">
        <v>2108492.4509999999</v>
      </c>
      <c r="M20" s="15">
        <v>2090865.6736000001</v>
      </c>
      <c r="N20" s="13">
        <v>6416.3331952999997</v>
      </c>
      <c r="O20" s="15">
        <v>18021.303</v>
      </c>
      <c r="P20" s="15">
        <v>1</v>
      </c>
      <c r="Q20" s="8">
        <v>1.337E-2</v>
      </c>
      <c r="R20" s="1"/>
      <c r="S20" s="17">
        <v>1.0084303730244877</v>
      </c>
      <c r="T20" s="10">
        <v>10.8</v>
      </c>
      <c r="U20" s="10">
        <v>0.95</v>
      </c>
      <c r="V20" s="8">
        <v>9.871126953699999E-2</v>
      </c>
      <c r="W20" s="8">
        <v>9.7435897435897423E-2</v>
      </c>
      <c r="X20" s="1"/>
      <c r="Y20" s="8">
        <v>-1.2804097305E-3</v>
      </c>
      <c r="Z20" s="8">
        <v>3.1124426709000001E-2</v>
      </c>
      <c r="AA20" s="8">
        <v>0.17479597114000001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97.47</v>
      </c>
      <c r="K21" s="121">
        <v>105.55545518</v>
      </c>
      <c r="L21" s="122">
        <v>5008992.8416999998</v>
      </c>
      <c r="M21" s="122">
        <v>5424505.1754000001</v>
      </c>
      <c r="N21" s="121">
        <v>7383.0949966999997</v>
      </c>
      <c r="O21" s="122">
        <v>51390.097893999999</v>
      </c>
      <c r="P21" s="122">
        <v>1</v>
      </c>
      <c r="Q21" s="123">
        <v>3.1920000000000004E-2</v>
      </c>
      <c r="S21" s="124">
        <v>0.92340087808619498</v>
      </c>
      <c r="T21" s="125">
        <v>9.84</v>
      </c>
      <c r="U21" s="125">
        <v>0.82</v>
      </c>
      <c r="V21" s="123">
        <v>9.8409840984000005E-2</v>
      </c>
      <c r="W21" s="123">
        <v>0.10095413973530316</v>
      </c>
      <c r="Y21" s="123">
        <v>-2.4617232062999997E-2</v>
      </c>
      <c r="Z21" s="123">
        <v>-4.1281542450999999E-2</v>
      </c>
      <c r="AA21" s="123">
        <v>7.4233818339000002E-2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9.1999999999999993</v>
      </c>
      <c r="K22" s="13">
        <v>11.949823516</v>
      </c>
      <c r="L22" s="15">
        <v>391000</v>
      </c>
      <c r="M22" s="15">
        <v>507867.49945</v>
      </c>
      <c r="N22" s="13">
        <v>51.987373333000001</v>
      </c>
      <c r="O22" s="15" t="e">
        <v>#N/A</v>
      </c>
      <c r="P22" s="15">
        <v>0</v>
      </c>
      <c r="Q22" s="8" t="s">
        <v>211</v>
      </c>
      <c r="R22" s="1"/>
      <c r="S22" s="17">
        <v>0.76988584707396102</v>
      </c>
      <c r="T22" s="10">
        <v>0.89500000000000002</v>
      </c>
      <c r="U22" s="10">
        <v>7.0000000000000007E-2</v>
      </c>
      <c r="V22" s="8">
        <v>0.10968137254</v>
      </c>
      <c r="W22" s="8">
        <v>9.1304347826086971E-2</v>
      </c>
      <c r="X22" s="1"/>
      <c r="Y22" s="8">
        <v>-1.0857763290000001E-3</v>
      </c>
      <c r="Z22" s="8">
        <v>4.0396963091999999E-2</v>
      </c>
      <c r="AA22" s="8">
        <v>0.24734915540999999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107.88</v>
      </c>
      <c r="K23" s="121">
        <v>130.26789574</v>
      </c>
      <c r="L23" s="122">
        <v>303163.62083999999</v>
      </c>
      <c r="M23" s="122">
        <v>366077.92874</v>
      </c>
      <c r="N23" s="121">
        <v>138.99856808999999</v>
      </c>
      <c r="O23" s="122" t="e">
        <v>#N/A</v>
      </c>
      <c r="P23" s="122">
        <v>0</v>
      </c>
      <c r="Q23" s="123" t="s">
        <v>211</v>
      </c>
      <c r="S23" s="124">
        <v>0.82813957642577019</v>
      </c>
      <c r="T23" s="125">
        <v>11.73</v>
      </c>
      <c r="U23" s="125">
        <v>1</v>
      </c>
      <c r="V23" s="123">
        <v>0.11432748538</v>
      </c>
      <c r="W23" s="123">
        <v>0.11123470522803115</v>
      </c>
      <c r="Y23" s="123">
        <v>1.7831870930999999E-2</v>
      </c>
      <c r="Z23" s="123">
        <v>-1.7924713839E-2</v>
      </c>
      <c r="AA23" s="123">
        <v>0.17231053719999997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82.94</v>
      </c>
      <c r="K24" s="13">
        <v>101.49144054999999</v>
      </c>
      <c r="L24" s="15">
        <v>554622.68290000001</v>
      </c>
      <c r="M24" s="15">
        <v>678676.81521000003</v>
      </c>
      <c r="N24" s="13">
        <v>991.33870094999997</v>
      </c>
      <c r="O24" s="15">
        <v>6687.0349999999999</v>
      </c>
      <c r="P24" s="15">
        <v>1</v>
      </c>
      <c r="Q24" s="8">
        <v>3.5199999999999997E-3</v>
      </c>
      <c r="R24" s="1"/>
      <c r="S24" s="17">
        <v>0.81721177224930031</v>
      </c>
      <c r="T24" s="10">
        <v>8.85</v>
      </c>
      <c r="U24" s="10">
        <v>0.6</v>
      </c>
      <c r="V24" s="8">
        <v>0.11008831944000001</v>
      </c>
      <c r="W24" s="8">
        <v>8.6809741982155769E-2</v>
      </c>
      <c r="X24" s="1"/>
      <c r="Y24" s="8">
        <v>-1.7298578200000001E-2</v>
      </c>
      <c r="Z24" s="8">
        <v>-6.6556091514999999E-2</v>
      </c>
      <c r="AA24" s="8">
        <v>0.14365163446000001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31.75</v>
      </c>
      <c r="K25" s="121">
        <v>47.090440370000003</v>
      </c>
      <c r="L25" s="122">
        <v>148367.75</v>
      </c>
      <c r="M25" s="122">
        <v>220053.62784999999</v>
      </c>
      <c r="N25" s="121">
        <v>333.5189881</v>
      </c>
      <c r="O25" s="122">
        <v>4673</v>
      </c>
      <c r="P25" s="122">
        <v>0</v>
      </c>
      <c r="Q25" s="123" t="s">
        <v>211</v>
      </c>
      <c r="S25" s="124">
        <v>0.67423451024312431</v>
      </c>
      <c r="T25" s="125">
        <v>4.5458999999999996</v>
      </c>
      <c r="U25" s="125">
        <v>0.39</v>
      </c>
      <c r="V25" s="123">
        <v>0.12772969935</v>
      </c>
      <c r="W25" s="123">
        <v>0.14740157480314961</v>
      </c>
      <c r="Y25" s="123">
        <v>-2.6105317935999999E-2</v>
      </c>
      <c r="Z25" s="123">
        <v>-2.9042313839000002E-2</v>
      </c>
      <c r="AA25" s="123">
        <v>1.8236688512999998E-2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89.27</v>
      </c>
      <c r="K26" s="13">
        <v>109.6230125</v>
      </c>
      <c r="L26" s="15">
        <v>1130164.1810999999</v>
      </c>
      <c r="M26" s="15">
        <v>1387834.683</v>
      </c>
      <c r="N26" s="13">
        <v>1147.0579405000001</v>
      </c>
      <c r="O26" s="15">
        <v>12660.066999999999</v>
      </c>
      <c r="P26" s="15">
        <v>1</v>
      </c>
      <c r="Q26" s="8">
        <v>7.1399999999999996E-3</v>
      </c>
      <c r="R26" s="1"/>
      <c r="S26" s="17">
        <v>0.81433631464926215</v>
      </c>
      <c r="T26" s="10">
        <v>8.34</v>
      </c>
      <c r="U26" s="10">
        <v>0.73</v>
      </c>
      <c r="V26" s="8">
        <v>0.10036101083</v>
      </c>
      <c r="W26" s="8">
        <v>9.8129270751652287E-2</v>
      </c>
      <c r="X26" s="1"/>
      <c r="Y26" s="8">
        <v>-3.3665295517999995E-2</v>
      </c>
      <c r="Z26" s="8">
        <v>6.1744024861000004E-3</v>
      </c>
      <c r="AA26" s="8">
        <v>0.18138286252999999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96.1</v>
      </c>
      <c r="K27" s="121">
        <v>104.08200139</v>
      </c>
      <c r="L27" s="122">
        <v>406987.53619999997</v>
      </c>
      <c r="M27" s="122">
        <v>440791.64736</v>
      </c>
      <c r="N27" s="121">
        <v>1138.8627786</v>
      </c>
      <c r="O27" s="122">
        <v>4235.0420000000004</v>
      </c>
      <c r="P27" s="122">
        <v>1</v>
      </c>
      <c r="Q27" s="123">
        <v>2.5900000000000003E-3</v>
      </c>
      <c r="S27" s="124">
        <v>0.92331045441669513</v>
      </c>
      <c r="T27" s="125">
        <v>12.85</v>
      </c>
      <c r="U27" s="125">
        <v>1.7</v>
      </c>
      <c r="V27" s="123">
        <v>0.14328724353</v>
      </c>
      <c r="W27" s="123">
        <v>0.21227887617065558</v>
      </c>
      <c r="Y27" s="123">
        <v>-1.6551201688E-3</v>
      </c>
      <c r="Z27" s="123">
        <v>0.15790217959</v>
      </c>
      <c r="AA27" s="123">
        <v>0.23317842653999998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123.8</v>
      </c>
      <c r="K28" s="13">
        <v>125.08000672999999</v>
      </c>
      <c r="L28" s="15">
        <v>430082.43800000002</v>
      </c>
      <c r="M28" s="15">
        <v>434529.19420000003</v>
      </c>
      <c r="N28" s="13">
        <v>154.38785999999999</v>
      </c>
      <c r="O28" s="15">
        <v>3474.01</v>
      </c>
      <c r="P28" s="15">
        <v>0</v>
      </c>
      <c r="Q28" s="8" t="s">
        <v>211</v>
      </c>
      <c r="R28" s="1"/>
      <c r="S28" s="17">
        <v>0.98976649615343371</v>
      </c>
      <c r="T28" s="10">
        <v>10.971915064999999</v>
      </c>
      <c r="U28" s="10">
        <v>0.93</v>
      </c>
      <c r="V28" s="8">
        <v>9.1440245561999992E-2</v>
      </c>
      <c r="W28" s="8">
        <v>9.0145395799676897E-2</v>
      </c>
      <c r="X28" s="1"/>
      <c r="Y28" s="8">
        <v>-8.3936124593000008E-3</v>
      </c>
      <c r="Z28" s="8">
        <v>1.9485667158999999E-2</v>
      </c>
      <c r="AA28" s="8">
        <v>0.12606657590000001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80.680000000000007</v>
      </c>
      <c r="K29" s="13">
        <v>93.496074840000006</v>
      </c>
      <c r="L29" s="15">
        <v>565935.10419999994</v>
      </c>
      <c r="M29" s="15">
        <v>655834.29420999996</v>
      </c>
      <c r="N29" s="13">
        <v>1275.3585318999999</v>
      </c>
      <c r="O29" s="15">
        <v>7014.5649999999996</v>
      </c>
      <c r="P29" s="15">
        <v>1</v>
      </c>
      <c r="Q29" s="8">
        <v>3.5899999999999999E-3</v>
      </c>
      <c r="R29" s="1"/>
      <c r="S29" s="17">
        <v>0.86292392635806192</v>
      </c>
      <c r="T29" s="10">
        <v>9.4499999999999993</v>
      </c>
      <c r="U29" s="10">
        <v>0.8</v>
      </c>
      <c r="V29" s="8">
        <v>0.11465663673</v>
      </c>
      <c r="W29" s="8">
        <v>0.11898859692612793</v>
      </c>
      <c r="X29" s="1"/>
      <c r="Y29" s="8">
        <v>-2.6426933750999998E-2</v>
      </c>
      <c r="Z29" s="8">
        <v>-2.9047116532000001E-2</v>
      </c>
      <c r="AA29" s="8">
        <v>9.7903951575000009E-2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91.65</v>
      </c>
      <c r="K30" s="13">
        <v>103.6386098</v>
      </c>
      <c r="L30" s="15">
        <v>340849.83270000003</v>
      </c>
      <c r="M30" s="15">
        <v>385435.92812</v>
      </c>
      <c r="N30" s="13">
        <v>536.62090809999995</v>
      </c>
      <c r="O30" s="15">
        <v>3719.038</v>
      </c>
      <c r="P30" s="15">
        <v>1</v>
      </c>
      <c r="Q30" s="8">
        <v>2.1700000000000001E-3</v>
      </c>
      <c r="R30" s="1"/>
      <c r="S30" s="17">
        <v>0.88432293888218494</v>
      </c>
      <c r="T30" s="10">
        <v>10.220000000000001</v>
      </c>
      <c r="U30" s="10">
        <v>0.86</v>
      </c>
      <c r="V30" s="8">
        <v>0.11853398283000001</v>
      </c>
      <c r="W30" s="8">
        <v>0.11260229132569557</v>
      </c>
      <c r="X30" s="1"/>
      <c r="Y30" s="8">
        <v>-4.3519098310000004E-2</v>
      </c>
      <c r="Z30" s="8">
        <v>8.0420252344999998E-2</v>
      </c>
      <c r="AA30" s="8">
        <v>0.19276077290999999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6.5</v>
      </c>
      <c r="K31" s="121">
        <v>7.9715468532999996</v>
      </c>
      <c r="L31" s="122">
        <v>1441960</v>
      </c>
      <c r="M31" s="122">
        <v>1768407.9539000001</v>
      </c>
      <c r="N31" s="121">
        <v>3374.3330947999998</v>
      </c>
      <c r="O31" s="122">
        <v>221840</v>
      </c>
      <c r="P31" s="122">
        <v>1</v>
      </c>
      <c r="Q31" s="123">
        <v>9.130000000000001E-3</v>
      </c>
      <c r="S31" s="124">
        <v>0.8154000872878493</v>
      </c>
      <c r="T31" s="125">
        <v>0.68799999999999994</v>
      </c>
      <c r="U31" s="125">
        <v>0.06</v>
      </c>
      <c r="V31" s="123">
        <v>0.11661016949</v>
      </c>
      <c r="W31" s="123">
        <v>0.11076923076923076</v>
      </c>
      <c r="Y31" s="123">
        <v>-4.4117647058999995E-2</v>
      </c>
      <c r="Z31" s="123">
        <v>2.3618961221E-2</v>
      </c>
      <c r="AA31" s="123">
        <v>0.22723232729999998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6.55</v>
      </c>
      <c r="K32" s="13">
        <v>8.0496638561000005</v>
      </c>
      <c r="L32" s="15">
        <v>283629.01699999999</v>
      </c>
      <c r="M32" s="15">
        <v>348567.67125000001</v>
      </c>
      <c r="N32" s="13">
        <v>419.91480524000002</v>
      </c>
      <c r="O32" s="15">
        <v>43302.14</v>
      </c>
      <c r="P32" s="15">
        <v>1</v>
      </c>
      <c r="Q32" s="8">
        <v>1.7899999999999999E-3</v>
      </c>
      <c r="R32" s="1"/>
      <c r="S32" s="17">
        <v>0.8136985738896958</v>
      </c>
      <c r="T32" s="10">
        <v>0.8</v>
      </c>
      <c r="U32" s="10">
        <v>7.0000000000000007E-2</v>
      </c>
      <c r="V32" s="8">
        <v>0.128</v>
      </c>
      <c r="W32" s="8">
        <v>0.12824427480916031</v>
      </c>
      <c r="X32" s="1"/>
      <c r="Y32" s="8">
        <v>-2.3845007450999999E-2</v>
      </c>
      <c r="Z32" s="8">
        <v>4.8651777596999998E-2</v>
      </c>
      <c r="AA32" s="8">
        <v>0.18741756807000001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10.59</v>
      </c>
      <c r="K33" s="121">
        <v>13.100681764000001</v>
      </c>
      <c r="L33" s="122">
        <v>198520.93424999999</v>
      </c>
      <c r="M33" s="122">
        <v>245586.36291</v>
      </c>
      <c r="N33" s="121">
        <v>423.66032856999999</v>
      </c>
      <c r="O33" s="122">
        <v>18746.075000000001</v>
      </c>
      <c r="P33" s="122">
        <v>1</v>
      </c>
      <c r="Q33" s="123">
        <v>1.2600000000000001E-3</v>
      </c>
      <c r="S33" s="124">
        <v>0.80835487730881117</v>
      </c>
      <c r="T33" s="125">
        <v>1.3480000000000001</v>
      </c>
      <c r="U33" s="125">
        <v>0.108</v>
      </c>
      <c r="V33" s="123">
        <v>0.12693032015</v>
      </c>
      <c r="W33" s="123">
        <v>0.12237960339943343</v>
      </c>
      <c r="Y33" s="123">
        <v>-6.7529544176E-3</v>
      </c>
      <c r="Z33" s="123">
        <v>3.7071591086999998E-2</v>
      </c>
      <c r="AA33" s="123">
        <v>0.13479598165000001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58</v>
      </c>
      <c r="K34" s="13">
        <v>74.816641673000007</v>
      </c>
      <c r="L34" s="15">
        <v>1067163.9240000001</v>
      </c>
      <c r="M34" s="15">
        <v>1376579.6708</v>
      </c>
      <c r="N34" s="13">
        <v>3737.7552028999999</v>
      </c>
      <c r="O34" s="15">
        <v>18399.378000000001</v>
      </c>
      <c r="P34" s="15">
        <v>1</v>
      </c>
      <c r="Q34" s="8">
        <v>6.7900000000000009E-3</v>
      </c>
      <c r="R34" s="1"/>
      <c r="S34" s="17">
        <v>0.77522859490940188</v>
      </c>
      <c r="T34" s="10">
        <v>8</v>
      </c>
      <c r="U34" s="10">
        <v>0.55000000000000004</v>
      </c>
      <c r="V34" s="8">
        <v>0.12183978068</v>
      </c>
      <c r="W34" s="8">
        <v>0.11379310344827587</v>
      </c>
      <c r="X34" s="1"/>
      <c r="Y34" s="8">
        <v>-5.4018842438999994E-2</v>
      </c>
      <c r="Z34" s="8">
        <v>-5.4628365860999999E-2</v>
      </c>
      <c r="AA34" s="8">
        <v>3.6540682521999999E-3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7.52</v>
      </c>
      <c r="K35" s="121">
        <v>9.3779487277999998</v>
      </c>
      <c r="L35" s="122">
        <v>582975.14080000005</v>
      </c>
      <c r="M35" s="122">
        <v>727009.43883</v>
      </c>
      <c r="N35" s="121">
        <v>1868.3437629</v>
      </c>
      <c r="O35" s="122">
        <v>77523.289999999994</v>
      </c>
      <c r="P35" s="122">
        <v>1</v>
      </c>
      <c r="Q35" s="123">
        <v>3.7099999999999998E-3</v>
      </c>
      <c r="S35" s="124">
        <v>0.80188111689155483</v>
      </c>
      <c r="T35" s="125">
        <v>1.008</v>
      </c>
      <c r="U35" s="125">
        <v>0.08</v>
      </c>
      <c r="V35" s="123">
        <v>0.12808132147000001</v>
      </c>
      <c r="W35" s="123">
        <v>0.1276595744680851</v>
      </c>
      <c r="Y35" s="123">
        <v>-3.8363171356000002E-2</v>
      </c>
      <c r="Z35" s="123">
        <v>1.8119091476999999E-2</v>
      </c>
      <c r="AA35" s="123">
        <v>8.9473468385999996E-2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73</v>
      </c>
      <c r="K36" s="13">
        <v>87.860411131999996</v>
      </c>
      <c r="L36" s="15">
        <v>293506.35499999998</v>
      </c>
      <c r="M36" s="15">
        <v>353254.64410999999</v>
      </c>
      <c r="N36" s="13">
        <v>376.94955285999998</v>
      </c>
      <c r="O36" s="15">
        <v>4020.6350000000002</v>
      </c>
      <c r="P36" s="15">
        <v>1</v>
      </c>
      <c r="Q36" s="8">
        <v>1.8799999999999999E-3</v>
      </c>
      <c r="R36" s="1"/>
      <c r="S36" s="17">
        <v>0.83086340092725075</v>
      </c>
      <c r="T36" s="10">
        <v>9.86</v>
      </c>
      <c r="U36" s="10">
        <v>0.72</v>
      </c>
      <c r="V36" s="8">
        <v>0.13475468088000001</v>
      </c>
      <c r="W36" s="8">
        <v>0.11835616438356165</v>
      </c>
      <c r="X36" s="1"/>
      <c r="Y36" s="8">
        <v>-2.6449641469000001E-2</v>
      </c>
      <c r="Z36" s="8">
        <v>6.3966320667999997E-3</v>
      </c>
      <c r="AA36" s="8">
        <v>0.14084854770999999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6.76</v>
      </c>
      <c r="K37" s="121">
        <v>8.0749854562000003</v>
      </c>
      <c r="L37" s="122">
        <v>298765.29800000001</v>
      </c>
      <c r="M37" s="122">
        <v>356882.46097000001</v>
      </c>
      <c r="N37" s="121">
        <v>933.90145190999999</v>
      </c>
      <c r="O37" s="122">
        <v>44196.05</v>
      </c>
      <c r="P37" s="122">
        <v>1</v>
      </c>
      <c r="Q37" s="123">
        <v>1.9E-3</v>
      </c>
      <c r="S37" s="124">
        <v>0.83715321057447223</v>
      </c>
      <c r="T37" s="125">
        <v>0.84</v>
      </c>
      <c r="U37" s="125">
        <v>7.0000000000000007E-2</v>
      </c>
      <c r="V37" s="123">
        <v>0.11931818181000001</v>
      </c>
      <c r="W37" s="123">
        <v>0.12426035502958581</v>
      </c>
      <c r="Y37" s="123">
        <v>-4.7887323943999999E-2</v>
      </c>
      <c r="Z37" s="123">
        <v>1.8862693409E-2</v>
      </c>
      <c r="AA37" s="123">
        <v>8.3761818887000003E-2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158.75</v>
      </c>
      <c r="K38" s="13">
        <v>163.42950106000001</v>
      </c>
      <c r="L38" s="15">
        <v>4477392.4612999996</v>
      </c>
      <c r="M38" s="15">
        <v>4609373.3289999999</v>
      </c>
      <c r="N38" s="13">
        <v>9951.4275729000001</v>
      </c>
      <c r="O38" s="15">
        <v>28204.046999999999</v>
      </c>
      <c r="P38" s="15">
        <v>1</v>
      </c>
      <c r="Q38" s="8">
        <v>2.8740000000000002E-2</v>
      </c>
      <c r="R38" s="1"/>
      <c r="S38" s="17">
        <v>0.97136685219223662</v>
      </c>
      <c r="T38" s="10">
        <v>12.43</v>
      </c>
      <c r="U38" s="10">
        <v>1.1000000000000001</v>
      </c>
      <c r="V38" s="8">
        <v>8.6505671933000003E-2</v>
      </c>
      <c r="W38" s="8">
        <v>8.31496062992126E-2</v>
      </c>
      <c r="X38" s="1"/>
      <c r="Y38" s="8">
        <v>-4.8147259861999997E-2</v>
      </c>
      <c r="Z38" s="8">
        <v>6.7007329476999999E-2</v>
      </c>
      <c r="AA38" s="8">
        <v>0.19847503223000001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131.09</v>
      </c>
      <c r="K39" s="121">
        <v>128.87060854999999</v>
      </c>
      <c r="L39" s="122">
        <v>3046272.5661999998</v>
      </c>
      <c r="M39" s="122">
        <v>2994698.2944999998</v>
      </c>
      <c r="N39" s="121">
        <v>4156.8563432999999</v>
      </c>
      <c r="O39" s="122">
        <v>23238.024000000001</v>
      </c>
      <c r="P39" s="122">
        <v>1</v>
      </c>
      <c r="Q39" s="123">
        <v>1.9539999999999998E-2</v>
      </c>
      <c r="S39" s="124">
        <v>1.0172218590023878</v>
      </c>
      <c r="T39" s="125">
        <v>12.45</v>
      </c>
      <c r="U39" s="125">
        <v>0.95</v>
      </c>
      <c r="V39" s="123">
        <v>9.9615938550000005E-2</v>
      </c>
      <c r="W39" s="123">
        <v>8.6963155084293225E-2</v>
      </c>
      <c r="Y39" s="123">
        <v>-3.7239702077999999E-3</v>
      </c>
      <c r="Z39" s="123">
        <v>8.2728938711000011E-2</v>
      </c>
      <c r="AA39" s="123">
        <v>0.15747463199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51</v>
      </c>
      <c r="K40" s="13">
        <v>80.728267971999998</v>
      </c>
      <c r="L40" s="15">
        <v>621138.53384000005</v>
      </c>
      <c r="M40" s="15">
        <v>983204.66682000004</v>
      </c>
      <c r="N40" s="13">
        <v>1368.8887248000001</v>
      </c>
      <c r="O40" s="15">
        <v>12179.186938000001</v>
      </c>
      <c r="P40" s="15">
        <v>1</v>
      </c>
      <c r="Q40" s="8">
        <v>3.96E-3</v>
      </c>
      <c r="R40" s="1"/>
      <c r="S40" s="17">
        <v>0.63174896825098459</v>
      </c>
      <c r="T40" s="10">
        <v>4.8</v>
      </c>
      <c r="U40" s="10">
        <v>0.4</v>
      </c>
      <c r="V40" s="8">
        <v>9.4506792675999998E-2</v>
      </c>
      <c r="W40" s="8">
        <v>9.4117647058823542E-2</v>
      </c>
      <c r="X40" s="1"/>
      <c r="Y40" s="8">
        <v>-1.8199166906E-2</v>
      </c>
      <c r="Z40" s="8">
        <v>-5.1991808002999997E-2</v>
      </c>
      <c r="AA40" s="8">
        <v>0.10176404759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10.44</v>
      </c>
      <c r="K41" s="121">
        <v>10.546485568</v>
      </c>
      <c r="L41" s="122">
        <v>1718729.4743999999</v>
      </c>
      <c r="M41" s="122">
        <v>1736260.1148000001</v>
      </c>
      <c r="N41" s="121">
        <v>2359.0948033</v>
      </c>
      <c r="O41" s="122">
        <v>164629.26</v>
      </c>
      <c r="P41" s="122">
        <v>1</v>
      </c>
      <c r="Q41" s="123">
        <v>1.145E-2</v>
      </c>
      <c r="S41" s="124">
        <v>0.98990321777682067</v>
      </c>
      <c r="T41" s="125">
        <v>1.0113000000000001</v>
      </c>
      <c r="U41" s="125">
        <v>8.3549999999999999E-2</v>
      </c>
      <c r="V41" s="123">
        <v>0.10113</v>
      </c>
      <c r="W41" s="123">
        <v>9.6034482758620685E-2</v>
      </c>
      <c r="Y41" s="123">
        <v>-4.4069479808999997E-3</v>
      </c>
      <c r="Z41" s="123">
        <v>9.5316685000999997E-3</v>
      </c>
      <c r="AA41" s="123">
        <v>0.15099528221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91.76</v>
      </c>
      <c r="K42" s="13">
        <v>98.790293137999996</v>
      </c>
      <c r="L42" s="15">
        <v>5728641.2154999999</v>
      </c>
      <c r="M42" s="15">
        <v>6167547.3514</v>
      </c>
      <c r="N42" s="13">
        <v>21818.832543</v>
      </c>
      <c r="O42" s="15">
        <v>62430.701999999997</v>
      </c>
      <c r="P42" s="15">
        <v>1</v>
      </c>
      <c r="Q42" s="8">
        <v>3.6499999999999998E-2</v>
      </c>
      <c r="R42" s="1"/>
      <c r="S42" s="17">
        <v>0.92883619518995264</v>
      </c>
      <c r="T42" s="10">
        <v>11.81</v>
      </c>
      <c r="U42" s="10">
        <v>0.93</v>
      </c>
      <c r="V42" s="8">
        <v>0.11554642402000001</v>
      </c>
      <c r="W42" s="8">
        <v>0.12162162162162161</v>
      </c>
      <c r="X42" s="1"/>
      <c r="Y42" s="8">
        <v>1.1018069634E-2</v>
      </c>
      <c r="Z42" s="8">
        <v>-1.4887575685000001E-2</v>
      </c>
      <c r="AA42" s="8">
        <v>1.3563406307999999E-2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157.01</v>
      </c>
      <c r="K43" s="121">
        <v>250.48742572</v>
      </c>
      <c r="L43" s="122">
        <v>216778.99669999999</v>
      </c>
      <c r="M43" s="122">
        <v>345840.47407</v>
      </c>
      <c r="N43" s="121">
        <v>46.537051904999998</v>
      </c>
      <c r="O43" s="122">
        <v>1380.67</v>
      </c>
      <c r="P43" s="122">
        <v>0</v>
      </c>
      <c r="Q43" s="123" t="s">
        <v>211</v>
      </c>
      <c r="S43" s="124">
        <v>0.62681789135199539</v>
      </c>
      <c r="T43" s="125">
        <v>13.66</v>
      </c>
      <c r="U43" s="125">
        <v>1.44</v>
      </c>
      <c r="V43" s="123">
        <v>0.10529561396000001</v>
      </c>
      <c r="W43" s="123">
        <v>0.11005668428762501</v>
      </c>
      <c r="Y43" s="123">
        <v>2.8626314214999999E-3</v>
      </c>
      <c r="Z43" s="123">
        <v>2.3986108750000002E-2</v>
      </c>
      <c r="AA43" s="123">
        <v>0.32863659097999998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1.22</v>
      </c>
      <c r="K44" s="13">
        <v>36.389179552000002</v>
      </c>
      <c r="L44" s="15">
        <v>7127.159114</v>
      </c>
      <c r="M44" s="15">
        <v>212583.17434</v>
      </c>
      <c r="N44" s="13">
        <v>24.991468570999999</v>
      </c>
      <c r="O44" s="15" t="e">
        <v>#N/A</v>
      </c>
      <c r="P44" s="15">
        <v>0</v>
      </c>
      <c r="Q44" s="8" t="s">
        <v>211</v>
      </c>
      <c r="R44" s="1"/>
      <c r="S44" s="17">
        <v>3.3526449758413061E-2</v>
      </c>
      <c r="T44" s="10">
        <v>0.16300000000000001</v>
      </c>
      <c r="U44" s="10">
        <v>7.4999999999999997E-3</v>
      </c>
      <c r="V44" s="8">
        <v>4.3817204298999997E-2</v>
      </c>
      <c r="W44" s="8">
        <v>7.3770491803278687E-2</v>
      </c>
      <c r="X44" s="1"/>
      <c r="Y44" s="8">
        <v>-0.13604532220999999</v>
      </c>
      <c r="Z44" s="8">
        <v>-0.38173076166000003</v>
      </c>
      <c r="AA44" s="8">
        <v>-0.65151288769999993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97.83</v>
      </c>
      <c r="K45" s="121">
        <v>101.10899070000001</v>
      </c>
      <c r="L45" s="122">
        <v>1923654.28</v>
      </c>
      <c r="M45" s="122">
        <v>1988129.8448000001</v>
      </c>
      <c r="N45" s="121">
        <v>4252.8402991000003</v>
      </c>
      <c r="O45" s="122">
        <v>19663.235000000001</v>
      </c>
      <c r="P45" s="122">
        <v>1</v>
      </c>
      <c r="Q45" s="123">
        <v>1.2290000000000001E-2</v>
      </c>
      <c r="S45" s="124">
        <v>0.96756974155019426</v>
      </c>
      <c r="T45" s="125">
        <v>12</v>
      </c>
      <c r="U45" s="125">
        <v>1</v>
      </c>
      <c r="V45" s="123">
        <v>0.13127666557000001</v>
      </c>
      <c r="W45" s="123">
        <v>0.12266176019625882</v>
      </c>
      <c r="Y45" s="123">
        <v>-1.1218920557E-2</v>
      </c>
      <c r="Z45" s="123">
        <v>7.1099901623000006E-2</v>
      </c>
      <c r="AA45" s="123">
        <v>0.21494589243000001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8.31</v>
      </c>
      <c r="K46" s="13">
        <v>9.3936668232000002</v>
      </c>
      <c r="L46" s="15">
        <v>2403139.2998000002</v>
      </c>
      <c r="M46" s="15">
        <v>2716521.0484000002</v>
      </c>
      <c r="N46" s="13">
        <v>12360.748675000001</v>
      </c>
      <c r="O46" s="15">
        <v>289186.43800000002</v>
      </c>
      <c r="P46" s="15">
        <v>1</v>
      </c>
      <c r="Q46" s="8">
        <v>1.533E-2</v>
      </c>
      <c r="R46" s="1"/>
      <c r="S46" s="17">
        <v>0.884638571540177</v>
      </c>
      <c r="T46" s="10">
        <v>0.996</v>
      </c>
      <c r="U46" s="10">
        <v>8.3000000000000004E-2</v>
      </c>
      <c r="V46" s="8">
        <v>0.11331058020000001</v>
      </c>
      <c r="W46" s="8">
        <v>0.11985559566787003</v>
      </c>
      <c r="X46" s="1"/>
      <c r="Y46" s="8">
        <v>-5.6240277618E-3</v>
      </c>
      <c r="Z46" s="8">
        <v>-3.7644739146999999E-2</v>
      </c>
      <c r="AA46" s="8">
        <v>5.8193539973000002E-2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84.07</v>
      </c>
      <c r="K47" s="121">
        <v>95.305013181000007</v>
      </c>
      <c r="L47" s="122">
        <v>525437.5</v>
      </c>
      <c r="M47" s="122">
        <v>595656.33238000004</v>
      </c>
      <c r="N47" s="121">
        <v>1538.7804667</v>
      </c>
      <c r="O47" s="122">
        <v>6250</v>
      </c>
      <c r="P47" s="122">
        <v>1</v>
      </c>
      <c r="Q47" s="123">
        <v>3.32E-3</v>
      </c>
      <c r="S47" s="124">
        <v>0.88211519199244159</v>
      </c>
      <c r="T47" s="125">
        <v>10.49</v>
      </c>
      <c r="U47" s="125">
        <v>0.85</v>
      </c>
      <c r="V47" s="123">
        <v>0.12753799391999998</v>
      </c>
      <c r="W47" s="123">
        <v>0.12132746520756513</v>
      </c>
      <c r="Y47" s="123">
        <v>-4.0187235986000006E-2</v>
      </c>
      <c r="Z47" s="123">
        <v>7.6988468369000002E-2</v>
      </c>
      <c r="AA47" s="123">
        <v>0.16163638018000001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8.74</v>
      </c>
      <c r="K48" s="13">
        <v>10.622405229</v>
      </c>
      <c r="L48" s="15">
        <v>592546.24321999995</v>
      </c>
      <c r="M48" s="15">
        <v>720167.77032000001</v>
      </c>
      <c r="N48" s="13">
        <v>482.62749475999999</v>
      </c>
      <c r="O48" s="15">
        <v>67797.053</v>
      </c>
      <c r="P48" s="15">
        <v>0</v>
      </c>
      <c r="Q48" s="8" t="s">
        <v>211</v>
      </c>
      <c r="R48" s="1"/>
      <c r="S48" s="17">
        <v>0.8227891717159419</v>
      </c>
      <c r="T48" s="10">
        <v>1.0179999989999999</v>
      </c>
      <c r="U48" s="10">
        <v>8.5999999999999993E-2</v>
      </c>
      <c r="V48" s="8">
        <v>0.113111111</v>
      </c>
      <c r="W48" s="8">
        <v>0.11807780320366133</v>
      </c>
      <c r="X48" s="1"/>
      <c r="Y48" s="8">
        <v>-1.9509334132000001E-2</v>
      </c>
      <c r="Z48" s="8">
        <v>1.1468447986999999E-2</v>
      </c>
      <c r="AA48" s="8">
        <v>8.9000691370999988E-2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60.51</v>
      </c>
      <c r="K49" s="121">
        <v>109.70693394</v>
      </c>
      <c r="L49" s="122">
        <v>1426097.7657000001</v>
      </c>
      <c r="M49" s="122">
        <v>2585569.5485999999</v>
      </c>
      <c r="N49" s="121">
        <v>9004.9063124000004</v>
      </c>
      <c r="O49" s="122">
        <v>23567.968364</v>
      </c>
      <c r="P49" s="122">
        <v>1</v>
      </c>
      <c r="Q49" s="123">
        <v>9.2800000000000001E-3</v>
      </c>
      <c r="S49" s="124">
        <v>0.55156039665727619</v>
      </c>
      <c r="T49" s="125">
        <v>10.87</v>
      </c>
      <c r="U49" s="125">
        <v>0.72</v>
      </c>
      <c r="V49" s="123">
        <v>0.11999116900000001</v>
      </c>
      <c r="W49" s="123">
        <v>0.14278631631135352</v>
      </c>
      <c r="Y49" s="123">
        <v>-0.10115864527</v>
      </c>
      <c r="Z49" s="123">
        <v>-0.31616220395</v>
      </c>
      <c r="AA49" s="123">
        <v>-0.23850725561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184.78</v>
      </c>
      <c r="K50" s="13">
        <v>172.32589565999999</v>
      </c>
      <c r="L50" s="15">
        <v>238973.38707999999</v>
      </c>
      <c r="M50" s="15">
        <v>222866.66829</v>
      </c>
      <c r="N50" s="13">
        <v>143.83869952000001</v>
      </c>
      <c r="O50" s="15">
        <v>1293.2860000000001</v>
      </c>
      <c r="P50" s="15">
        <v>0</v>
      </c>
      <c r="Q50" s="8" t="s">
        <v>211</v>
      </c>
      <c r="R50" s="1"/>
      <c r="S50" s="17">
        <v>1.0722706491227068</v>
      </c>
      <c r="T50" s="10">
        <v>30.442043258999998</v>
      </c>
      <c r="U50" s="10">
        <v>2.0499999999999998</v>
      </c>
      <c r="V50" s="8">
        <v>0.17930288172</v>
      </c>
      <c r="W50" s="8">
        <v>0.13313129126528844</v>
      </c>
      <c r="X50" s="1"/>
      <c r="Y50" s="8">
        <v>-9.0099753296999999E-3</v>
      </c>
      <c r="Z50" s="8">
        <v>-1.9186933795E-2</v>
      </c>
      <c r="AA50" s="8">
        <v>0.38089219626000004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133.82</v>
      </c>
      <c r="K51" s="121">
        <v>149.19616739</v>
      </c>
      <c r="L51" s="122">
        <v>386484.73908000003</v>
      </c>
      <c r="M51" s="122">
        <v>430892.55586999998</v>
      </c>
      <c r="N51" s="121">
        <v>398.71334904999998</v>
      </c>
      <c r="O51" s="122">
        <v>2888.0940000000001</v>
      </c>
      <c r="P51" s="122">
        <v>1</v>
      </c>
      <c r="Q51" s="123">
        <v>2.4599999999999999E-3</v>
      </c>
      <c r="S51" s="124">
        <v>0.89693993043530018</v>
      </c>
      <c r="T51" s="125">
        <v>16.079999999999998</v>
      </c>
      <c r="U51" s="125">
        <v>1.2</v>
      </c>
      <c r="V51" s="123">
        <v>0.11754385964000001</v>
      </c>
      <c r="W51" s="123">
        <v>0.10760723359736959</v>
      </c>
      <c r="Y51" s="123">
        <v>-2.1783625730999998E-2</v>
      </c>
      <c r="Z51" s="123">
        <v>-7.3759697311999994E-2</v>
      </c>
      <c r="AA51" s="123">
        <v>9.6235492619999988E-2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60.84</v>
      </c>
      <c r="K52" s="13">
        <v>102.83109090000001</v>
      </c>
      <c r="L52" s="15">
        <v>1263484.2355</v>
      </c>
      <c r="M52" s="15">
        <v>2135526.9934</v>
      </c>
      <c r="N52" s="13">
        <v>3617.4974262000001</v>
      </c>
      <c r="O52" s="15">
        <v>20767.328000000001</v>
      </c>
      <c r="P52" s="15">
        <v>1</v>
      </c>
      <c r="Q52" s="8">
        <v>7.8900000000000012E-3</v>
      </c>
      <c r="R52" s="1"/>
      <c r="S52" s="17">
        <v>0.5916498548008694</v>
      </c>
      <c r="T52" s="10">
        <v>5.76</v>
      </c>
      <c r="U52" s="10">
        <v>0.48</v>
      </c>
      <c r="V52" s="8">
        <v>9.0282131661999998E-2</v>
      </c>
      <c r="W52" s="8">
        <v>9.4674556213017749E-2</v>
      </c>
      <c r="X52" s="1"/>
      <c r="Y52" s="8">
        <v>-5.4104477613000003E-2</v>
      </c>
      <c r="Z52" s="8">
        <v>-5.1333315891E-2</v>
      </c>
      <c r="AA52" s="8">
        <v>4.1843482681999999E-2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44.5</v>
      </c>
      <c r="K53" s="121">
        <v>85.639147218000005</v>
      </c>
      <c r="L53" s="122">
        <v>1185399.9890000001</v>
      </c>
      <c r="M53" s="122">
        <v>2281272.9027</v>
      </c>
      <c r="N53" s="121">
        <v>2538.2709399999999</v>
      </c>
      <c r="O53" s="122">
        <v>26638.202000000001</v>
      </c>
      <c r="P53" s="122">
        <v>1</v>
      </c>
      <c r="Q53" s="123">
        <v>7.62E-3</v>
      </c>
      <c r="S53" s="124">
        <v>0.51962217567069369</v>
      </c>
      <c r="T53" s="125">
        <v>4.92</v>
      </c>
      <c r="U53" s="125">
        <v>0.41</v>
      </c>
      <c r="V53" s="123">
        <v>0.11305147057999999</v>
      </c>
      <c r="W53" s="123">
        <v>0.11056179775280899</v>
      </c>
      <c r="Y53" s="123">
        <v>-5.0689956406999997E-2</v>
      </c>
      <c r="Z53" s="123">
        <v>1.0819343431999999E-2</v>
      </c>
      <c r="AA53" s="123">
        <v>0.14144888763000002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129.44999999999999</v>
      </c>
      <c r="K54" s="13">
        <v>147.55665581</v>
      </c>
      <c r="L54" s="15">
        <v>1529809.9382</v>
      </c>
      <c r="M54" s="15">
        <v>1743790.1776999999</v>
      </c>
      <c r="N54" s="13">
        <v>2521.2093694999999</v>
      </c>
      <c r="O54" s="15">
        <v>11817.767</v>
      </c>
      <c r="P54" s="15">
        <v>1</v>
      </c>
      <c r="Q54" s="8">
        <v>9.6299999999999997E-3</v>
      </c>
      <c r="R54" s="1"/>
      <c r="S54" s="17">
        <v>0.87729014519470483</v>
      </c>
      <c r="T54" s="10">
        <v>12.55</v>
      </c>
      <c r="U54" s="10">
        <v>0.85</v>
      </c>
      <c r="V54" s="8">
        <v>0.11178409191999999</v>
      </c>
      <c r="W54" s="8">
        <v>7.8794901506373125E-2</v>
      </c>
      <c r="X54" s="1"/>
      <c r="Y54" s="8">
        <v>-1.6966144830999998E-3</v>
      </c>
      <c r="Z54" s="8">
        <v>8.5559066860000005E-2</v>
      </c>
      <c r="AA54" s="8">
        <v>0.28018156820000001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79.7</v>
      </c>
      <c r="K55" s="121">
        <v>101.39944749</v>
      </c>
      <c r="L55" s="122">
        <v>956400</v>
      </c>
      <c r="M55" s="122">
        <v>1216793.3699</v>
      </c>
      <c r="N55" s="121">
        <v>1243.7526161999999</v>
      </c>
      <c r="O55" s="122">
        <v>12000</v>
      </c>
      <c r="P55" s="122">
        <v>1</v>
      </c>
      <c r="Q55" s="123">
        <v>6.0899999999999999E-3</v>
      </c>
      <c r="S55" s="124">
        <v>0.78600033799848867</v>
      </c>
      <c r="T55" s="125">
        <v>10.74</v>
      </c>
      <c r="U55" s="125">
        <v>0.9</v>
      </c>
      <c r="V55" s="123">
        <v>0.14126002893</v>
      </c>
      <c r="W55" s="123">
        <v>0.1355081555834379</v>
      </c>
      <c r="Y55" s="123">
        <v>-7.4762015324000008E-2</v>
      </c>
      <c r="Z55" s="123">
        <v>1.2642018413E-2</v>
      </c>
      <c r="AA55" s="123">
        <v>0.19889052400000001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74.400000000000006</v>
      </c>
      <c r="K56" s="13">
        <v>107.79792586000001</v>
      </c>
      <c r="L56" s="15">
        <v>2018476.9848</v>
      </c>
      <c r="M56" s="15">
        <v>2924564.9511000002</v>
      </c>
      <c r="N56" s="13">
        <v>4076.7504638</v>
      </c>
      <c r="O56" s="15">
        <v>27130.066999999999</v>
      </c>
      <c r="P56" s="15">
        <v>1</v>
      </c>
      <c r="Q56" s="8">
        <v>1.2669999999999999E-2</v>
      </c>
      <c r="R56" s="1"/>
      <c r="S56" s="17">
        <v>0.69018025538473937</v>
      </c>
      <c r="T56" s="10">
        <v>5.45</v>
      </c>
      <c r="U56" s="10">
        <v>0.4</v>
      </c>
      <c r="V56" s="8">
        <v>6.938255888E-2</v>
      </c>
      <c r="W56" s="8">
        <v>6.4516129032258063E-2</v>
      </c>
      <c r="X56" s="1"/>
      <c r="Y56" s="8">
        <v>-1.5873015872999999E-2</v>
      </c>
      <c r="Z56" s="8">
        <v>-6.7652110463000001E-2</v>
      </c>
      <c r="AA56" s="8">
        <v>1.6146973241E-2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36.6</v>
      </c>
      <c r="K57" s="121">
        <v>89.735223703000003</v>
      </c>
      <c r="L57" s="122">
        <v>312691.84379999997</v>
      </c>
      <c r="M57" s="122">
        <v>766652.25555999996</v>
      </c>
      <c r="N57" s="121">
        <v>500.38614524000002</v>
      </c>
      <c r="O57" s="122" t="e">
        <v>#N/A</v>
      </c>
      <c r="P57" s="122">
        <v>0</v>
      </c>
      <c r="Q57" s="123" t="s">
        <v>211</v>
      </c>
      <c r="S57" s="124">
        <v>0.40786659340301396</v>
      </c>
      <c r="T57" s="125">
        <v>5</v>
      </c>
      <c r="U57" s="125">
        <v>0.45</v>
      </c>
      <c r="V57" s="123">
        <v>0.14880952381000001</v>
      </c>
      <c r="W57" s="123">
        <v>0.14754098360655737</v>
      </c>
      <c r="Y57" s="123">
        <v>-5.0222362153000001E-2</v>
      </c>
      <c r="Z57" s="123">
        <v>9.7217005004000007E-3</v>
      </c>
      <c r="AA57" s="123">
        <v>0.25329717162000004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142.13</v>
      </c>
      <c r="K58" s="13">
        <v>199.28835208000001</v>
      </c>
      <c r="L58" s="15">
        <v>524558.48034999997</v>
      </c>
      <c r="M58" s="15">
        <v>735512.52459000004</v>
      </c>
      <c r="N58" s="13">
        <v>1454.2693557</v>
      </c>
      <c r="O58" s="15">
        <v>3690.6950000000002</v>
      </c>
      <c r="P58" s="15">
        <v>1</v>
      </c>
      <c r="Q58" s="8">
        <v>3.2799999999999999E-3</v>
      </c>
      <c r="R58" s="1"/>
      <c r="S58" s="17">
        <v>0.71318769269036342</v>
      </c>
      <c r="T58" s="10">
        <v>10.78</v>
      </c>
      <c r="U58" s="10">
        <v>1.07</v>
      </c>
      <c r="V58" s="8">
        <v>8.3507630334999999E-2</v>
      </c>
      <c r="W58" s="8">
        <v>9.0339829733342716E-2</v>
      </c>
      <c r="X58" s="1"/>
      <c r="Y58" s="8">
        <v>1.0738159579E-2</v>
      </c>
      <c r="Z58" s="8">
        <v>4.6758423942999998E-2</v>
      </c>
      <c r="AA58" s="8">
        <v>0.19290998344999999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>
        <v>153.41</v>
      </c>
      <c r="K59" s="121">
        <v>155.6723298</v>
      </c>
      <c r="L59" s="122">
        <v>268936.47437000001</v>
      </c>
      <c r="M59" s="122">
        <v>272902.46746999997</v>
      </c>
      <c r="N59" s="121">
        <v>314.62646143000001</v>
      </c>
      <c r="O59" s="122" t="e">
        <v>#N/A</v>
      </c>
      <c r="P59" s="122">
        <v>0</v>
      </c>
      <c r="Q59" s="123" t="s">
        <v>211</v>
      </c>
      <c r="S59" s="124">
        <v>0.98546736081546071</v>
      </c>
      <c r="T59" s="125">
        <v>0</v>
      </c>
      <c r="U59" s="125">
        <v>0</v>
      </c>
      <c r="V59" s="123">
        <v>0</v>
      </c>
      <c r="W59" s="123">
        <v>0</v>
      </c>
      <c r="Y59" s="123">
        <v>-1.0258064517000001E-2</v>
      </c>
      <c r="Z59" s="123">
        <v>5.0753424657000001E-2</v>
      </c>
      <c r="AA59" s="123">
        <v>0.15233230676000001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8.52</v>
      </c>
      <c r="K60" s="121">
        <v>9.6414338900000001</v>
      </c>
      <c r="L60" s="122">
        <v>422736.18395999999</v>
      </c>
      <c r="M60" s="122">
        <v>478378.28292999999</v>
      </c>
      <c r="N60" s="121">
        <v>1993.8704838000001</v>
      </c>
      <c r="O60" s="122">
        <v>49616.923000000003</v>
      </c>
      <c r="P60" s="122">
        <v>1</v>
      </c>
      <c r="Q60" s="123">
        <v>2.2799999999999999E-3</v>
      </c>
      <c r="S60" s="124">
        <v>0.88368598459580372</v>
      </c>
      <c r="T60" s="125">
        <v>1.0841547337999999</v>
      </c>
      <c r="U60" s="125">
        <v>0.13100000000000001</v>
      </c>
      <c r="V60" s="123">
        <v>0.13062105226000001</v>
      </c>
      <c r="W60" s="123">
        <v>0.18450704225352113</v>
      </c>
      <c r="Y60" s="123">
        <v>-4.3663710852999998E-2</v>
      </c>
      <c r="Z60" s="123">
        <v>3.7102333692E-2</v>
      </c>
      <c r="AA60" s="123">
        <v>0.16535006546000003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38.68</v>
      </c>
      <c r="K61" s="13">
        <v>34.308205237000003</v>
      </c>
      <c r="L61" s="15">
        <v>134507.14712000001</v>
      </c>
      <c r="M61" s="15">
        <v>119304.51936999999</v>
      </c>
      <c r="N61" s="13">
        <v>316.85659095</v>
      </c>
      <c r="O61" s="15" t="e">
        <v>#N/A</v>
      </c>
      <c r="P61" s="15">
        <v>0</v>
      </c>
      <c r="Q61" s="8" t="s">
        <v>211</v>
      </c>
      <c r="R61" s="1"/>
      <c r="S61" s="17">
        <v>1.1274270901902264</v>
      </c>
      <c r="T61" s="10">
        <v>0.72</v>
      </c>
      <c r="U61" s="10">
        <v>0.05</v>
      </c>
      <c r="V61" s="8">
        <v>1.9565217390999999E-2</v>
      </c>
      <c r="W61" s="8">
        <v>1.5511892450879009E-2</v>
      </c>
      <c r="X61" s="1"/>
      <c r="Y61" s="8">
        <v>-1.4773306165E-2</v>
      </c>
      <c r="Z61" s="8">
        <v>-7.1717618979999995E-2</v>
      </c>
      <c r="AA61" s="8">
        <v>7.0459098716999999E-2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52.27</v>
      </c>
      <c r="K62" s="13">
        <v>83.508847848000002</v>
      </c>
      <c r="L62" s="15">
        <v>139874.51999999999</v>
      </c>
      <c r="M62" s="15">
        <v>223469.67684</v>
      </c>
      <c r="N62" s="13">
        <v>49.797465713999998</v>
      </c>
      <c r="O62" s="15" t="e">
        <v>#N/A</v>
      </c>
      <c r="P62" s="15">
        <v>0</v>
      </c>
      <c r="Q62" s="8" t="s">
        <v>211</v>
      </c>
      <c r="R62" s="1"/>
      <c r="S62" s="17">
        <v>0.62592169987951574</v>
      </c>
      <c r="T62" s="10">
        <v>4.43</v>
      </c>
      <c r="U62" s="10">
        <v>0.48</v>
      </c>
      <c r="V62" s="8">
        <v>9.7021462987000012E-2</v>
      </c>
      <c r="W62" s="8">
        <v>0.11019705375932656</v>
      </c>
      <c r="X62" s="1"/>
      <c r="Y62" s="8">
        <v>-4.7600913940000003E-3</v>
      </c>
      <c r="Z62" s="8">
        <v>6.4499433092E-2</v>
      </c>
      <c r="AA62" s="8">
        <v>0.24942919265999999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986</v>
      </c>
      <c r="K63" s="121">
        <v>986.15774087</v>
      </c>
      <c r="L63" s="122">
        <v>120822.46799999999</v>
      </c>
      <c r="M63" s="122">
        <v>120841.79725</v>
      </c>
      <c r="N63" s="121">
        <v>61.664621429</v>
      </c>
      <c r="O63" s="122">
        <v>122.538</v>
      </c>
      <c r="P63" s="122">
        <v>0</v>
      </c>
      <c r="Q63" s="123" t="s">
        <v>211</v>
      </c>
      <c r="S63" s="124">
        <v>0.99984004499132073</v>
      </c>
      <c r="T63" s="125">
        <v>0</v>
      </c>
      <c r="U63" s="125">
        <v>0</v>
      </c>
      <c r="V63" s="123">
        <v>0</v>
      </c>
      <c r="W63" s="123">
        <v>0</v>
      </c>
      <c r="Y63" s="123">
        <v>-1.3999999999999999E-2</v>
      </c>
      <c r="Z63" s="123">
        <v>-7.8504672897E-2</v>
      </c>
      <c r="AA63" s="123">
        <v>0.19515151514999998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39.229999999999997</v>
      </c>
      <c r="K64" s="13">
        <v>54.162324710999997</v>
      </c>
      <c r="L64" s="15">
        <v>70535.539999999994</v>
      </c>
      <c r="M64" s="15">
        <v>97383.859830000001</v>
      </c>
      <c r="N64" s="13">
        <v>88.258472381000004</v>
      </c>
      <c r="O64" s="15" t="e">
        <v>#N/A</v>
      </c>
      <c r="P64" s="15">
        <v>0</v>
      </c>
      <c r="Q64" s="8" t="s">
        <v>211</v>
      </c>
      <c r="R64" s="1"/>
      <c r="S64" s="17">
        <v>0.72430421347909113</v>
      </c>
      <c r="T64" s="10">
        <v>5.4</v>
      </c>
      <c r="U64" s="10">
        <v>0.45</v>
      </c>
      <c r="V64" s="8">
        <v>0.15249929398000001</v>
      </c>
      <c r="W64" s="8">
        <v>0.13764975783838901</v>
      </c>
      <c r="X64" s="1"/>
      <c r="Y64" s="8">
        <v>-1.1838790932E-2</v>
      </c>
      <c r="Z64" s="8">
        <v>0.12610935911000001</v>
      </c>
      <c r="AA64" s="8">
        <v>0.28092799637999999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650</v>
      </c>
      <c r="K65" s="121">
        <v>2048.4482973999998</v>
      </c>
      <c r="L65" s="122">
        <v>72265.05</v>
      </c>
      <c r="M65" s="122">
        <v>227740.33635999999</v>
      </c>
      <c r="N65" s="121">
        <v>14.331659999999999</v>
      </c>
      <c r="O65" s="122">
        <v>111.17700000000001</v>
      </c>
      <c r="P65" s="122">
        <v>0</v>
      </c>
      <c r="Q65" s="123" t="s">
        <v>211</v>
      </c>
      <c r="S65" s="124">
        <v>0.31731335412517603</v>
      </c>
      <c r="T65" s="125">
        <v>43.531807114000003</v>
      </c>
      <c r="U65" s="125">
        <v>2.5185065249999998</v>
      </c>
      <c r="V65" s="123">
        <v>8.1826705101999991E-2</v>
      </c>
      <c r="W65" s="123">
        <v>4.6495505076923078E-2</v>
      </c>
      <c r="Y65" s="123">
        <v>3.0418764914000002E-2</v>
      </c>
      <c r="Z65" s="123">
        <v>0.12819237905</v>
      </c>
      <c r="AA65" s="123">
        <v>0.31215102368000003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41.52</v>
      </c>
      <c r="K66" s="13">
        <v>68.178670251</v>
      </c>
      <c r="L66" s="15">
        <v>75387.697920000006</v>
      </c>
      <c r="M66" s="15">
        <v>123791.73886</v>
      </c>
      <c r="N66" s="13">
        <v>26.521246189999999</v>
      </c>
      <c r="O66" s="15">
        <v>1815.6959999999999</v>
      </c>
      <c r="P66" s="15">
        <v>0</v>
      </c>
      <c r="Q66" s="8" t="s">
        <v>211</v>
      </c>
      <c r="R66" s="1"/>
      <c r="S66" s="17">
        <v>0.60898811676942344</v>
      </c>
      <c r="T66" s="10">
        <v>5.596602206</v>
      </c>
      <c r="U66" s="10">
        <v>0.42958733100000002</v>
      </c>
      <c r="V66" s="8">
        <v>0.13045692786999999</v>
      </c>
      <c r="W66" s="8">
        <v>0.12415818815028901</v>
      </c>
      <c r="X66" s="1"/>
      <c r="Y66" s="8">
        <v>-2.3722863293E-2</v>
      </c>
      <c r="Z66" s="8">
        <v>-5.1799203551000005E-2</v>
      </c>
      <c r="AA66" s="8">
        <v>0.10023992321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35.299999999999997</v>
      </c>
      <c r="K67" s="13">
        <v>72.254992904999995</v>
      </c>
      <c r="L67" s="15">
        <v>49949.5</v>
      </c>
      <c r="M67" s="15">
        <v>102240.81496</v>
      </c>
      <c r="N67" s="13">
        <v>10.355558571</v>
      </c>
      <c r="O67" s="15">
        <v>1415</v>
      </c>
      <c r="P67" s="15">
        <v>0</v>
      </c>
      <c r="Q67" s="8" t="s">
        <v>211</v>
      </c>
      <c r="R67" s="1"/>
      <c r="S67" s="17">
        <v>0.48854755333533861</v>
      </c>
      <c r="T67" s="10">
        <v>1.84</v>
      </c>
      <c r="U67" s="10">
        <v>0.16</v>
      </c>
      <c r="V67" s="8">
        <v>6.7921742339999994E-2</v>
      </c>
      <c r="W67" s="8">
        <v>5.4390934844192634E-2</v>
      </c>
      <c r="X67" s="1"/>
      <c r="Y67" s="8">
        <v>-8.9971642175999997E-2</v>
      </c>
      <c r="Z67" s="8">
        <v>9.8273859989000012E-2</v>
      </c>
      <c r="AA67" s="8">
        <v>0.38022301648000001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222.1</v>
      </c>
      <c r="K68" s="121">
        <v>738.07457280999995</v>
      </c>
      <c r="L68" s="122">
        <v>22579.574400000001</v>
      </c>
      <c r="M68" s="122">
        <v>75035.613370000006</v>
      </c>
      <c r="N68" s="121">
        <v>13.527314761</v>
      </c>
      <c r="O68" s="122" t="e">
        <v>#N/A</v>
      </c>
      <c r="P68" s="122">
        <v>0</v>
      </c>
      <c r="Q68" s="123" t="s">
        <v>211</v>
      </c>
      <c r="S68" s="124">
        <v>0.30091810256302443</v>
      </c>
      <c r="T68" s="125">
        <v>17.350000000000001</v>
      </c>
      <c r="U68" s="125">
        <v>0.45</v>
      </c>
      <c r="V68" s="123">
        <v>8.6249751442000006E-2</v>
      </c>
      <c r="W68" s="123">
        <v>2.4313372354795141E-2</v>
      </c>
      <c r="Y68" s="123">
        <v>-2.4949719167999998E-2</v>
      </c>
      <c r="Z68" s="123">
        <v>0.10910041425</v>
      </c>
      <c r="AA68" s="123">
        <v>0.19858490283999999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4.8</v>
      </c>
      <c r="K69" s="13">
        <v>9.8354445282</v>
      </c>
      <c r="L69" s="15">
        <v>397566.21600000001</v>
      </c>
      <c r="M69" s="15">
        <v>814633.42995000002</v>
      </c>
      <c r="N69" s="13">
        <v>643.99023428999999</v>
      </c>
      <c r="O69" s="15">
        <v>82826.294999999998</v>
      </c>
      <c r="P69" s="15">
        <v>1</v>
      </c>
      <c r="Q69" s="8">
        <v>2.5900000000000003E-3</v>
      </c>
      <c r="R69" s="1"/>
      <c r="S69" s="17">
        <v>0.48803081408649407</v>
      </c>
      <c r="T69" s="10">
        <v>0.6</v>
      </c>
      <c r="U69" s="10">
        <v>0.04</v>
      </c>
      <c r="V69" s="8">
        <v>0.11764705882</v>
      </c>
      <c r="W69" s="8">
        <v>0.1</v>
      </c>
      <c r="X69" s="1"/>
      <c r="Y69" s="8">
        <v>-5.3254437868999999E-2</v>
      </c>
      <c r="Z69" s="8">
        <v>-2.7077158411000002E-2</v>
      </c>
      <c r="AA69" s="8">
        <v>5.7677134912000001E-2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21.3</v>
      </c>
      <c r="K70" s="121">
        <v>43.205234887000003</v>
      </c>
      <c r="L70" s="122">
        <v>155834.4423</v>
      </c>
      <c r="M70" s="122">
        <v>316096.88653000002</v>
      </c>
      <c r="N70" s="121">
        <v>274.08615761999999</v>
      </c>
      <c r="O70" s="122" t="e">
        <v>#N/A</v>
      </c>
      <c r="P70" s="122">
        <v>0</v>
      </c>
      <c r="Q70" s="123" t="s">
        <v>211</v>
      </c>
      <c r="S70" s="124">
        <v>0.49299581533831549</v>
      </c>
      <c r="T70" s="125">
        <v>0</v>
      </c>
      <c r="U70" s="125">
        <v>0</v>
      </c>
      <c r="V70" s="123">
        <v>0</v>
      </c>
      <c r="W70" s="123">
        <v>0</v>
      </c>
      <c r="Y70" s="123">
        <v>-2.6063100137E-2</v>
      </c>
      <c r="Z70" s="123">
        <v>0.31888544891999998</v>
      </c>
      <c r="AA70" s="123">
        <v>0.63846153845999998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61</v>
      </c>
      <c r="K71" s="13">
        <v>76.008772859000004</v>
      </c>
      <c r="L71" s="15">
        <v>294324.20699999999</v>
      </c>
      <c r="M71" s="15">
        <v>366741.34093000001</v>
      </c>
      <c r="N71" s="13">
        <v>1415.0210300000001</v>
      </c>
      <c r="O71" s="15">
        <v>4824.9870000000001</v>
      </c>
      <c r="P71" s="15">
        <v>0</v>
      </c>
      <c r="Q71" s="8" t="s">
        <v>211</v>
      </c>
      <c r="R71" s="1"/>
      <c r="S71" s="17">
        <v>0.80253893998733528</v>
      </c>
      <c r="T71" s="10">
        <v>4.04</v>
      </c>
      <c r="U71" s="10">
        <v>0.34</v>
      </c>
      <c r="V71" s="8">
        <v>8.9222614840999998E-2</v>
      </c>
      <c r="W71" s="8">
        <v>6.6885245901639342E-2</v>
      </c>
      <c r="X71" s="1"/>
      <c r="Y71" s="8">
        <v>-2.3374959975000002E-2</v>
      </c>
      <c r="Z71" s="8">
        <v>0.18556419535999999</v>
      </c>
      <c r="AA71" s="8">
        <v>0.45524823052999996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68.88</v>
      </c>
      <c r="K72" s="121">
        <v>106.14831845</v>
      </c>
      <c r="L72" s="122">
        <v>662970</v>
      </c>
      <c r="M72" s="122">
        <v>1021677.5651</v>
      </c>
      <c r="N72" s="121">
        <v>2430.038841</v>
      </c>
      <c r="O72" s="122">
        <v>9625</v>
      </c>
      <c r="P72" s="122">
        <v>1</v>
      </c>
      <c r="Q72" s="123">
        <v>4.1399999999999996E-3</v>
      </c>
      <c r="S72" s="124">
        <v>0.64890335528438126</v>
      </c>
      <c r="T72" s="125">
        <v>12.4</v>
      </c>
      <c r="U72" s="125">
        <v>0.6</v>
      </c>
      <c r="V72" s="123">
        <v>0.14385150812</v>
      </c>
      <c r="W72" s="123">
        <v>0.10452961672473868</v>
      </c>
      <c r="Y72" s="123">
        <v>-4.9668874171999999E-2</v>
      </c>
      <c r="Z72" s="123">
        <v>-2.8321805023999998E-2</v>
      </c>
      <c r="AA72" s="123">
        <v>-5.6026289280999994E-2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54.8</v>
      </c>
      <c r="K73" s="13">
        <v>109.85778592</v>
      </c>
      <c r="L73" s="15">
        <v>636272.4976</v>
      </c>
      <c r="M73" s="15">
        <v>1275538.0992000001</v>
      </c>
      <c r="N73" s="13">
        <v>1702.2086471</v>
      </c>
      <c r="O73" s="15">
        <v>11610.812</v>
      </c>
      <c r="P73" s="15">
        <v>1</v>
      </c>
      <c r="Q73" s="8">
        <v>4.0200000000000001E-3</v>
      </c>
      <c r="R73" s="1"/>
      <c r="S73" s="17">
        <v>0.49882672894851654</v>
      </c>
      <c r="T73" s="10">
        <v>6.44</v>
      </c>
      <c r="U73" s="10">
        <v>0.56000000000000005</v>
      </c>
      <c r="V73" s="8">
        <v>0.12597809075999999</v>
      </c>
      <c r="W73" s="8">
        <v>0.12262773722627739</v>
      </c>
      <c r="X73" s="1"/>
      <c r="Y73" s="8">
        <v>-0.11219205966000001</v>
      </c>
      <c r="Z73" s="8">
        <v>1.9165744869000002E-2</v>
      </c>
      <c r="AA73" s="8">
        <v>0.20366183037999999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6.44</v>
      </c>
      <c r="K74" s="121">
        <v>8.7376100197</v>
      </c>
      <c r="L74" s="122">
        <v>225539.97984000001</v>
      </c>
      <c r="M74" s="122">
        <v>306006.27137999999</v>
      </c>
      <c r="N74" s="121">
        <v>489.62981524000003</v>
      </c>
      <c r="O74" s="122">
        <v>35021.735999999997</v>
      </c>
      <c r="P74" s="122">
        <v>1</v>
      </c>
      <c r="Q74" s="123">
        <v>1.4099999999999998E-3</v>
      </c>
      <c r="S74" s="124">
        <v>0.73704365215204626</v>
      </c>
      <c r="T74" s="125">
        <v>1.35</v>
      </c>
      <c r="U74" s="125">
        <v>7.4999999999999997E-2</v>
      </c>
      <c r="V74" s="123">
        <v>0.16770186334999998</v>
      </c>
      <c r="W74" s="123">
        <v>0.13975155279503104</v>
      </c>
      <c r="Y74" s="123">
        <v>-3.6649214659999999E-2</v>
      </c>
      <c r="Z74" s="123">
        <v>-0.17885604301000002</v>
      </c>
      <c r="AA74" s="123">
        <v>-5.8036764625000001E-2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90.2</v>
      </c>
      <c r="K75" s="13">
        <v>91.742372704999994</v>
      </c>
      <c r="L75" s="15">
        <v>1700425.1440000001</v>
      </c>
      <c r="M75" s="15">
        <v>1729501.5223999999</v>
      </c>
      <c r="N75" s="13">
        <v>5258.0932537999997</v>
      </c>
      <c r="O75" s="15">
        <v>18851.72</v>
      </c>
      <c r="P75" s="15">
        <v>1</v>
      </c>
      <c r="Q75" s="8">
        <v>1.081E-2</v>
      </c>
      <c r="R75" s="1"/>
      <c r="S75" s="17">
        <v>0.98318800070759527</v>
      </c>
      <c r="T75" s="10">
        <v>12.1</v>
      </c>
      <c r="U75" s="10">
        <v>1</v>
      </c>
      <c r="V75" s="8">
        <v>0.13152173913000001</v>
      </c>
      <c r="W75" s="8">
        <v>0.13303769401330376</v>
      </c>
      <c r="X75" s="1"/>
      <c r="Y75" s="8">
        <v>1.2572968119000001E-2</v>
      </c>
      <c r="Z75" s="8">
        <v>-2.9937979784E-2</v>
      </c>
      <c r="AA75" s="8">
        <v>0.11524125622999999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53.2</v>
      </c>
      <c r="K77" s="13">
        <v>98.144526854999995</v>
      </c>
      <c r="L77" s="15">
        <v>361760</v>
      </c>
      <c r="M77" s="15">
        <v>667382.78260999999</v>
      </c>
      <c r="N77" s="13">
        <v>2752.5648105</v>
      </c>
      <c r="O77" s="15">
        <v>6800</v>
      </c>
      <c r="P77" s="15">
        <v>1</v>
      </c>
      <c r="Q77" s="8">
        <v>2.2699999999999999E-3</v>
      </c>
      <c r="R77" s="1"/>
      <c r="S77" s="17">
        <v>0.54205773571661697</v>
      </c>
      <c r="T77" s="10">
        <v>12.68</v>
      </c>
      <c r="U77" s="10">
        <v>0.91</v>
      </c>
      <c r="V77" s="8">
        <v>0.14988179669000001</v>
      </c>
      <c r="W77" s="8">
        <v>0.20526315789473684</v>
      </c>
      <c r="X77" s="1"/>
      <c r="Y77" s="8">
        <v>-0.17557725089000001</v>
      </c>
      <c r="Z77" s="8">
        <v>-0.25791764668</v>
      </c>
      <c r="AA77" s="8">
        <v>-0.25914663332999999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37.1</v>
      </c>
      <c r="K78" s="121">
        <v>71.658401376</v>
      </c>
      <c r="L78" s="122">
        <v>68701.260599999994</v>
      </c>
      <c r="M78" s="122">
        <v>132696.02445</v>
      </c>
      <c r="N78" s="121">
        <v>213.61261666999999</v>
      </c>
      <c r="O78" s="122" t="e">
        <v>#N/A</v>
      </c>
      <c r="P78" s="122">
        <v>0</v>
      </c>
      <c r="Q78" s="123" t="s">
        <v>211</v>
      </c>
      <c r="S78" s="124">
        <v>0.51773412869388435</v>
      </c>
      <c r="T78" s="125">
        <v>6.54</v>
      </c>
      <c r="U78" s="125">
        <v>0.55000000000000004</v>
      </c>
      <c r="V78" s="123">
        <v>0.16128236744999999</v>
      </c>
      <c r="W78" s="123">
        <v>0.17789757412398924</v>
      </c>
      <c r="Y78" s="123">
        <v>-8.3271559181000002E-2</v>
      </c>
      <c r="Z78" s="123">
        <v>-4.7086216116000001E-2</v>
      </c>
      <c r="AA78" s="123">
        <v>7.4503373733000006E-2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8.4600000000000009</v>
      </c>
      <c r="K79" s="13">
        <v>8.1269971595000001</v>
      </c>
      <c r="L79" s="15">
        <v>936184.19220000005</v>
      </c>
      <c r="M79" s="15">
        <v>899334.07455999998</v>
      </c>
      <c r="N79" s="13">
        <v>3481.5798205000001</v>
      </c>
      <c r="O79" s="15">
        <v>110660.07</v>
      </c>
      <c r="P79" s="15">
        <v>1</v>
      </c>
      <c r="Q79" s="8">
        <v>5.9899999999999997E-3</v>
      </c>
      <c r="R79" s="1"/>
      <c r="S79" s="17">
        <v>1.0409748931818856</v>
      </c>
      <c r="T79" s="10">
        <v>1.2</v>
      </c>
      <c r="U79" s="10">
        <v>0.1</v>
      </c>
      <c r="V79" s="8">
        <v>0.14035087719</v>
      </c>
      <c r="W79" s="8">
        <v>0.14184397163120568</v>
      </c>
      <c r="X79" s="1"/>
      <c r="Y79" s="8">
        <v>2.768304148E-5</v>
      </c>
      <c r="Z79" s="8">
        <v>4.8940212199999999E-2</v>
      </c>
      <c r="AA79" s="8">
        <v>0.13882557310999999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26.55</v>
      </c>
      <c r="K80" s="121">
        <v>85.856748319999994</v>
      </c>
      <c r="L80" s="122">
        <v>311534.91224999999</v>
      </c>
      <c r="M80" s="122">
        <v>1007434.0698000001</v>
      </c>
      <c r="N80" s="121">
        <v>903.45676808999997</v>
      </c>
      <c r="O80" s="122">
        <v>11733.895</v>
      </c>
      <c r="P80" s="122">
        <v>1</v>
      </c>
      <c r="Q80" s="123">
        <v>1.9599999999999999E-3</v>
      </c>
      <c r="S80" s="124">
        <v>0.3092360300094813</v>
      </c>
      <c r="T80" s="125">
        <v>4.5</v>
      </c>
      <c r="U80" s="125">
        <v>0.3</v>
      </c>
      <c r="V80" s="123">
        <v>9.1148470731000006E-2</v>
      </c>
      <c r="W80" s="123">
        <v>0.13559322033898302</v>
      </c>
      <c r="Y80" s="123">
        <v>-0.12836506893999999</v>
      </c>
      <c r="Z80" s="123">
        <v>-0.26998772587000003</v>
      </c>
      <c r="AA80" s="123">
        <v>-0.39261357381000006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92.28</v>
      </c>
      <c r="K81" s="13">
        <v>93.925949521000007</v>
      </c>
      <c r="L81" s="15">
        <v>7389615.0040999996</v>
      </c>
      <c r="M81" s="15">
        <v>7521419.6560000004</v>
      </c>
      <c r="N81" s="13">
        <v>9279.7998867000006</v>
      </c>
      <c r="O81" s="15">
        <v>80078.186000000002</v>
      </c>
      <c r="P81" s="15">
        <v>1</v>
      </c>
      <c r="Q81" s="8">
        <v>4.7050000000000002E-2</v>
      </c>
      <c r="R81" s="1"/>
      <c r="S81" s="17">
        <v>0.98247609388679102</v>
      </c>
      <c r="T81" s="10">
        <v>9.48</v>
      </c>
      <c r="U81" s="10">
        <v>1.1000000000000001</v>
      </c>
      <c r="V81" s="8">
        <v>0.10377668308</v>
      </c>
      <c r="W81" s="8">
        <v>0.14304291287386217</v>
      </c>
      <c r="X81" s="1"/>
      <c r="Y81" s="8">
        <v>-1.51547492E-2</v>
      </c>
      <c r="Z81" s="8">
        <v>6.6811695488999998E-2</v>
      </c>
      <c r="AA81" s="8">
        <v>0.12222180016999999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105.1</v>
      </c>
      <c r="K82" s="121">
        <v>102.38480053000001</v>
      </c>
      <c r="L82" s="122">
        <v>11255119.272</v>
      </c>
      <c r="M82" s="122">
        <v>10964349.588</v>
      </c>
      <c r="N82" s="121">
        <v>23293.716053</v>
      </c>
      <c r="O82" s="122">
        <v>107089.622</v>
      </c>
      <c r="P82" s="122">
        <v>1</v>
      </c>
      <c r="Q82" s="123">
        <v>7.2160000000000002E-2</v>
      </c>
      <c r="S82" s="124">
        <v>1.0265195561835803</v>
      </c>
      <c r="T82" s="125">
        <v>14.64</v>
      </c>
      <c r="U82" s="125">
        <v>1.1000000000000001</v>
      </c>
      <c r="V82" s="123">
        <v>0.14139463009</v>
      </c>
      <c r="W82" s="123">
        <v>0.12559467174119887</v>
      </c>
      <c r="Y82" s="123">
        <v>-3.6970328938000004E-3</v>
      </c>
      <c r="Z82" s="123">
        <v>3.1912574297E-2</v>
      </c>
      <c r="AA82" s="123">
        <v>0.16981971267999998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9.91</v>
      </c>
      <c r="K83" s="13">
        <v>9.3787396787000006</v>
      </c>
      <c r="L83" s="15">
        <v>4561271.0521999998</v>
      </c>
      <c r="M83" s="15">
        <v>4316748.1133000003</v>
      </c>
      <c r="N83" s="13">
        <v>13920.955239000001</v>
      </c>
      <c r="O83" s="15">
        <v>460269.53100000002</v>
      </c>
      <c r="P83" s="15">
        <v>1</v>
      </c>
      <c r="Q83" s="8">
        <v>2.9060000000000002E-2</v>
      </c>
      <c r="R83" s="1"/>
      <c r="S83" s="17">
        <v>1.0566451718994336</v>
      </c>
      <c r="T83" s="10">
        <v>1.1950000000000001</v>
      </c>
      <c r="U83" s="10">
        <v>0.1</v>
      </c>
      <c r="V83" s="8">
        <v>0.12565720293999999</v>
      </c>
      <c r="W83" s="8">
        <v>0.12108980827447025</v>
      </c>
      <c r="X83" s="1"/>
      <c r="Y83" s="8">
        <v>9.1649694495999998E-3</v>
      </c>
      <c r="Z83" s="8">
        <v>9.2919759654000011E-2</v>
      </c>
      <c r="AA83" s="8">
        <v>0.17956018922999997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99.85</v>
      </c>
      <c r="K84" s="13">
        <v>98.965683550999998</v>
      </c>
      <c r="L84" s="15">
        <v>3112632.3376000002</v>
      </c>
      <c r="M84" s="15">
        <v>3085065.4674999998</v>
      </c>
      <c r="N84" s="13">
        <v>3655.7037375999998</v>
      </c>
      <c r="O84" s="15">
        <v>31173.082999999999</v>
      </c>
      <c r="P84" s="15">
        <v>1</v>
      </c>
      <c r="Q84" s="8">
        <v>1.9790000000000002E-2</v>
      </c>
      <c r="R84" s="1"/>
      <c r="S84" s="17">
        <v>1.0089355867333982</v>
      </c>
      <c r="T84" s="10">
        <v>13.33</v>
      </c>
      <c r="U84" s="10">
        <v>1.1499999999999999</v>
      </c>
      <c r="V84" s="8">
        <v>0.12941747572000001</v>
      </c>
      <c r="W84" s="8">
        <v>0.13820731096644967</v>
      </c>
      <c r="X84" s="1"/>
      <c r="Y84" s="8">
        <v>-1.0005002513E-3</v>
      </c>
      <c r="Z84" s="8">
        <v>4.5149773067999999E-2</v>
      </c>
      <c r="AA84" s="8">
        <v>0.10677453418000001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80.95</v>
      </c>
      <c r="K85" s="121">
        <v>88.903784209999998</v>
      </c>
      <c r="L85" s="122">
        <v>2140451.5674999999</v>
      </c>
      <c r="M85" s="122">
        <v>2350762.7458000001</v>
      </c>
      <c r="N85" s="121">
        <v>3362.4331066999998</v>
      </c>
      <c r="O85" s="122">
        <v>26441.65</v>
      </c>
      <c r="P85" s="122">
        <v>1</v>
      </c>
      <c r="Q85" s="123">
        <v>1.371E-2</v>
      </c>
      <c r="S85" s="124">
        <v>0.91053491951239862</v>
      </c>
      <c r="T85" s="125">
        <v>10.6151</v>
      </c>
      <c r="U85" s="125">
        <v>1.0525</v>
      </c>
      <c r="V85" s="123">
        <v>0.12386347724000001</v>
      </c>
      <c r="W85" s="123">
        <v>0.15602223594811609</v>
      </c>
      <c r="Y85" s="123">
        <v>-1.7075047424000001E-2</v>
      </c>
      <c r="Z85" s="123">
        <v>4.2241750526999994E-2</v>
      </c>
      <c r="AA85" s="123">
        <v>7.5295694442999994E-2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7.62</v>
      </c>
      <c r="K86" s="13">
        <v>8.8528211701000004</v>
      </c>
      <c r="L86" s="15">
        <v>2769893.9800999998</v>
      </c>
      <c r="M86" s="15">
        <v>3218028.3552000001</v>
      </c>
      <c r="N86" s="13">
        <v>12823.573872000001</v>
      </c>
      <c r="O86" s="15">
        <v>363503.147</v>
      </c>
      <c r="P86" s="15">
        <v>1</v>
      </c>
      <c r="Q86" s="8">
        <v>1.7689999999999997E-2</v>
      </c>
      <c r="R86" s="1"/>
      <c r="S86" s="17">
        <v>0.86074256483754608</v>
      </c>
      <c r="T86" s="10">
        <v>1.0660000000000001</v>
      </c>
      <c r="U86" s="10">
        <v>0.09</v>
      </c>
      <c r="V86" s="8">
        <v>0.14270414993</v>
      </c>
      <c r="W86" s="8">
        <v>0.14173228346456693</v>
      </c>
      <c r="X86" s="1"/>
      <c r="Y86" s="8">
        <v>-2.7637523696000001E-2</v>
      </c>
      <c r="Z86" s="8">
        <v>4.0684570256000002E-2</v>
      </c>
      <c r="AA86" s="8">
        <v>0.17349771337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84</v>
      </c>
      <c r="K87" s="121">
        <v>93.627085324000006</v>
      </c>
      <c r="L87" s="122">
        <v>1369223.1</v>
      </c>
      <c r="M87" s="122">
        <v>1526147.2382</v>
      </c>
      <c r="N87" s="121">
        <v>5001.31358</v>
      </c>
      <c r="O87" s="122">
        <v>16300.275</v>
      </c>
      <c r="P87" s="122">
        <v>1</v>
      </c>
      <c r="Q87" s="123">
        <v>8.7200000000000003E-3</v>
      </c>
      <c r="S87" s="124">
        <v>0.89717627873723593</v>
      </c>
      <c r="T87" s="125">
        <v>9.9</v>
      </c>
      <c r="U87" s="125">
        <v>0.9</v>
      </c>
      <c r="V87" s="123">
        <v>0.11530398322</v>
      </c>
      <c r="W87" s="123">
        <v>0.12857142857142859</v>
      </c>
      <c r="Y87" s="123">
        <v>1.5305109382E-2</v>
      </c>
      <c r="Z87" s="123">
        <v>4.2265706669999993E-3</v>
      </c>
      <c r="AA87" s="123">
        <v>9.7672802806999998E-2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16.59</v>
      </c>
      <c r="K88" s="121">
        <v>105.79728933</v>
      </c>
      <c r="L88" s="122">
        <v>366376.92618000001</v>
      </c>
      <c r="M88" s="122">
        <v>2336448.8043999998</v>
      </c>
      <c r="N88" s="121">
        <v>1030.6431924000001</v>
      </c>
      <c r="O88" s="122">
        <v>22084.202904000002</v>
      </c>
      <c r="P88" s="122">
        <v>1</v>
      </c>
      <c r="Q88" s="123">
        <v>2.3899999999999998E-3</v>
      </c>
      <c r="S88" s="124">
        <v>0.15680931056988548</v>
      </c>
      <c r="T88" s="125">
        <v>3.5459000000000001</v>
      </c>
      <c r="U88" s="125">
        <v>0.26</v>
      </c>
      <c r="V88" s="123">
        <v>0.15343574209999999</v>
      </c>
      <c r="W88" s="123">
        <v>0.18806509945750452</v>
      </c>
      <c r="Y88" s="123">
        <v>-9.7762265683999997E-2</v>
      </c>
      <c r="Z88" s="123">
        <v>-0.15272005915</v>
      </c>
      <c r="AA88" s="123">
        <v>-0.15461161624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78.489999999999995</v>
      </c>
      <c r="K89" s="13">
        <v>94.421853055</v>
      </c>
      <c r="L89" s="15">
        <v>1155684.4053</v>
      </c>
      <c r="M89" s="15">
        <v>1390264.5316999999</v>
      </c>
      <c r="N89" s="13">
        <v>3016.4960033000002</v>
      </c>
      <c r="O89" s="15">
        <v>14723.97</v>
      </c>
      <c r="P89" s="15">
        <v>1</v>
      </c>
      <c r="Q89" s="8">
        <v>7.26E-3</v>
      </c>
      <c r="R89" s="1"/>
      <c r="S89" s="17">
        <v>0.83126943033282963</v>
      </c>
      <c r="T89" s="10">
        <v>10.67</v>
      </c>
      <c r="U89" s="10">
        <v>1</v>
      </c>
      <c r="V89" s="8">
        <v>0.12421420255999999</v>
      </c>
      <c r="W89" s="8">
        <v>0.15288571792585043</v>
      </c>
      <c r="X89" s="1"/>
      <c r="Y89" s="8">
        <v>-1.6292768518E-2</v>
      </c>
      <c r="Z89" s="8">
        <v>1.7885374944000002E-2</v>
      </c>
      <c r="AA89" s="8">
        <v>4.4300173937000004E-2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82.35</v>
      </c>
      <c r="K90" s="121">
        <v>89.007380398999999</v>
      </c>
      <c r="L90" s="122">
        <v>716572.80718999996</v>
      </c>
      <c r="M90" s="122">
        <v>774502.34892000002</v>
      </c>
      <c r="N90" s="121">
        <v>1967.6311419000001</v>
      </c>
      <c r="O90" s="122">
        <v>8701.5519999000007</v>
      </c>
      <c r="P90" s="122">
        <v>1</v>
      </c>
      <c r="Q90" s="123">
        <v>4.5700000000000003E-3</v>
      </c>
      <c r="S90" s="124">
        <v>0.92520417555087597</v>
      </c>
      <c r="T90" s="125">
        <v>10.94</v>
      </c>
      <c r="U90" s="125">
        <v>0.9</v>
      </c>
      <c r="V90" s="123">
        <v>0.13590062111000001</v>
      </c>
      <c r="W90" s="123">
        <v>0.13114754098360656</v>
      </c>
      <c r="Y90" s="123">
        <v>-1.7537580529000001E-2</v>
      </c>
      <c r="Z90" s="123">
        <v>4.5199108404999994E-2</v>
      </c>
      <c r="AA90" s="123">
        <v>0.16802554933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61.32</v>
      </c>
      <c r="K91" s="13">
        <v>85.045142350999996</v>
      </c>
      <c r="L91" s="15">
        <v>383732.77236</v>
      </c>
      <c r="M91" s="15">
        <v>532201.70010000002</v>
      </c>
      <c r="N91" s="13">
        <v>454.89535524000001</v>
      </c>
      <c r="O91" s="15">
        <v>6257.8729999999996</v>
      </c>
      <c r="P91" s="15">
        <v>1</v>
      </c>
      <c r="Q91" s="8">
        <v>2.4099999999999998E-3</v>
      </c>
      <c r="R91" s="1"/>
      <c r="S91" s="17">
        <v>0.72102883603767609</v>
      </c>
      <c r="T91" s="10">
        <v>9.8800000000000008</v>
      </c>
      <c r="U91" s="10">
        <v>0.7</v>
      </c>
      <c r="V91" s="8">
        <v>0.14658753709</v>
      </c>
      <c r="W91" s="8">
        <v>0.13698630136986298</v>
      </c>
      <c r="X91" s="1"/>
      <c r="Y91" s="8">
        <v>-2.5274201238999996E-2</v>
      </c>
      <c r="Z91" s="8">
        <v>-5.9363399566000001E-2</v>
      </c>
      <c r="AA91" s="8">
        <v>5.8041255696999999E-2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83.52</v>
      </c>
      <c r="K92" s="121">
        <v>93.527199694000004</v>
      </c>
      <c r="L92" s="122">
        <v>1420817.7686000001</v>
      </c>
      <c r="M92" s="122">
        <v>1591057.3177</v>
      </c>
      <c r="N92" s="121">
        <v>3068.8065443</v>
      </c>
      <c r="O92" s="122">
        <v>17011.706999999999</v>
      </c>
      <c r="P92" s="122">
        <v>1</v>
      </c>
      <c r="Q92" s="123">
        <v>8.94E-3</v>
      </c>
      <c r="S92" s="124">
        <v>0.8930022525346496</v>
      </c>
      <c r="T92" s="125">
        <v>11.03</v>
      </c>
      <c r="U92" s="125">
        <v>0.89</v>
      </c>
      <c r="V92" s="123">
        <v>0.12663605050999999</v>
      </c>
      <c r="W92" s="123">
        <v>0.1278735632183908</v>
      </c>
      <c r="Y92" s="123">
        <v>-1.5112431113999999E-2</v>
      </c>
      <c r="Z92" s="123">
        <v>3.7613770364000002E-2</v>
      </c>
      <c r="AA92" s="123">
        <v>9.2934964571999998E-2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9.09</v>
      </c>
      <c r="K93" s="13">
        <v>8.7922832947000007</v>
      </c>
      <c r="L93" s="15">
        <v>1838019.6795999999</v>
      </c>
      <c r="M93" s="15">
        <v>1777820.6518000001</v>
      </c>
      <c r="N93" s="13">
        <v>6101.0247228999997</v>
      </c>
      <c r="O93" s="15">
        <v>202202.38500000001</v>
      </c>
      <c r="P93" s="15">
        <v>1</v>
      </c>
      <c r="Q93" s="8">
        <v>1.171E-2</v>
      </c>
      <c r="R93" s="1"/>
      <c r="S93" s="17">
        <v>1.0338611365581751</v>
      </c>
      <c r="T93" s="10">
        <v>1.1299999999999999</v>
      </c>
      <c r="U93" s="10">
        <v>0.1</v>
      </c>
      <c r="V93" s="8">
        <v>0.12855517632999999</v>
      </c>
      <c r="W93" s="8">
        <v>0.13201320132013203</v>
      </c>
      <c r="X93" s="1"/>
      <c r="Y93" s="8">
        <v>-5.4704595186000002E-3</v>
      </c>
      <c r="Z93" s="8">
        <v>8.6852896006999997E-2</v>
      </c>
      <c r="AA93" s="8">
        <v>0.17427315909000002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19.59</v>
      </c>
      <c r="K94" s="121">
        <v>98.079201267000002</v>
      </c>
      <c r="L94" s="122">
        <v>275139.74771999998</v>
      </c>
      <c r="M94" s="122">
        <v>1377513.3585000001</v>
      </c>
      <c r="N94" s="121">
        <v>670.04727237999998</v>
      </c>
      <c r="O94" s="122">
        <v>14044.907999999999</v>
      </c>
      <c r="P94" s="122">
        <v>1</v>
      </c>
      <c r="Q94" s="123">
        <v>1.7799999999999999E-3</v>
      </c>
      <c r="S94" s="124">
        <v>0.19973653686952797</v>
      </c>
      <c r="T94" s="125">
        <v>4.29</v>
      </c>
      <c r="U94" s="125">
        <v>0.3</v>
      </c>
      <c r="V94" s="123">
        <v>0.13575949367000001</v>
      </c>
      <c r="W94" s="123">
        <v>0.18376722817764163</v>
      </c>
      <c r="Y94" s="123">
        <v>-0.13688800970999998</v>
      </c>
      <c r="Z94" s="123">
        <v>-0.19534639813999999</v>
      </c>
      <c r="AA94" s="123">
        <v>-0.27321574772000001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8.33</v>
      </c>
      <c r="K95" s="13">
        <v>9.5438890588999996</v>
      </c>
      <c r="L95" s="15">
        <v>310573.63750000001</v>
      </c>
      <c r="M95" s="15">
        <v>355831.97369999997</v>
      </c>
      <c r="N95" s="13">
        <v>563.91246476000003</v>
      </c>
      <c r="O95" s="15">
        <v>37283.75</v>
      </c>
      <c r="P95" s="15">
        <v>1</v>
      </c>
      <c r="Q95" s="8">
        <v>1.97E-3</v>
      </c>
      <c r="R95" s="1"/>
      <c r="S95" s="17">
        <v>0.87280981040239491</v>
      </c>
      <c r="T95" s="10">
        <v>1.175</v>
      </c>
      <c r="U95" s="10">
        <v>9.8000000000000004E-2</v>
      </c>
      <c r="V95" s="8">
        <v>0.13938315538999999</v>
      </c>
      <c r="W95" s="8">
        <v>0.14117647058823532</v>
      </c>
      <c r="X95" s="1"/>
      <c r="Y95" s="8">
        <v>-8.5693882411E-3</v>
      </c>
      <c r="Z95" s="8">
        <v>8.5335808501000004E-2</v>
      </c>
      <c r="AA95" s="8">
        <v>0.14002329807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86.94</v>
      </c>
      <c r="K96" s="13">
        <v>100.50604490000001</v>
      </c>
      <c r="L96" s="15">
        <v>282762.26496</v>
      </c>
      <c r="M96" s="15">
        <v>326884.25235999998</v>
      </c>
      <c r="N96" s="13">
        <v>419.86878713999999</v>
      </c>
      <c r="O96" s="15">
        <v>3252.384</v>
      </c>
      <c r="P96" s="15">
        <v>1</v>
      </c>
      <c r="Q96" s="8">
        <v>1.8E-3</v>
      </c>
      <c r="R96" s="1"/>
      <c r="S96" s="17">
        <v>0.86502259726270447</v>
      </c>
      <c r="T96" s="10">
        <v>13.19</v>
      </c>
      <c r="U96" s="10">
        <v>1.2</v>
      </c>
      <c r="V96" s="8">
        <v>0.16624653389999999</v>
      </c>
      <c r="W96" s="8">
        <v>0.16563146997929606</v>
      </c>
      <c r="X96" s="1"/>
      <c r="Y96" s="8">
        <v>2.9995385321000003E-3</v>
      </c>
      <c r="Z96" s="8">
        <v>0.16432301158000001</v>
      </c>
      <c r="AA96" s="8">
        <v>0.28983464944000004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93.4</v>
      </c>
      <c r="K97" s="121">
        <v>100.66665172</v>
      </c>
      <c r="L97" s="122">
        <v>1192672.4208</v>
      </c>
      <c r="M97" s="122">
        <v>1285464.0172999999</v>
      </c>
      <c r="N97" s="121">
        <v>6994.0473748000004</v>
      </c>
      <c r="O97" s="122">
        <v>12769.512000000001</v>
      </c>
      <c r="P97" s="122">
        <v>1</v>
      </c>
      <c r="Q97" s="123">
        <v>7.4999999999999997E-3</v>
      </c>
      <c r="S97" s="124">
        <v>0.92781470729540227</v>
      </c>
      <c r="T97" s="125">
        <v>13.975</v>
      </c>
      <c r="U97" s="125">
        <v>1</v>
      </c>
      <c r="V97" s="123">
        <v>0.1504305705</v>
      </c>
      <c r="W97" s="123">
        <v>0.1284796573875803</v>
      </c>
      <c r="Y97" s="123">
        <v>2.0716995559000001E-2</v>
      </c>
      <c r="Z97" s="123">
        <v>1.1754805308000001E-2</v>
      </c>
      <c r="AA97" s="123">
        <v>0.16472429138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81.33</v>
      </c>
      <c r="K98" s="13">
        <v>91.635280049000002</v>
      </c>
      <c r="L98" s="15">
        <v>958656.79850999999</v>
      </c>
      <c r="M98" s="15">
        <v>1080127.6798</v>
      </c>
      <c r="N98" s="13">
        <v>2502.0431690999999</v>
      </c>
      <c r="O98" s="15">
        <v>11787.246999999999</v>
      </c>
      <c r="P98" s="15">
        <v>1</v>
      </c>
      <c r="Q98" s="8">
        <v>6.0599999999999994E-3</v>
      </c>
      <c r="R98" s="1"/>
      <c r="S98" s="17">
        <v>0.88754025694591132</v>
      </c>
      <c r="T98" s="10">
        <v>11.02</v>
      </c>
      <c r="U98" s="10">
        <v>1.08</v>
      </c>
      <c r="V98" s="8">
        <v>0.13407957171999998</v>
      </c>
      <c r="W98" s="8">
        <v>0.15935079306528957</v>
      </c>
      <c r="X98" s="1"/>
      <c r="Y98" s="8">
        <v>1.2854860651999999E-3</v>
      </c>
      <c r="Z98" s="8">
        <v>6.4126375040000003E-2</v>
      </c>
      <c r="AA98" s="8">
        <v>0.13467829817999999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74.040000000000006</v>
      </c>
      <c r="K99" s="121">
        <v>95.401232742000005</v>
      </c>
      <c r="L99" s="122">
        <v>601707.01332000003</v>
      </c>
      <c r="M99" s="122">
        <v>775305.11643000005</v>
      </c>
      <c r="N99" s="121">
        <v>1586.2868275999999</v>
      </c>
      <c r="O99" s="122">
        <v>8126.7830000000004</v>
      </c>
      <c r="P99" s="122">
        <v>1</v>
      </c>
      <c r="Q99" s="123">
        <v>3.8400000000000001E-3</v>
      </c>
      <c r="S99" s="124">
        <v>0.77609060042474898</v>
      </c>
      <c r="T99" s="125">
        <v>12</v>
      </c>
      <c r="U99" s="125">
        <v>0.95</v>
      </c>
      <c r="V99" s="123">
        <v>0.14501510573999998</v>
      </c>
      <c r="W99" s="123">
        <v>0.15397082658022687</v>
      </c>
      <c r="Y99" s="123">
        <v>-4.3534427075999999E-2</v>
      </c>
      <c r="Z99" s="123">
        <v>3.0614164847000001E-2</v>
      </c>
      <c r="AA99" s="123">
        <v>4.3861765826000002E-2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96.17</v>
      </c>
      <c r="K100" s="13">
        <v>95.451214581000002</v>
      </c>
      <c r="L100" s="15">
        <v>1631045.5081</v>
      </c>
      <c r="M100" s="15">
        <v>1618854.8901</v>
      </c>
      <c r="N100" s="13">
        <v>6062.8509999999997</v>
      </c>
      <c r="O100" s="15">
        <v>16960.024000000001</v>
      </c>
      <c r="P100" s="15">
        <v>1</v>
      </c>
      <c r="Q100" s="8">
        <v>1.03E-2</v>
      </c>
      <c r="R100" s="1"/>
      <c r="S100" s="17">
        <v>1.0075303957331003</v>
      </c>
      <c r="T100" s="10">
        <v>11.8</v>
      </c>
      <c r="U100" s="10">
        <v>1</v>
      </c>
      <c r="V100" s="8">
        <v>0.13862781954</v>
      </c>
      <c r="W100" s="8">
        <v>0.12477903712176354</v>
      </c>
      <c r="X100" s="1"/>
      <c r="Y100" s="8">
        <v>5.1281881533E-3</v>
      </c>
      <c r="Z100" s="8">
        <v>0.107860622</v>
      </c>
      <c r="AA100" s="8">
        <v>0.28759415382999998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96.87</v>
      </c>
      <c r="K101" s="121">
        <v>98.670840521000002</v>
      </c>
      <c r="L101" s="122">
        <v>1493551.9282</v>
      </c>
      <c r="M101" s="122">
        <v>1521317.4783000001</v>
      </c>
      <c r="N101" s="121">
        <v>3570.4338951999998</v>
      </c>
      <c r="O101" s="122">
        <v>15418.106</v>
      </c>
      <c r="P101" s="122">
        <v>1</v>
      </c>
      <c r="Q101" s="123">
        <v>9.4999999999999998E-3</v>
      </c>
      <c r="S101" s="124">
        <v>0.98174901002675941</v>
      </c>
      <c r="T101" s="125">
        <v>12.05</v>
      </c>
      <c r="U101" s="125">
        <v>0.95</v>
      </c>
      <c r="V101" s="123">
        <v>0.12631027252999999</v>
      </c>
      <c r="W101" s="123">
        <v>0.11768349334159181</v>
      </c>
      <c r="Y101" s="123">
        <v>-1.8839258585000001E-2</v>
      </c>
      <c r="Z101" s="123">
        <v>3.7982952701000001E-2</v>
      </c>
      <c r="AA101" s="123">
        <v>0.15173803849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9.6300000000000008</v>
      </c>
      <c r="K102" s="13">
        <v>9.7956337190999996</v>
      </c>
      <c r="L102" s="15">
        <v>1406955.3938</v>
      </c>
      <c r="M102" s="15">
        <v>1431154.6932999999</v>
      </c>
      <c r="N102" s="13">
        <v>5395.3957437999998</v>
      </c>
      <c r="O102" s="15">
        <v>146101.28700000001</v>
      </c>
      <c r="P102" s="15">
        <v>1</v>
      </c>
      <c r="Q102" s="8">
        <v>8.8999999999999999E-3</v>
      </c>
      <c r="R102" s="1"/>
      <c r="S102" s="17">
        <v>0.9830910665047593</v>
      </c>
      <c r="T102" s="10">
        <v>1.53</v>
      </c>
      <c r="U102" s="10">
        <v>0.12</v>
      </c>
      <c r="V102" s="8">
        <v>0.15954118873000001</v>
      </c>
      <c r="W102" s="8">
        <v>0.14953271028037382</v>
      </c>
      <c r="X102" s="1"/>
      <c r="Y102" s="8">
        <v>1.2793860149999999E-5</v>
      </c>
      <c r="Z102" s="8">
        <v>4.5045694551000007E-2</v>
      </c>
      <c r="AA102" s="8">
        <v>0.17787289788999999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77.900000000000006</v>
      </c>
      <c r="K103" s="121">
        <v>84.301525487999996</v>
      </c>
      <c r="L103" s="122">
        <v>1214649.8296000001</v>
      </c>
      <c r="M103" s="122">
        <v>1314465.1292999999</v>
      </c>
      <c r="N103" s="121">
        <v>1889.0659957</v>
      </c>
      <c r="O103" s="122">
        <v>15592.424000000001</v>
      </c>
      <c r="P103" s="122">
        <v>1</v>
      </c>
      <c r="Q103" s="123">
        <v>7.6E-3</v>
      </c>
      <c r="S103" s="124">
        <v>0.92406394248570001</v>
      </c>
      <c r="T103" s="125">
        <v>10.199999999999999</v>
      </c>
      <c r="U103" s="125">
        <v>0.85</v>
      </c>
      <c r="V103" s="123">
        <v>0.12454212454000001</v>
      </c>
      <c r="W103" s="123">
        <v>0.13093709884467264</v>
      </c>
      <c r="Y103" s="123">
        <v>3.0903940260000001E-3</v>
      </c>
      <c r="Z103" s="123">
        <v>-4.9239995124000001E-3</v>
      </c>
      <c r="AA103" s="123">
        <v>8.2962970088999999E-2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9.2200000000000006</v>
      </c>
      <c r="K104" s="13">
        <v>10.15985053</v>
      </c>
      <c r="L104" s="15">
        <v>917585.20583999995</v>
      </c>
      <c r="M104" s="15">
        <v>1011120.2321</v>
      </c>
      <c r="N104" s="13">
        <v>2822.9219738000002</v>
      </c>
      <c r="O104" s="15">
        <v>99521.172000000006</v>
      </c>
      <c r="P104" s="15">
        <v>1</v>
      </c>
      <c r="Q104" s="8">
        <v>5.8499999999999993E-3</v>
      </c>
      <c r="R104" s="1"/>
      <c r="S104" s="17">
        <v>0.90749366565730383</v>
      </c>
      <c r="T104" s="10">
        <v>1.1599999999999999</v>
      </c>
      <c r="U104" s="10">
        <v>9.5000000000000001E-2</v>
      </c>
      <c r="V104" s="8">
        <v>0.12649945474000002</v>
      </c>
      <c r="W104" s="8">
        <v>0.12364425162689806</v>
      </c>
      <c r="X104" s="1"/>
      <c r="Y104" s="8">
        <v>-1.3418455342999999E-2</v>
      </c>
      <c r="Z104" s="8">
        <v>3.8339719631000004E-2</v>
      </c>
      <c r="AA104" s="8">
        <v>0.1395799925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104.18</v>
      </c>
      <c r="K105" s="121">
        <v>101.32266001000001</v>
      </c>
      <c r="L105" s="122">
        <v>2238279.1713999999</v>
      </c>
      <c r="M105" s="122">
        <v>2176889.9934</v>
      </c>
      <c r="N105" s="121">
        <v>4847.5625737999999</v>
      </c>
      <c r="O105" s="122">
        <v>21484.73</v>
      </c>
      <c r="P105" s="122">
        <v>1</v>
      </c>
      <c r="Q105" s="123">
        <v>1.4239999999999999E-2</v>
      </c>
      <c r="S105" s="124">
        <v>1.0282004044279729</v>
      </c>
      <c r="T105" s="125">
        <v>15.4</v>
      </c>
      <c r="U105" s="125">
        <v>1.1499999999999999</v>
      </c>
      <c r="V105" s="123">
        <v>0.14796310530000001</v>
      </c>
      <c r="W105" s="123">
        <v>0.13246304473027451</v>
      </c>
      <c r="Y105" s="123">
        <v>-4.4911610139000005E-3</v>
      </c>
      <c r="Z105" s="123">
        <v>4.9049879652999999E-2</v>
      </c>
      <c r="AA105" s="123">
        <v>0.16410440808000001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6.02</v>
      </c>
      <c r="K106" s="13">
        <v>8.5280595561000005</v>
      </c>
      <c r="L106" s="15">
        <v>991624.53165999998</v>
      </c>
      <c r="M106" s="15">
        <v>1404756.3228</v>
      </c>
      <c r="N106" s="13">
        <v>5668.1545114</v>
      </c>
      <c r="O106" s="15">
        <v>164721.68299999999</v>
      </c>
      <c r="P106" s="15">
        <v>1</v>
      </c>
      <c r="Q106" s="8">
        <v>6.3200000000000001E-3</v>
      </c>
      <c r="R106" s="1"/>
      <c r="S106" s="17">
        <v>0.70590501395994343</v>
      </c>
      <c r="T106" s="10">
        <v>0.94</v>
      </c>
      <c r="U106" s="10">
        <v>7.0000000000000007E-2</v>
      </c>
      <c r="V106" s="8">
        <v>0.12144702841999999</v>
      </c>
      <c r="W106" s="8">
        <v>0.13953488372093026</v>
      </c>
      <c r="X106" s="1"/>
      <c r="Y106" s="8">
        <v>-0.10549777116999999</v>
      </c>
      <c r="Z106" s="8">
        <v>-0.12505871691000001</v>
      </c>
      <c r="AA106" s="8">
        <v>-0.11671908004000001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9.35</v>
      </c>
      <c r="K107" s="121">
        <v>10.244308753</v>
      </c>
      <c r="L107" s="122">
        <v>1043449.9113</v>
      </c>
      <c r="M107" s="122">
        <v>1143253.8033</v>
      </c>
      <c r="N107" s="121">
        <v>3092.6691480999998</v>
      </c>
      <c r="O107" s="122">
        <v>111598.921</v>
      </c>
      <c r="P107" s="122">
        <v>1</v>
      </c>
      <c r="Q107" s="123">
        <v>6.6500000000000005E-3</v>
      </c>
      <c r="S107" s="124">
        <v>0.91270189384538936</v>
      </c>
      <c r="T107" s="125">
        <v>1.32</v>
      </c>
      <c r="U107" s="125">
        <v>0.11</v>
      </c>
      <c r="V107" s="123">
        <v>0.14898419863999998</v>
      </c>
      <c r="W107" s="123">
        <v>0.14117647058823532</v>
      </c>
      <c r="Y107" s="123">
        <v>-2.5830835198000002E-2</v>
      </c>
      <c r="Z107" s="123">
        <v>7.6267589189000007E-2</v>
      </c>
      <c r="AA107" s="123">
        <v>0.22090238554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82.88</v>
      </c>
      <c r="K108" s="13">
        <v>88.613593038999994</v>
      </c>
      <c r="L108" s="15">
        <v>729997.50879999995</v>
      </c>
      <c r="M108" s="15">
        <v>780498.33692000003</v>
      </c>
      <c r="N108" s="13">
        <v>1711.7014657</v>
      </c>
      <c r="O108" s="15">
        <v>8807.8850000000002</v>
      </c>
      <c r="P108" s="15">
        <v>1</v>
      </c>
      <c r="Q108" s="8">
        <v>4.6500000000000005E-3</v>
      </c>
      <c r="R108" s="1"/>
      <c r="S108" s="17">
        <v>0.93529668708415237</v>
      </c>
      <c r="T108" s="10">
        <v>13.35</v>
      </c>
      <c r="U108" s="10">
        <v>1.1000000000000001</v>
      </c>
      <c r="V108" s="8">
        <v>0.16666666667000002</v>
      </c>
      <c r="W108" s="8">
        <v>0.15926640926640928</v>
      </c>
      <c r="X108" s="1"/>
      <c r="Y108" s="8">
        <v>-2.2776855307E-2</v>
      </c>
      <c r="Z108" s="8">
        <v>7.1496812687000005E-2</v>
      </c>
      <c r="AA108" s="8">
        <v>0.21490877081000001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36.32</v>
      </c>
      <c r="K109" s="121">
        <v>96.030786055999997</v>
      </c>
      <c r="L109" s="122">
        <v>175655.28768000001</v>
      </c>
      <c r="M109" s="122">
        <v>464435.99534000002</v>
      </c>
      <c r="N109" s="121">
        <v>4332.2808913999997</v>
      </c>
      <c r="O109" s="122">
        <v>4836.3239999999996</v>
      </c>
      <c r="P109" s="122">
        <v>1</v>
      </c>
      <c r="Q109" s="123">
        <v>1.1200000000000001E-3</v>
      </c>
      <c r="S109" s="124">
        <v>0.37821204523745255</v>
      </c>
      <c r="T109" s="125">
        <v>14.48</v>
      </c>
      <c r="U109" s="125">
        <v>0</v>
      </c>
      <c r="V109" s="123">
        <v>0.14651421633</v>
      </c>
      <c r="W109" s="123">
        <v>0</v>
      </c>
      <c r="Y109" s="123">
        <v>-0.55342432067000003</v>
      </c>
      <c r="Z109" s="123">
        <v>-0.51715364123999996</v>
      </c>
      <c r="AA109" s="123">
        <v>-0.56307283622999993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96.42</v>
      </c>
      <c r="K110" s="13">
        <v>95.479982324999995</v>
      </c>
      <c r="L110" s="15">
        <v>461773.6998</v>
      </c>
      <c r="M110" s="15">
        <v>457271.77655000001</v>
      </c>
      <c r="N110" s="13">
        <v>625.26718714000003</v>
      </c>
      <c r="O110" s="15">
        <v>4789.1899999999996</v>
      </c>
      <c r="P110" s="15">
        <v>1</v>
      </c>
      <c r="Q110" s="8">
        <v>3.4599999999999995E-3</v>
      </c>
      <c r="R110" s="1"/>
      <c r="S110" s="17">
        <v>1.0098451806557769</v>
      </c>
      <c r="T110" s="10">
        <v>12.11</v>
      </c>
      <c r="U110" s="10">
        <v>1.03</v>
      </c>
      <c r="V110" s="8">
        <v>0.13077753779000001</v>
      </c>
      <c r="W110" s="8">
        <v>0.1281891723708774</v>
      </c>
      <c r="X110" s="1"/>
      <c r="Y110" s="8">
        <v>1.1731827089000002E-3</v>
      </c>
      <c r="Z110" s="8">
        <v>6.0506092774000007E-2</v>
      </c>
      <c r="AA110" s="8">
        <v>0.18687956472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85.86</v>
      </c>
      <c r="K111" s="121">
        <v>96.825648098000002</v>
      </c>
      <c r="L111" s="122">
        <v>360612</v>
      </c>
      <c r="M111" s="122">
        <v>406667.72201000003</v>
      </c>
      <c r="N111" s="121">
        <v>586.60606524000002</v>
      </c>
      <c r="O111" s="122">
        <v>4200</v>
      </c>
      <c r="P111" s="122">
        <v>1</v>
      </c>
      <c r="Q111" s="123">
        <v>2.3499999999999997E-3</v>
      </c>
      <c r="S111" s="124">
        <v>0.88674851846174729</v>
      </c>
      <c r="T111" s="125">
        <v>12</v>
      </c>
      <c r="U111" s="125">
        <v>1</v>
      </c>
      <c r="V111" s="123">
        <v>0.13361541030999999</v>
      </c>
      <c r="W111" s="123">
        <v>0.13976240391334732</v>
      </c>
      <c r="Y111" s="123">
        <v>-5.0203967826999998E-2</v>
      </c>
      <c r="Z111" s="123">
        <v>6.8266439945999999E-2</v>
      </c>
      <c r="AA111" s="123">
        <v>9.6979512911000001E-2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91.29</v>
      </c>
      <c r="K112" s="13">
        <v>98.692226654999999</v>
      </c>
      <c r="L112" s="15">
        <v>396815.99427000002</v>
      </c>
      <c r="M112" s="15">
        <v>428991.71921000001</v>
      </c>
      <c r="N112" s="13">
        <v>968.83562618999997</v>
      </c>
      <c r="O112" s="15">
        <v>4346.7629999999999</v>
      </c>
      <c r="P112" s="15">
        <v>1</v>
      </c>
      <c r="Q112" s="8">
        <v>2.5000000000000001E-3</v>
      </c>
      <c r="R112" s="1"/>
      <c r="S112" s="17">
        <v>0.92499686240866696</v>
      </c>
      <c r="T112" s="10">
        <v>11.84</v>
      </c>
      <c r="U112" s="10">
        <v>0.95</v>
      </c>
      <c r="V112" s="8">
        <v>0.12870964235000001</v>
      </c>
      <c r="W112" s="8">
        <v>0.12487676634899768</v>
      </c>
      <c r="X112" s="1"/>
      <c r="Y112" s="8">
        <v>-1.7816118736999998E-2</v>
      </c>
      <c r="Z112" s="8">
        <v>9.1493532267000008E-2</v>
      </c>
      <c r="AA112" s="8">
        <v>0.13201230181000001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95.94</v>
      </c>
      <c r="K113" s="121">
        <v>102.36276229000001</v>
      </c>
      <c r="L113" s="122">
        <v>370075.02246000001</v>
      </c>
      <c r="M113" s="122">
        <v>394849.92239000002</v>
      </c>
      <c r="N113" s="121">
        <v>780.54412237999998</v>
      </c>
      <c r="O113" s="122">
        <v>3857.3589999999999</v>
      </c>
      <c r="P113" s="122">
        <v>1</v>
      </c>
      <c r="Q113" s="123">
        <v>2.3599999999999997E-3</v>
      </c>
      <c r="S113" s="124">
        <v>0.93725489478484447</v>
      </c>
      <c r="T113" s="125">
        <v>11.9</v>
      </c>
      <c r="U113" s="125">
        <v>1.1000000000000001</v>
      </c>
      <c r="V113" s="123">
        <v>0.1224909933</v>
      </c>
      <c r="W113" s="123">
        <v>0.13758599124452783</v>
      </c>
      <c r="Y113" s="123">
        <v>-3.0419403741000002E-2</v>
      </c>
      <c r="Z113" s="123">
        <v>0.11208987634999999</v>
      </c>
      <c r="AA113" s="123">
        <v>0.12107409666000001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9.2899999999999991</v>
      </c>
      <c r="K114" s="13">
        <v>9.4826564835999996</v>
      </c>
      <c r="L114" s="15">
        <v>334440</v>
      </c>
      <c r="M114" s="15">
        <v>341375.63341000001</v>
      </c>
      <c r="N114" s="13">
        <v>417.53797333</v>
      </c>
      <c r="O114" s="15">
        <v>36000</v>
      </c>
      <c r="P114" s="15">
        <v>1</v>
      </c>
      <c r="Q114" s="8">
        <v>2.1299999999999999E-3</v>
      </c>
      <c r="R114" s="1"/>
      <c r="S114" s="17">
        <v>0.97968327926534149</v>
      </c>
      <c r="T114" s="10">
        <v>1.1599999999999999</v>
      </c>
      <c r="U114" s="10">
        <v>0.11</v>
      </c>
      <c r="V114" s="8">
        <v>0.12761276127000001</v>
      </c>
      <c r="W114" s="8">
        <v>0.14208826695371368</v>
      </c>
      <c r="X114" s="1"/>
      <c r="Y114" s="8">
        <v>-9.5948827302000002E-3</v>
      </c>
      <c r="Z114" s="8">
        <v>0.11216962247999999</v>
      </c>
      <c r="AA114" s="8">
        <v>0.16532060803000001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8.85</v>
      </c>
      <c r="K115" s="121">
        <v>9.4371139361999994</v>
      </c>
      <c r="L115" s="122">
        <v>323462.58824999997</v>
      </c>
      <c r="M115" s="122">
        <v>344921.27677</v>
      </c>
      <c r="N115" s="121">
        <v>786.00012047999996</v>
      </c>
      <c r="O115" s="122">
        <v>36549.445</v>
      </c>
      <c r="P115" s="122">
        <v>1</v>
      </c>
      <c r="Q115" s="123">
        <v>2.0699999999999998E-3</v>
      </c>
      <c r="S115" s="124">
        <v>0.93778670680790677</v>
      </c>
      <c r="T115" s="125">
        <v>1.2909999999999999</v>
      </c>
      <c r="U115" s="125">
        <v>0.106</v>
      </c>
      <c r="V115" s="123">
        <v>0.14424581005000001</v>
      </c>
      <c r="W115" s="123">
        <v>0.14372881355932204</v>
      </c>
      <c r="Y115" s="123">
        <v>-1.2717536813999999E-2</v>
      </c>
      <c r="Z115" s="123">
        <v>6.0431451055000002E-2</v>
      </c>
      <c r="AA115" s="123">
        <v>0.14468253571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9.32</v>
      </c>
      <c r="K116" s="13">
        <v>9.4156702378000006</v>
      </c>
      <c r="L116" s="15">
        <v>349836.8248</v>
      </c>
      <c r="M116" s="15">
        <v>353427.91623999999</v>
      </c>
      <c r="N116" s="13">
        <v>1683.7172691000001</v>
      </c>
      <c r="O116" s="15">
        <v>37536.14</v>
      </c>
      <c r="P116" s="15">
        <v>1</v>
      </c>
      <c r="Q116" s="8">
        <v>2.2200000000000002E-3</v>
      </c>
      <c r="R116" s="1"/>
      <c r="S116" s="17">
        <v>0.98983925356519775</v>
      </c>
      <c r="T116" s="10">
        <v>1.32</v>
      </c>
      <c r="U116" s="10">
        <v>0.11</v>
      </c>
      <c r="V116" s="8">
        <v>0.14965986394</v>
      </c>
      <c r="W116" s="8">
        <v>0.14163090128755365</v>
      </c>
      <c r="X116" s="1"/>
      <c r="Y116" s="8">
        <v>-8.5106382967000006E-3</v>
      </c>
      <c r="Z116" s="8">
        <v>6.7744647971000008E-2</v>
      </c>
      <c r="AA116" s="8">
        <v>0.22367877996000002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8.15</v>
      </c>
      <c r="K117" s="121">
        <v>9.0045520079999992</v>
      </c>
      <c r="L117" s="122">
        <v>324056.90960000001</v>
      </c>
      <c r="M117" s="122">
        <v>358035.25105000002</v>
      </c>
      <c r="N117" s="121">
        <v>1358.0701813999999</v>
      </c>
      <c r="O117" s="122">
        <v>39761.584000000003</v>
      </c>
      <c r="P117" s="122">
        <v>1</v>
      </c>
      <c r="Q117" s="123">
        <v>2.0699999999999998E-3</v>
      </c>
      <c r="S117" s="124">
        <v>0.90509777640900058</v>
      </c>
      <c r="T117" s="125">
        <v>1.44</v>
      </c>
      <c r="U117" s="125">
        <v>0.12</v>
      </c>
      <c r="V117" s="123">
        <v>0.16419612314999998</v>
      </c>
      <c r="W117" s="123">
        <v>0.17668711656441716</v>
      </c>
      <c r="Y117" s="123">
        <v>-4.7897196262000001E-2</v>
      </c>
      <c r="Z117" s="123">
        <v>2.3312356744999999E-2</v>
      </c>
      <c r="AA117" s="123">
        <v>9.8640563382999993E-2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9.51</v>
      </c>
      <c r="K118" s="13">
        <v>9.9003890734999995</v>
      </c>
      <c r="L118" s="15">
        <v>293976.72427000001</v>
      </c>
      <c r="M118" s="15">
        <v>306044.57926999999</v>
      </c>
      <c r="N118" s="13">
        <v>238.82994475999999</v>
      </c>
      <c r="O118" s="15">
        <v>30912.378998</v>
      </c>
      <c r="P118" s="15">
        <v>1</v>
      </c>
      <c r="Q118" s="8">
        <v>1.8699999999999999E-3</v>
      </c>
      <c r="R118" s="1"/>
      <c r="S118" s="17">
        <v>0.96056830993188547</v>
      </c>
      <c r="T118" s="10">
        <v>1.2350000000000001</v>
      </c>
      <c r="U118" s="10">
        <v>0.1</v>
      </c>
      <c r="V118" s="8">
        <v>0.13706992230000001</v>
      </c>
      <c r="W118" s="8">
        <v>0.12618296529968456</v>
      </c>
      <c r="X118" s="1"/>
      <c r="Y118" s="8">
        <v>0</v>
      </c>
      <c r="Z118" s="8">
        <v>7.2364719243000003E-2</v>
      </c>
      <c r="AA118" s="8">
        <v>0.20964278696000002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19.8</v>
      </c>
      <c r="K119" s="121">
        <v>20.650171094000001</v>
      </c>
      <c r="L119" s="122">
        <v>2556833.5980000002</v>
      </c>
      <c r="M119" s="122">
        <v>2666618.7503</v>
      </c>
      <c r="N119" s="121">
        <v>5811.8408614</v>
      </c>
      <c r="O119" s="122">
        <v>129133.01</v>
      </c>
      <c r="P119" s="122">
        <v>1</v>
      </c>
      <c r="Q119" s="123">
        <v>1.6310000000000002E-2</v>
      </c>
      <c r="S119" s="124">
        <v>0.95882982808568495</v>
      </c>
      <c r="T119" s="125">
        <v>1.89</v>
      </c>
      <c r="U119" s="125">
        <v>0.17</v>
      </c>
      <c r="V119" s="123">
        <v>9.4641962944000013E-2</v>
      </c>
      <c r="W119" s="123">
        <v>0.10303030303030303</v>
      </c>
      <c r="Y119" s="123">
        <v>-3.9301310044000004E-2</v>
      </c>
      <c r="Z119" s="123">
        <v>3.0837162753E-2</v>
      </c>
      <c r="AA119" s="123">
        <v>9.0232964554000011E-2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108</v>
      </c>
      <c r="K120" s="13">
        <v>116.15682863000001</v>
      </c>
      <c r="L120" s="15">
        <v>3113493.12</v>
      </c>
      <c r="M120" s="15">
        <v>3348643.3964</v>
      </c>
      <c r="N120" s="13">
        <v>10646.469644999999</v>
      </c>
      <c r="O120" s="15">
        <v>28828.639999999999</v>
      </c>
      <c r="P120" s="15">
        <v>1</v>
      </c>
      <c r="Q120" s="8">
        <v>1.9799999999999998E-2</v>
      </c>
      <c r="R120" s="1"/>
      <c r="S120" s="17">
        <v>0.92977745065697037</v>
      </c>
      <c r="T120" s="10">
        <v>9.83</v>
      </c>
      <c r="U120" s="10">
        <v>0.84</v>
      </c>
      <c r="V120" s="8">
        <v>9.4392164394000014E-2</v>
      </c>
      <c r="W120" s="8">
        <v>9.3333333333333338E-2</v>
      </c>
      <c r="X120" s="1"/>
      <c r="Y120" s="8">
        <v>-1.2526286916000001E-2</v>
      </c>
      <c r="Z120" s="8">
        <v>2.8801604347E-2</v>
      </c>
      <c r="AA120" s="8">
        <v>0.13651183224999999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107</v>
      </c>
      <c r="K121" s="121">
        <v>110.45958082</v>
      </c>
      <c r="L121" s="122">
        <v>6265904.4850000003</v>
      </c>
      <c r="M121" s="122">
        <v>6468497.0363999996</v>
      </c>
      <c r="N121" s="121">
        <v>18176.939966999998</v>
      </c>
      <c r="O121" s="122">
        <v>58559.855000000003</v>
      </c>
      <c r="P121" s="122">
        <v>1</v>
      </c>
      <c r="Q121" s="123">
        <v>4.3860000000000003E-2</v>
      </c>
      <c r="S121" s="124">
        <v>0.96868011996498904</v>
      </c>
      <c r="T121" s="125">
        <v>11.04</v>
      </c>
      <c r="U121" s="125">
        <v>0.92</v>
      </c>
      <c r="V121" s="123">
        <v>0.10581807725</v>
      </c>
      <c r="W121" s="123">
        <v>0.10317757009345795</v>
      </c>
      <c r="Y121" s="123">
        <v>-3.0102401493999998E-2</v>
      </c>
      <c r="Z121" s="123">
        <v>3.2895050949999997E-2</v>
      </c>
      <c r="AA121" s="123">
        <v>0.13797157972000001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88.12</v>
      </c>
      <c r="K122" s="13">
        <v>103.65296281000001</v>
      </c>
      <c r="L122" s="15">
        <v>1879597.4850999999</v>
      </c>
      <c r="M122" s="15">
        <v>2210915.2091999999</v>
      </c>
      <c r="N122" s="13">
        <v>7902.2769629000004</v>
      </c>
      <c r="O122" s="15">
        <v>21329.975999999999</v>
      </c>
      <c r="P122" s="15">
        <v>1</v>
      </c>
      <c r="Q122" s="8">
        <v>1.1990000000000001E-2</v>
      </c>
      <c r="R122" s="1"/>
      <c r="S122" s="17">
        <v>0.85014453625920428</v>
      </c>
      <c r="T122" s="10">
        <v>8.2200000000000006</v>
      </c>
      <c r="U122" s="10">
        <v>0.71</v>
      </c>
      <c r="V122" s="8">
        <v>9.7393364928999998E-2</v>
      </c>
      <c r="W122" s="8">
        <v>9.6686336813436219E-2</v>
      </c>
      <c r="X122" s="1"/>
      <c r="Y122" s="8">
        <v>-7.3006522197000004E-2</v>
      </c>
      <c r="Z122" s="8">
        <v>-1.1443577041999999E-2</v>
      </c>
      <c r="AA122" s="8">
        <v>0.1459993906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78.97</v>
      </c>
      <c r="K123" s="121">
        <v>110.72967255</v>
      </c>
      <c r="L123" s="122">
        <v>371876.20554</v>
      </c>
      <c r="M123" s="122">
        <v>521435.10788000003</v>
      </c>
      <c r="N123" s="121">
        <v>68.037634285999999</v>
      </c>
      <c r="O123" s="122" t="e">
        <v>#N/A</v>
      </c>
      <c r="P123" s="122">
        <v>0</v>
      </c>
      <c r="Q123" s="123" t="s">
        <v>211</v>
      </c>
      <c r="S123" s="124">
        <v>0.71317830335261834</v>
      </c>
      <c r="T123" s="125">
        <v>7.9</v>
      </c>
      <c r="U123" s="125">
        <v>0.55000000000000004</v>
      </c>
      <c r="V123" s="123">
        <v>9.5157793302999991E-2</v>
      </c>
      <c r="W123" s="123">
        <v>8.3576041534760045E-2</v>
      </c>
      <c r="Y123" s="123">
        <v>-6.7915985419E-3</v>
      </c>
      <c r="Z123" s="123">
        <v>2.1534063988E-2</v>
      </c>
      <c r="AA123" s="123">
        <v>4.8144777376000002E-2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106.83</v>
      </c>
      <c r="K124" s="13">
        <v>117.00770826</v>
      </c>
      <c r="L124" s="15">
        <v>1493706.9952</v>
      </c>
      <c r="M124" s="15">
        <v>1636012.6587</v>
      </c>
      <c r="N124" s="13">
        <v>4974.4909186000004</v>
      </c>
      <c r="O124" s="15">
        <v>13982.093000000001</v>
      </c>
      <c r="P124" s="15">
        <v>1</v>
      </c>
      <c r="Q124" s="8">
        <v>9.4799999999999988E-3</v>
      </c>
      <c r="R124" s="1"/>
      <c r="S124" s="17">
        <v>0.91301677119096836</v>
      </c>
      <c r="T124" s="10">
        <v>10.87</v>
      </c>
      <c r="U124" s="10">
        <v>1</v>
      </c>
      <c r="V124" s="8">
        <v>0.10599707458999999</v>
      </c>
      <c r="W124" s="8">
        <v>0.11232799775344005</v>
      </c>
      <c r="X124" s="1"/>
      <c r="Y124" s="8">
        <v>-2.44726509E-2</v>
      </c>
      <c r="Z124" s="8">
        <v>6.2084086837999999E-2</v>
      </c>
      <c r="AA124" s="8">
        <v>0.15709476804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2603.98</v>
      </c>
      <c r="K125" s="121">
        <v>2740.4701347999999</v>
      </c>
      <c r="L125" s="122">
        <v>607599.67330000002</v>
      </c>
      <c r="M125" s="122">
        <v>639447.59890999994</v>
      </c>
      <c r="N125" s="121">
        <v>2786.8974023999999</v>
      </c>
      <c r="O125" s="122">
        <v>233.33500000000001</v>
      </c>
      <c r="P125" s="122">
        <v>0</v>
      </c>
      <c r="Q125" s="123" t="s">
        <v>211</v>
      </c>
      <c r="S125" s="124">
        <v>0.95019462789731846</v>
      </c>
      <c r="T125" s="125">
        <v>245.37332398000001</v>
      </c>
      <c r="U125" s="125">
        <v>27.043617879999999</v>
      </c>
      <c r="V125" s="123">
        <v>0.10223845899</v>
      </c>
      <c r="W125" s="123">
        <v>0.12462592437729936</v>
      </c>
      <c r="Y125" s="123">
        <v>-1.1001508543000001E-2</v>
      </c>
      <c r="Z125" s="123">
        <v>0.15884407791999999</v>
      </c>
      <c r="AA125" s="123">
        <v>0.20807921317999997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929.87</v>
      </c>
      <c r="K126" s="13">
        <v>1036.7689774999999</v>
      </c>
      <c r="L126" s="15">
        <v>566244.33649999998</v>
      </c>
      <c r="M126" s="15">
        <v>631340.46883000003</v>
      </c>
      <c r="N126" s="13">
        <v>40.881135237999999</v>
      </c>
      <c r="O126" s="15" t="e">
        <v>#N/A</v>
      </c>
      <c r="P126" s="15">
        <v>0</v>
      </c>
      <c r="Q126" s="8" t="s">
        <v>211</v>
      </c>
      <c r="R126" s="1"/>
      <c r="S126" s="17">
        <v>0.89689219120177632</v>
      </c>
      <c r="T126" s="10">
        <v>81.77</v>
      </c>
      <c r="U126" s="10">
        <v>5.3</v>
      </c>
      <c r="V126" s="8">
        <v>8.7454545454999991E-2</v>
      </c>
      <c r="W126" s="8">
        <v>6.8396657597298544E-2</v>
      </c>
      <c r="X126" s="1"/>
      <c r="Y126" s="8">
        <v>3.0098593110000002E-2</v>
      </c>
      <c r="Z126" s="8">
        <v>1.1936123889E-2</v>
      </c>
      <c r="AA126" s="8">
        <v>8.4249812566000004E-2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49.49</v>
      </c>
      <c r="K127" s="121">
        <v>70.033110038999993</v>
      </c>
      <c r="L127" s="122">
        <v>141046.5</v>
      </c>
      <c r="M127" s="122">
        <v>199594.36361</v>
      </c>
      <c r="N127" s="121">
        <v>133.79122429</v>
      </c>
      <c r="O127" s="122" t="e">
        <v>#N/A</v>
      </c>
      <c r="P127" s="122">
        <v>0</v>
      </c>
      <c r="Q127" s="123" t="s">
        <v>211</v>
      </c>
      <c r="S127" s="124">
        <v>0.70666574670809335</v>
      </c>
      <c r="T127" s="125">
        <v>5.73</v>
      </c>
      <c r="U127" s="125">
        <v>0.48</v>
      </c>
      <c r="V127" s="123">
        <v>0.12733333332999999</v>
      </c>
      <c r="W127" s="123">
        <v>0.11638714891897352</v>
      </c>
      <c r="Y127" s="123">
        <v>-3.6972173575000003E-2</v>
      </c>
      <c r="Z127" s="123">
        <v>0.10429060743000002</v>
      </c>
      <c r="AA127" s="123">
        <v>0.23826935957000001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10.07</v>
      </c>
      <c r="K128" s="13">
        <v>11.600263283</v>
      </c>
      <c r="L128" s="15">
        <v>951156.14031000005</v>
      </c>
      <c r="M128" s="15">
        <v>1095696.2911</v>
      </c>
      <c r="N128" s="13">
        <v>3208.0013714000002</v>
      </c>
      <c r="O128" s="15">
        <v>94454.433000000005</v>
      </c>
      <c r="P128" s="15">
        <v>1</v>
      </c>
      <c r="Q128" s="8">
        <v>5.1000000000000004E-3</v>
      </c>
      <c r="R128" s="1"/>
      <c r="S128" s="17">
        <v>0.86808374554372603</v>
      </c>
      <c r="T128" s="10">
        <v>1.32</v>
      </c>
      <c r="U128" s="10">
        <v>0.11</v>
      </c>
      <c r="V128" s="8">
        <v>0.13608247422</v>
      </c>
      <c r="W128" s="8">
        <v>0.13108242303872891</v>
      </c>
      <c r="X128" s="1"/>
      <c r="Y128" s="8">
        <v>-3.1208180565E-2</v>
      </c>
      <c r="Z128" s="8">
        <v>-4.2560003270999999E-2</v>
      </c>
      <c r="AA128" s="8">
        <v>0.18037852147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41.96</v>
      </c>
      <c r="K129" s="121">
        <v>87.280415755000007</v>
      </c>
      <c r="L129" s="122">
        <v>977577.19856000005</v>
      </c>
      <c r="M129" s="122">
        <v>2033444.8123000001</v>
      </c>
      <c r="N129" s="121">
        <v>579.13736429000005</v>
      </c>
      <c r="O129" s="122">
        <v>23297.835999999999</v>
      </c>
      <c r="P129" s="122">
        <v>1</v>
      </c>
      <c r="Q129" s="123">
        <v>5.8799999999999998E-3</v>
      </c>
      <c r="S129" s="124">
        <v>0.48074931400170662</v>
      </c>
      <c r="T129" s="125">
        <v>8.2799999999999994</v>
      </c>
      <c r="U129" s="125">
        <v>0.42</v>
      </c>
      <c r="V129" s="123">
        <v>0.17275192990000002</v>
      </c>
      <c r="W129" s="123">
        <v>0.12011439466158245</v>
      </c>
      <c r="Y129" s="123">
        <v>-2.6901669757999999E-2</v>
      </c>
      <c r="Z129" s="123">
        <v>-5.6958250559000001E-2</v>
      </c>
      <c r="AA129" s="123">
        <v>4.7767977335999995E-2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6.72</v>
      </c>
      <c r="K130" s="13">
        <v>9.4863578861000004</v>
      </c>
      <c r="L130" s="15">
        <v>666093.07967999997</v>
      </c>
      <c r="M130" s="15">
        <v>940297.22311000002</v>
      </c>
      <c r="N130" s="13">
        <v>1113.7370929000001</v>
      </c>
      <c r="O130" s="15">
        <v>99120.994000000006</v>
      </c>
      <c r="P130" s="15">
        <v>1</v>
      </c>
      <c r="Q130" s="8">
        <v>4.2500000000000003E-3</v>
      </c>
      <c r="R130" s="1"/>
      <c r="S130" s="17">
        <v>0.70838567136989006</v>
      </c>
      <c r="T130" s="10">
        <v>0.94</v>
      </c>
      <c r="U130" s="10">
        <v>7.0000000000000007E-2</v>
      </c>
      <c r="V130" s="8">
        <v>0.13239436619</v>
      </c>
      <c r="W130" s="8">
        <v>0.12500000000000003</v>
      </c>
      <c r="X130" s="1"/>
      <c r="Y130" s="8">
        <v>-2.8901734104000001E-2</v>
      </c>
      <c r="Z130" s="8">
        <v>-2.5916444243000002E-2</v>
      </c>
      <c r="AA130" s="8">
        <v>7.9518519846000002E-2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87.17</v>
      </c>
      <c r="K131" s="121">
        <v>124.30880715000001</v>
      </c>
      <c r="L131" s="122">
        <v>648696.91165000002</v>
      </c>
      <c r="M131" s="122">
        <v>925074.44408000004</v>
      </c>
      <c r="N131" s="121">
        <v>1643.5162210000001</v>
      </c>
      <c r="O131" s="122">
        <v>7441.7449999999999</v>
      </c>
      <c r="P131" s="122">
        <v>1</v>
      </c>
      <c r="Q131" s="123">
        <v>4.1700000000000001E-3</v>
      </c>
      <c r="S131" s="124">
        <v>0.70123752289581842</v>
      </c>
      <c r="T131" s="125">
        <v>14.22</v>
      </c>
      <c r="U131" s="125">
        <v>0.92</v>
      </c>
      <c r="V131" s="123">
        <v>0.17801702553999998</v>
      </c>
      <c r="W131" s="123">
        <v>0.12664907651715041</v>
      </c>
      <c r="Y131" s="123">
        <v>-5.2868875831000001E-2</v>
      </c>
      <c r="Z131" s="123">
        <v>7.6120212428999995E-2</v>
      </c>
      <c r="AA131" s="123">
        <v>0.29352586703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9.59</v>
      </c>
      <c r="K132" s="13">
        <v>10.64912172</v>
      </c>
      <c r="L132" s="15">
        <v>1497411.8495</v>
      </c>
      <c r="M132" s="15">
        <v>1662786.3452000001</v>
      </c>
      <c r="N132" s="13">
        <v>1848.1915443</v>
      </c>
      <c r="O132" s="15">
        <v>156143.04999999999</v>
      </c>
      <c r="P132" s="15">
        <v>1</v>
      </c>
      <c r="Q132" s="8">
        <v>9.5099999999999994E-3</v>
      </c>
      <c r="R132" s="1"/>
      <c r="S132" s="17">
        <v>0.90054374925484459</v>
      </c>
      <c r="T132" s="10">
        <v>1.08</v>
      </c>
      <c r="U132" s="10">
        <v>0.09</v>
      </c>
      <c r="V132" s="8">
        <v>0.12428078250000001</v>
      </c>
      <c r="W132" s="8">
        <v>0.11261730969760168</v>
      </c>
      <c r="X132" s="1"/>
      <c r="Y132" s="8">
        <v>-2.7383367138999998E-2</v>
      </c>
      <c r="Z132" s="8">
        <v>-3.2563899737000003E-2</v>
      </c>
      <c r="AA132" s="8">
        <v>0.23862060151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8.41</v>
      </c>
      <c r="K133" s="121">
        <v>11.068127949000001</v>
      </c>
      <c r="L133" s="122">
        <v>282794.47498</v>
      </c>
      <c r="M133" s="122">
        <v>372176.62693000003</v>
      </c>
      <c r="N133" s="121">
        <v>234.44793571</v>
      </c>
      <c r="O133" s="122">
        <v>33625.978000000003</v>
      </c>
      <c r="P133" s="122">
        <v>0</v>
      </c>
      <c r="Q133" s="123" t="s">
        <v>211</v>
      </c>
      <c r="R133" s="1"/>
      <c r="S133" s="124">
        <v>0.75983942711466745</v>
      </c>
      <c r="T133" s="125">
        <v>0.61199999999999999</v>
      </c>
      <c r="U133" s="125">
        <v>0.05</v>
      </c>
      <c r="V133" s="123">
        <v>8.3039348710999994E-2</v>
      </c>
      <c r="W133" s="123">
        <v>7.1343638525564815E-2</v>
      </c>
      <c r="X133" s="1"/>
      <c r="Y133" s="123">
        <v>1.3216680412E-2</v>
      </c>
      <c r="Z133" s="123">
        <v>7.5522580611999998E-2</v>
      </c>
      <c r="AA133" s="123">
        <v>0.23430078028000001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85.48</v>
      </c>
      <c r="K134" s="13">
        <v>96.691105711999995</v>
      </c>
      <c r="L134" s="15">
        <v>542266.82727999997</v>
      </c>
      <c r="M134" s="15">
        <v>613387.68273999996</v>
      </c>
      <c r="N134" s="13">
        <v>2208.4433270999998</v>
      </c>
      <c r="O134" s="15">
        <v>6343.7860000000001</v>
      </c>
      <c r="P134" s="15">
        <v>1</v>
      </c>
      <c r="Q134" s="8">
        <v>2.8100000000000004E-3</v>
      </c>
      <c r="R134" s="1"/>
      <c r="S134" s="17">
        <v>0.88405235797599713</v>
      </c>
      <c r="T134" s="10">
        <v>9.6</v>
      </c>
      <c r="U134" s="10">
        <v>0.8</v>
      </c>
      <c r="V134" s="8">
        <v>0.12486992714999999</v>
      </c>
      <c r="W134" s="8">
        <v>0.11230697239120263</v>
      </c>
      <c r="X134" s="1"/>
      <c r="Y134" s="8">
        <v>-9.0634938778999998E-3</v>
      </c>
      <c r="Z134" s="8">
        <v>4.5848667776000003E-2</v>
      </c>
      <c r="AA134" s="8">
        <v>0.24659121891000002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5</v>
      </c>
      <c r="K135" s="121">
        <v>8.4294120935999999</v>
      </c>
      <c r="L135" s="122">
        <v>103634.86500000001</v>
      </c>
      <c r="M135" s="122">
        <v>174716.19687000001</v>
      </c>
      <c r="N135" s="121">
        <v>379.30041713999998</v>
      </c>
      <c r="O135" s="122" t="e">
        <v>#N/A</v>
      </c>
      <c r="P135" s="122">
        <v>0</v>
      </c>
      <c r="Q135" s="123" t="s">
        <v>211</v>
      </c>
      <c r="R135" s="1"/>
      <c r="S135" s="124">
        <v>0.59316117713550054</v>
      </c>
      <c r="T135" s="125">
        <v>1.04</v>
      </c>
      <c r="U135" s="125">
        <v>7.0000000000000007E-2</v>
      </c>
      <c r="V135" s="123">
        <v>0.14073071717999999</v>
      </c>
      <c r="W135" s="123">
        <v>0.16800000000000001</v>
      </c>
      <c r="X135" s="1"/>
      <c r="Y135" s="123">
        <v>-0.17491749174999999</v>
      </c>
      <c r="Z135" s="123">
        <v>-0.22383206493999999</v>
      </c>
      <c r="AA135" s="123">
        <v>-0.21068841111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64.27</v>
      </c>
      <c r="K136" s="13">
        <v>113.35180643</v>
      </c>
      <c r="L136" s="15">
        <v>216240.20692999999</v>
      </c>
      <c r="M136" s="15">
        <v>381378.84051000001</v>
      </c>
      <c r="N136" s="13">
        <v>203.63003143</v>
      </c>
      <c r="O136" s="15">
        <v>3364.5590000000002</v>
      </c>
      <c r="P136" s="15">
        <v>0</v>
      </c>
      <c r="Q136" s="8" t="s">
        <v>211</v>
      </c>
      <c r="R136" s="1"/>
      <c r="S136" s="17">
        <v>0.56699581616010419</v>
      </c>
      <c r="T136" s="10">
        <v>7.03</v>
      </c>
      <c r="U136" s="10">
        <v>0.9</v>
      </c>
      <c r="V136" s="8">
        <v>0.12262340833</v>
      </c>
      <c r="W136" s="8">
        <v>0.16804107670763968</v>
      </c>
      <c r="X136" s="1"/>
      <c r="Y136" s="8">
        <v>-1.8778625953999997E-2</v>
      </c>
      <c r="Z136" s="8">
        <v>0.10585799332000001</v>
      </c>
      <c r="AA136" s="8">
        <v>0.25801648856999998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80.489999999999995</v>
      </c>
      <c r="K137" s="121">
        <v>89.563638963000002</v>
      </c>
      <c r="L137" s="122">
        <v>203346.7164</v>
      </c>
      <c r="M137" s="122">
        <v>226269.99492999999</v>
      </c>
      <c r="N137" s="121">
        <v>817.50047142999995</v>
      </c>
      <c r="O137" s="122">
        <v>2526.36</v>
      </c>
      <c r="P137" s="122">
        <v>1</v>
      </c>
      <c r="Q137" s="123">
        <v>1.2900000000000001E-3</v>
      </c>
      <c r="R137" s="1"/>
      <c r="S137" s="124">
        <v>0.89869059511138827</v>
      </c>
      <c r="T137" s="125">
        <v>11.4</v>
      </c>
      <c r="U137" s="125">
        <v>0.95</v>
      </c>
      <c r="V137" s="123">
        <v>0.13902439023999999</v>
      </c>
      <c r="W137" s="123">
        <v>0.14163250093179275</v>
      </c>
      <c r="X137" s="1"/>
      <c r="Y137" s="123">
        <v>1.1816467631000001E-2</v>
      </c>
      <c r="Z137" s="123">
        <v>6.1995244006999996E-2</v>
      </c>
      <c r="AA137" s="123">
        <v>0.13302783911000002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61.6</v>
      </c>
      <c r="K138" s="13">
        <v>85.480250763000001</v>
      </c>
      <c r="L138" s="15">
        <v>136920.53760000001</v>
      </c>
      <c r="M138" s="15">
        <v>190000.03065999999</v>
      </c>
      <c r="N138" s="13">
        <v>454.32056286</v>
      </c>
      <c r="O138" s="15">
        <v>2222.7359999999999</v>
      </c>
      <c r="P138" s="15">
        <v>1</v>
      </c>
      <c r="Q138" s="8">
        <v>8.699999999999999E-4</v>
      </c>
      <c r="R138" s="1"/>
      <c r="S138" s="17">
        <v>0.72063429213363361</v>
      </c>
      <c r="T138" s="10">
        <v>11.26</v>
      </c>
      <c r="U138" s="10">
        <v>0.85</v>
      </c>
      <c r="V138" s="8">
        <v>0.16795942720999998</v>
      </c>
      <c r="W138" s="8">
        <v>0.16558441558441556</v>
      </c>
      <c r="X138" s="1"/>
      <c r="Y138" s="8">
        <v>-3.8551584206000002E-2</v>
      </c>
      <c r="Z138" s="8">
        <v>1.6971131092000002E-2</v>
      </c>
      <c r="AA138" s="8">
        <v>9.1039653262000003E-2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8.32</v>
      </c>
      <c r="K139" s="121">
        <v>9.8372671251000003</v>
      </c>
      <c r="L139" s="122">
        <v>1217667.7926</v>
      </c>
      <c r="M139" s="122">
        <v>1439726.3637000001</v>
      </c>
      <c r="N139" s="121">
        <v>3332.4953556999999</v>
      </c>
      <c r="O139" s="122">
        <v>146354.302</v>
      </c>
      <c r="P139" s="122">
        <v>1</v>
      </c>
      <c r="Q139" s="123">
        <v>7.7400000000000004E-3</v>
      </c>
      <c r="R139" s="1"/>
      <c r="S139" s="124">
        <v>0.84576335014542203</v>
      </c>
      <c r="T139" s="125">
        <v>1.0861688810000001</v>
      </c>
      <c r="U139" s="125">
        <v>0.09</v>
      </c>
      <c r="V139" s="123">
        <v>0.13327225533000001</v>
      </c>
      <c r="W139" s="123">
        <v>0.12980769230769232</v>
      </c>
      <c r="X139" s="1"/>
      <c r="Y139" s="123">
        <v>-4.3243235859000001E-2</v>
      </c>
      <c r="Z139" s="123">
        <v>5.0471702254000002E-2</v>
      </c>
      <c r="AA139" s="123">
        <v>0.16589590768000001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8.43</v>
      </c>
      <c r="K140" s="13">
        <v>9.4433300727000002</v>
      </c>
      <c r="L140" s="15">
        <v>170193.6072</v>
      </c>
      <c r="M140" s="15">
        <v>190651.76856999999</v>
      </c>
      <c r="N140" s="13">
        <v>442.02822190000001</v>
      </c>
      <c r="O140" s="15">
        <v>20189.04</v>
      </c>
      <c r="P140" s="15">
        <v>1</v>
      </c>
      <c r="Q140" s="8">
        <v>1.07E-3</v>
      </c>
      <c r="R140" s="1"/>
      <c r="S140" s="17">
        <v>0.89269356626329666</v>
      </c>
      <c r="T140" s="10">
        <v>1.22</v>
      </c>
      <c r="U140" s="10">
        <v>9.7000000000000003E-2</v>
      </c>
      <c r="V140" s="8">
        <v>0.13942857141999998</v>
      </c>
      <c r="W140" s="8">
        <v>0.13807829181494663</v>
      </c>
      <c r="X140" s="1"/>
      <c r="Y140" s="8">
        <v>2.1027226520999999E-3</v>
      </c>
      <c r="Z140" s="8">
        <v>-3.3605499863000002E-2</v>
      </c>
      <c r="AA140" s="8">
        <v>0.11130767037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2.59</v>
      </c>
      <c r="K141" s="121">
        <v>3.4889196250999999</v>
      </c>
      <c r="L141" s="122">
        <v>69790.709799999997</v>
      </c>
      <c r="M141" s="122">
        <v>94013.195779999995</v>
      </c>
      <c r="N141" s="121">
        <v>542.87829905000001</v>
      </c>
      <c r="O141" s="122">
        <v>26946.22</v>
      </c>
      <c r="P141" s="122">
        <v>0</v>
      </c>
      <c r="Q141" s="123" t="s">
        <v>211</v>
      </c>
      <c r="R141" s="1"/>
      <c r="S141" s="124">
        <v>0.74235014798478338</v>
      </c>
      <c r="T141" s="125">
        <v>0.76470000000000005</v>
      </c>
      <c r="U141" s="125">
        <v>0</v>
      </c>
      <c r="V141" s="123">
        <v>0.13230103806000001</v>
      </c>
      <c r="W141" s="123">
        <v>0</v>
      </c>
      <c r="X141" s="1"/>
      <c r="Y141" s="123">
        <v>-7.6628352489999992E-3</v>
      </c>
      <c r="Z141" s="123">
        <v>0.26403481278000002</v>
      </c>
      <c r="AA141" s="123">
        <v>0.46895607324999999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16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9" t="s">
        <v>1</v>
      </c>
      <c r="D5" s="209"/>
      <c r="E5" s="209"/>
      <c r="F5" s="209"/>
      <c r="G5" s="209"/>
      <c r="H5" s="1"/>
      <c r="I5" s="209" t="s">
        <v>303</v>
      </c>
      <c r="J5" s="209"/>
      <c r="K5" s="209"/>
      <c r="L5" s="209"/>
      <c r="M5" s="209"/>
      <c r="N5" s="209"/>
      <c r="O5" s="209"/>
      <c r="P5" s="209"/>
      <c r="Q5" s="3"/>
      <c r="R5" s="209" t="s">
        <v>7</v>
      </c>
      <c r="S5" s="209"/>
      <c r="T5" s="209"/>
      <c r="U5" s="209"/>
      <c r="V5" s="209"/>
      <c r="X5" s="209" t="s">
        <v>216</v>
      </c>
      <c r="Y5" s="209"/>
      <c r="Z5" s="209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414861.23079473682</v>
      </c>
      <c r="L6" s="196">
        <v>473747.55568052642</v>
      </c>
      <c r="M6" s="196">
        <v>1033.5692560404016</v>
      </c>
      <c r="N6" s="105"/>
      <c r="O6" s="105"/>
      <c r="P6" s="105"/>
      <c r="R6" s="108">
        <v>0.87570104757332023</v>
      </c>
      <c r="S6" s="105"/>
      <c r="T6" s="105"/>
      <c r="U6" s="109">
        <v>0.15967563670378945</v>
      </c>
      <c r="V6" s="109">
        <v>0.16142861740894796</v>
      </c>
      <c r="X6" s="109">
        <v>-2.5692098917268424E-2</v>
      </c>
      <c r="Y6" s="109">
        <v>1.7786368052647366E-2</v>
      </c>
      <c r="Z6" s="109">
        <v>0.19919614426999999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16</v>
      </c>
      <c r="B8" s="37">
        <v>8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91.82</v>
      </c>
      <c r="J8" s="13">
        <v>102.66509941</v>
      </c>
      <c r="K8" s="15">
        <v>1983304.5626000001</v>
      </c>
      <c r="L8" s="15">
        <v>2217557.8314</v>
      </c>
      <c r="M8" s="13">
        <v>4551.3589048000003</v>
      </c>
      <c r="N8" s="15" t="e">
        <v>#N/A</v>
      </c>
      <c r="O8" s="15">
        <v>0</v>
      </c>
      <c r="P8" s="8" t="s">
        <v>211</v>
      </c>
      <c r="R8" s="17">
        <v>0.89436430225729036</v>
      </c>
      <c r="S8" s="10">
        <v>13.19</v>
      </c>
      <c r="T8" s="10">
        <v>1.1000000000000001</v>
      </c>
      <c r="U8" s="8">
        <v>0.13610566504999999</v>
      </c>
      <c r="V8" s="8">
        <v>0.14375952951426707</v>
      </c>
      <c r="X8" s="8">
        <v>-3.1741010229999998E-2</v>
      </c>
      <c r="Y8" s="8">
        <v>-3.7901599770999998E-3</v>
      </c>
      <c r="Z8" s="8">
        <v>8.7088671795000003E-2</v>
      </c>
      <c r="AA8" s="59"/>
      <c r="AB8" s="38">
        <v>0.87570104757332023</v>
      </c>
      <c r="AC8" s="112">
        <v>0.16142861740894796</v>
      </c>
      <c r="AD8" s="37">
        <v>1</v>
      </c>
      <c r="AE8" s="37" t="s">
        <v>420</v>
      </c>
      <c r="AF8" s="38">
        <v>1.0111237593796123</v>
      </c>
      <c r="AG8" s="37">
        <v>1</v>
      </c>
      <c r="AH8" s="37" t="s">
        <v>397</v>
      </c>
      <c r="AI8" s="112">
        <v>0.39873032492307697</v>
      </c>
      <c r="AJ8" s="117"/>
    </row>
    <row r="9" spans="1:36" ht="16.2" customHeight="1" x14ac:dyDescent="0.3">
      <c r="A9" s="37">
        <v>17</v>
      </c>
      <c r="B9" s="37">
        <v>1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10.43</v>
      </c>
      <c r="J9" s="121">
        <v>10.315255579</v>
      </c>
      <c r="K9" s="122">
        <v>633521.88179000001</v>
      </c>
      <c r="L9" s="122">
        <v>626552.26514999999</v>
      </c>
      <c r="M9" s="121">
        <v>1679.2766171000001</v>
      </c>
      <c r="N9" s="122">
        <v>60740.353000000003</v>
      </c>
      <c r="O9" s="122">
        <v>0</v>
      </c>
      <c r="P9" s="123" t="s">
        <v>211</v>
      </c>
      <c r="R9" s="124">
        <v>1.0111237593796123</v>
      </c>
      <c r="S9" s="125">
        <v>1.55</v>
      </c>
      <c r="T9" s="125">
        <v>0.12</v>
      </c>
      <c r="U9" s="123">
        <v>0.16062176166</v>
      </c>
      <c r="V9" s="123">
        <v>0.13806327900287632</v>
      </c>
      <c r="X9" s="6">
        <v>-7.5904391323999999E-3</v>
      </c>
      <c r="Y9" s="6">
        <v>9.5283494992999991E-3</v>
      </c>
      <c r="Z9" s="6">
        <v>0.26765345881999997</v>
      </c>
      <c r="AA9" s="59"/>
      <c r="AB9" s="38">
        <v>0.87570104757332023</v>
      </c>
      <c r="AC9" s="112">
        <v>0.16142861740894796</v>
      </c>
      <c r="AD9" s="37">
        <v>2</v>
      </c>
      <c r="AE9" s="37" t="s">
        <v>421</v>
      </c>
      <c r="AF9" s="38">
        <v>1.0058394290558119</v>
      </c>
      <c r="AG9" s="37">
        <v>2</v>
      </c>
      <c r="AH9" s="37" t="s">
        <v>422</v>
      </c>
      <c r="AI9" s="112">
        <v>0.19047619047619047</v>
      </c>
      <c r="AJ9" s="117"/>
    </row>
    <row r="10" spans="1:36" ht="16.2" customHeight="1" x14ac:dyDescent="0.3">
      <c r="A10" s="37">
        <v>15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99.92</v>
      </c>
      <c r="J10" s="13">
        <v>102.1304047</v>
      </c>
      <c r="K10" s="15">
        <v>236794.01311999999</v>
      </c>
      <c r="L10" s="15">
        <v>242032.30976</v>
      </c>
      <c r="M10" s="13">
        <v>704.76224762000004</v>
      </c>
      <c r="N10" s="15">
        <v>2369.8359999999998</v>
      </c>
      <c r="O10" s="15">
        <v>0</v>
      </c>
      <c r="P10" s="8" t="s">
        <v>211</v>
      </c>
      <c r="R10" s="17">
        <v>0.97835703572806854</v>
      </c>
      <c r="S10" s="10">
        <v>14.9</v>
      </c>
      <c r="T10" s="10">
        <v>1.2</v>
      </c>
      <c r="U10" s="8">
        <v>0.15873015872999999</v>
      </c>
      <c r="V10" s="8">
        <v>0.14411529223378702</v>
      </c>
      <c r="X10" s="8">
        <v>-1.4868054494999998E-3</v>
      </c>
      <c r="Y10" s="8">
        <v>0.11219030806999999</v>
      </c>
      <c r="Z10" s="8">
        <v>0.23928732905</v>
      </c>
      <c r="AA10" s="59"/>
      <c r="AB10" s="38">
        <v>0.87570104757332023</v>
      </c>
      <c r="AC10" s="112">
        <v>0.16142861740894796</v>
      </c>
      <c r="AD10" s="37">
        <v>3</v>
      </c>
      <c r="AE10" s="37" t="s">
        <v>419</v>
      </c>
      <c r="AF10" s="38">
        <v>0.97835703572806854</v>
      </c>
      <c r="AG10" s="37">
        <v>3</v>
      </c>
      <c r="AH10" s="37" t="s">
        <v>401</v>
      </c>
      <c r="AI10" s="112">
        <v>0.17592181252776543</v>
      </c>
      <c r="AJ10" s="117"/>
    </row>
    <row r="11" spans="1:36" ht="16.2" customHeight="1" x14ac:dyDescent="0.3">
      <c r="A11" s="37">
        <v>8</v>
      </c>
      <c r="B11" s="37">
        <v>5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8.9700000000000006</v>
      </c>
      <c r="J11" s="121">
        <v>9.6266271019000005</v>
      </c>
      <c r="K11" s="122">
        <v>610322.61225000001</v>
      </c>
      <c r="L11" s="122">
        <v>654999.79932999995</v>
      </c>
      <c r="M11" s="121">
        <v>1584.6746000000001</v>
      </c>
      <c r="N11" s="122" t="e">
        <v>#N/A</v>
      </c>
      <c r="O11" s="122">
        <v>0</v>
      </c>
      <c r="P11" s="123" t="s">
        <v>211</v>
      </c>
      <c r="R11" s="124">
        <v>0.93179053317953886</v>
      </c>
      <c r="S11" s="125">
        <v>1.5049999999999999</v>
      </c>
      <c r="T11" s="125">
        <v>0.12</v>
      </c>
      <c r="U11" s="123">
        <v>0.16910112359999999</v>
      </c>
      <c r="V11" s="123">
        <v>0.16053511705685616</v>
      </c>
      <c r="X11" s="123">
        <v>-3.1317494601000001E-2</v>
      </c>
      <c r="Y11" s="123">
        <v>6.8227359861000002E-3</v>
      </c>
      <c r="Z11" s="123">
        <v>0.18808543361000002</v>
      </c>
      <c r="AA11" s="59"/>
      <c r="AB11" s="38">
        <v>0.87570104757332023</v>
      </c>
      <c r="AC11" s="112">
        <v>0.16142861740894796</v>
      </c>
      <c r="AD11" s="37">
        <v>4</v>
      </c>
      <c r="AE11" s="37" t="s">
        <v>402</v>
      </c>
      <c r="AF11" s="38">
        <v>0.9330637207992788</v>
      </c>
      <c r="AG11" s="37">
        <v>4</v>
      </c>
      <c r="AH11" s="37" t="s">
        <v>414</v>
      </c>
      <c r="AI11" s="112">
        <v>0.16730845837206215</v>
      </c>
      <c r="AJ11" s="117"/>
    </row>
    <row r="12" spans="1:36" ht="16.2" customHeight="1" x14ac:dyDescent="0.3">
      <c r="A12" s="37">
        <v>3</v>
      </c>
      <c r="B12" s="37">
        <v>6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90.04</v>
      </c>
      <c r="J12" s="13">
        <v>99.044003629000002</v>
      </c>
      <c r="K12" s="15">
        <v>281997.53655999998</v>
      </c>
      <c r="L12" s="15">
        <v>310197.30158000003</v>
      </c>
      <c r="M12" s="13">
        <v>1463.7415629</v>
      </c>
      <c r="N12" s="15">
        <v>3131.9140000000002</v>
      </c>
      <c r="O12" s="15">
        <v>0</v>
      </c>
      <c r="P12" s="8" t="s">
        <v>211</v>
      </c>
      <c r="R12" s="17">
        <v>0.90909087578156389</v>
      </c>
      <c r="S12" s="10">
        <v>17.04</v>
      </c>
      <c r="T12" s="10">
        <v>1.32</v>
      </c>
      <c r="U12" s="8">
        <v>0.18348228707</v>
      </c>
      <c r="V12" s="8">
        <v>0.17592181252776543</v>
      </c>
      <c r="X12" s="8">
        <v>-5.6441952263999999E-2</v>
      </c>
      <c r="Y12" s="8">
        <v>1.8061937797000001E-2</v>
      </c>
      <c r="Z12" s="8">
        <v>0.15970237977000001</v>
      </c>
      <c r="AA12" s="59"/>
      <c r="AB12" s="38">
        <v>0.87570104757332023</v>
      </c>
      <c r="AC12" s="112">
        <v>0.16142861740894796</v>
      </c>
      <c r="AD12" s="37">
        <v>5</v>
      </c>
      <c r="AE12" s="37" t="s">
        <v>404</v>
      </c>
      <c r="AF12" s="38">
        <v>0.93179053317953886</v>
      </c>
      <c r="AG12" s="37">
        <v>5</v>
      </c>
      <c r="AH12" s="37" t="s">
        <v>418</v>
      </c>
      <c r="AI12" s="112">
        <v>0.16618306515431289</v>
      </c>
      <c r="AJ12" s="117"/>
    </row>
    <row r="13" spans="1:36" ht="16.2" customHeight="1" x14ac:dyDescent="0.3">
      <c r="A13" s="37">
        <v>13</v>
      </c>
      <c r="B13" s="37">
        <v>4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8.7799999999999994</v>
      </c>
      <c r="J13" s="121">
        <v>9.4098610890999996</v>
      </c>
      <c r="K13" s="122">
        <v>395788.78221999999</v>
      </c>
      <c r="L13" s="122">
        <v>424181.94319999998</v>
      </c>
      <c r="M13" s="121">
        <v>1061.1088371000001</v>
      </c>
      <c r="N13" s="122">
        <v>45078.449000000001</v>
      </c>
      <c r="O13" s="122">
        <v>0</v>
      </c>
      <c r="P13" s="123" t="s">
        <v>211</v>
      </c>
      <c r="R13" s="124">
        <v>0.9330637207992788</v>
      </c>
      <c r="S13" s="125">
        <v>1.425</v>
      </c>
      <c r="T13" s="125">
        <v>0.11</v>
      </c>
      <c r="U13" s="123">
        <v>0.16193181817999999</v>
      </c>
      <c r="V13" s="123">
        <v>0.15034168564920275</v>
      </c>
      <c r="X13" s="123">
        <v>-3.7049694484000001E-2</v>
      </c>
      <c r="Y13" s="123">
        <v>3.1585099816000002E-2</v>
      </c>
      <c r="Z13" s="123">
        <v>0.17810598355999999</v>
      </c>
      <c r="AA13" s="59"/>
      <c r="AB13" s="38">
        <v>0.87570104757332023</v>
      </c>
      <c r="AC13" s="112">
        <v>0.16142861740894796</v>
      </c>
      <c r="AD13" s="37">
        <v>6</v>
      </c>
      <c r="AE13" s="37" t="s">
        <v>401</v>
      </c>
      <c r="AF13" s="38">
        <v>0.90909087578156389</v>
      </c>
      <c r="AG13" s="37">
        <v>6</v>
      </c>
      <c r="AH13" s="37" t="s">
        <v>399</v>
      </c>
      <c r="AI13" s="112">
        <v>0.16216216216216217</v>
      </c>
      <c r="AJ13" s="117"/>
    </row>
    <row r="14" spans="1:36" ht="16.2" customHeight="1" x14ac:dyDescent="0.3">
      <c r="A14" s="126">
        <v>9</v>
      </c>
      <c r="B14" s="126">
        <v>2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9.7200000000000006</v>
      </c>
      <c r="J14" s="13">
        <v>9.6635702670000008</v>
      </c>
      <c r="K14" s="15">
        <v>840343.73724000005</v>
      </c>
      <c r="L14" s="15">
        <v>835465.09806999995</v>
      </c>
      <c r="M14" s="13">
        <v>2527.0739529000002</v>
      </c>
      <c r="N14" s="15">
        <v>86455.116999999998</v>
      </c>
      <c r="O14" s="15">
        <v>0</v>
      </c>
      <c r="P14" s="8" t="s">
        <v>211</v>
      </c>
      <c r="R14" s="17">
        <v>1.0058394290558119</v>
      </c>
      <c r="S14" s="10">
        <v>1.64</v>
      </c>
      <c r="T14" s="10">
        <v>0.13</v>
      </c>
      <c r="U14" s="8">
        <v>0.18573046432999998</v>
      </c>
      <c r="V14" s="8">
        <v>0.16049382716049382</v>
      </c>
      <c r="X14" s="8">
        <v>2.0074323037999999E-3</v>
      </c>
      <c r="Y14" s="8">
        <v>5.7232745381000004E-2</v>
      </c>
      <c r="Z14" s="8">
        <v>0.32645086806000001</v>
      </c>
      <c r="AA14" s="59"/>
      <c r="AB14" s="38">
        <v>0.87570104757332023</v>
      </c>
      <c r="AC14" s="112">
        <v>0.16142861740894796</v>
      </c>
      <c r="AD14" s="37">
        <v>7</v>
      </c>
      <c r="AE14" s="37" t="s">
        <v>417</v>
      </c>
      <c r="AF14" s="38">
        <v>0.90700583380944932</v>
      </c>
      <c r="AG14" s="37">
        <v>7</v>
      </c>
      <c r="AH14" s="37" t="s">
        <v>417</v>
      </c>
      <c r="AI14" s="112">
        <v>0.16197975253093361</v>
      </c>
      <c r="AJ14" s="117"/>
    </row>
    <row r="15" spans="1:36" ht="16.2" customHeight="1" x14ac:dyDescent="0.3">
      <c r="A15" s="37">
        <v>6</v>
      </c>
      <c r="B15" s="37">
        <v>11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8.14</v>
      </c>
      <c r="J15" s="121">
        <v>9.8667083365000003</v>
      </c>
      <c r="K15" s="122">
        <v>161372.87891999999</v>
      </c>
      <c r="L15" s="122">
        <v>195604.31568999999</v>
      </c>
      <c r="M15" s="121">
        <v>216.41053571</v>
      </c>
      <c r="N15" s="122">
        <v>19824.678</v>
      </c>
      <c r="O15" s="122">
        <v>0</v>
      </c>
      <c r="P15" s="123" t="s">
        <v>211</v>
      </c>
      <c r="R15" s="124">
        <v>0.82499651579723177</v>
      </c>
      <c r="S15" s="125">
        <v>1.33</v>
      </c>
      <c r="T15" s="125">
        <v>0.11</v>
      </c>
      <c r="U15" s="123">
        <v>0.17900403768000001</v>
      </c>
      <c r="V15" s="123">
        <v>0.16216216216216217</v>
      </c>
      <c r="X15" s="123">
        <v>-1.2183130715999999E-2</v>
      </c>
      <c r="Y15" s="123">
        <v>7.7736842742999995E-2</v>
      </c>
      <c r="Z15" s="123">
        <v>0.29759095631999999</v>
      </c>
      <c r="AA15" s="59"/>
      <c r="AB15" s="38">
        <v>0.87570104757332023</v>
      </c>
      <c r="AC15" s="112">
        <v>0.16142861740894796</v>
      </c>
      <c r="AD15" s="37">
        <v>8</v>
      </c>
      <c r="AE15" s="37" t="s">
        <v>413</v>
      </c>
      <c r="AF15" s="38">
        <v>0.89436430225729036</v>
      </c>
      <c r="AG15" s="37">
        <v>8</v>
      </c>
      <c r="AH15" s="37" t="s">
        <v>404</v>
      </c>
      <c r="AI15" s="112">
        <v>0.16053511705685616</v>
      </c>
      <c r="AJ15" s="117"/>
    </row>
    <row r="16" spans="1:36" ht="16.2" customHeight="1" x14ac:dyDescent="0.3">
      <c r="A16" s="37">
        <v>7</v>
      </c>
      <c r="B16" s="37">
        <v>7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8.89</v>
      </c>
      <c r="J16" s="13">
        <v>9.8014805072000009</v>
      </c>
      <c r="K16" s="15">
        <v>80303.361109999998</v>
      </c>
      <c r="L16" s="15">
        <v>88536.763619999998</v>
      </c>
      <c r="M16" s="13">
        <v>116.91713381</v>
      </c>
      <c r="N16" s="15" t="e">
        <v>#N/A</v>
      </c>
      <c r="O16" s="15">
        <v>0</v>
      </c>
      <c r="P16" s="8" t="s">
        <v>211</v>
      </c>
      <c r="R16" s="17">
        <v>0.90700583380944932</v>
      </c>
      <c r="S16" s="10">
        <v>1.4</v>
      </c>
      <c r="T16" s="10">
        <v>0.12</v>
      </c>
      <c r="U16" s="8">
        <v>0.18995929444000001</v>
      </c>
      <c r="V16" s="8">
        <v>0.16197975253093361</v>
      </c>
      <c r="X16" s="8">
        <v>-2.2058027787999999E-2</v>
      </c>
      <c r="Y16" s="8">
        <v>0.10359215816</v>
      </c>
      <c r="Z16" s="8">
        <v>0.42152153424</v>
      </c>
      <c r="AA16" s="59"/>
      <c r="AB16" s="38">
        <v>0.87570104757332023</v>
      </c>
      <c r="AC16" s="112">
        <v>0.16142861740894796</v>
      </c>
      <c r="AD16" s="37">
        <v>9</v>
      </c>
      <c r="AE16" s="37" t="s">
        <v>411</v>
      </c>
      <c r="AF16" s="38">
        <v>0.85969637011872913</v>
      </c>
      <c r="AG16" s="37">
        <v>9</v>
      </c>
      <c r="AH16" s="37" t="s">
        <v>421</v>
      </c>
      <c r="AI16" s="112">
        <v>0.16049382716049382</v>
      </c>
      <c r="AJ16" s="117"/>
    </row>
    <row r="17" spans="1:36" ht="16.2" customHeight="1" x14ac:dyDescent="0.3">
      <c r="A17" s="37">
        <v>5</v>
      </c>
      <c r="B17" s="37">
        <v>12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75.819999999999993</v>
      </c>
      <c r="J17" s="121">
        <v>95.394687685999997</v>
      </c>
      <c r="K17" s="122">
        <v>42233.18058</v>
      </c>
      <c r="L17" s="122">
        <v>53136.653539999999</v>
      </c>
      <c r="M17" s="121">
        <v>56.97681</v>
      </c>
      <c r="N17" s="122" t="e">
        <v>#N/A</v>
      </c>
      <c r="O17" s="122">
        <v>0</v>
      </c>
      <c r="P17" s="123" t="s">
        <v>211</v>
      </c>
      <c r="R17" s="124">
        <v>0.79480316817607488</v>
      </c>
      <c r="S17" s="125">
        <v>12.2</v>
      </c>
      <c r="T17" s="125">
        <v>1.05</v>
      </c>
      <c r="U17" s="123">
        <v>0.16956219597</v>
      </c>
      <c r="V17" s="123">
        <v>0.16618306515431289</v>
      </c>
      <c r="X17" s="123">
        <v>-3.8061405734999998E-2</v>
      </c>
      <c r="Y17" s="123">
        <v>0.11387363539000001</v>
      </c>
      <c r="Z17" s="123">
        <v>0.24247804963</v>
      </c>
      <c r="AA17" s="59"/>
      <c r="AB17" s="38">
        <v>0.87570104757332023</v>
      </c>
      <c r="AC17" s="112">
        <v>0.16142861740894796</v>
      </c>
      <c r="AD17" s="37">
        <v>10</v>
      </c>
      <c r="AE17" s="37" t="s">
        <v>423</v>
      </c>
      <c r="AF17" s="38">
        <v>0.82956890278572626</v>
      </c>
      <c r="AG17" s="37">
        <v>10</v>
      </c>
      <c r="AH17" s="37" t="s">
        <v>400</v>
      </c>
      <c r="AI17" s="112">
        <v>0.15539568345323743</v>
      </c>
      <c r="AJ17" s="117"/>
    </row>
    <row r="18" spans="1:36" ht="16.2" customHeight="1" x14ac:dyDescent="0.3">
      <c r="A18" s="37">
        <v>14</v>
      </c>
      <c r="B18" s="37">
        <v>10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8</v>
      </c>
      <c r="J18" s="13">
        <v>9.6435630279000009</v>
      </c>
      <c r="K18" s="15">
        <v>364184.60800000001</v>
      </c>
      <c r="L18" s="15">
        <v>439004.65263000003</v>
      </c>
      <c r="M18" s="13">
        <v>799.31306714000004</v>
      </c>
      <c r="N18" s="15" t="e">
        <v>#N/A</v>
      </c>
      <c r="O18" s="15">
        <v>0</v>
      </c>
      <c r="P18" s="8" t="s">
        <v>211</v>
      </c>
      <c r="R18" s="17">
        <v>0.82956890278572626</v>
      </c>
      <c r="S18" s="10">
        <v>1.33</v>
      </c>
      <c r="T18" s="10">
        <v>0.1</v>
      </c>
      <c r="U18" s="8">
        <v>0.17227979274999999</v>
      </c>
      <c r="V18" s="8">
        <v>0.15000000000000002</v>
      </c>
      <c r="X18" s="8">
        <v>-3.7304452467000003E-2</v>
      </c>
      <c r="Y18" s="8">
        <v>1.0777853456999999E-2</v>
      </c>
      <c r="Z18" s="8">
        <v>0.21878945387000001</v>
      </c>
      <c r="AA18" s="59"/>
      <c r="AB18" s="38">
        <v>0.87570104757332023</v>
      </c>
      <c r="AC18" s="112">
        <v>0.16142861740894796</v>
      </c>
      <c r="AD18" s="37">
        <v>11</v>
      </c>
      <c r="AE18" s="37" t="s">
        <v>399</v>
      </c>
      <c r="AF18" s="38">
        <v>0.82499651579723177</v>
      </c>
      <c r="AG18" s="37">
        <v>11</v>
      </c>
      <c r="AH18" s="37" t="s">
        <v>409</v>
      </c>
      <c r="AI18" s="112">
        <v>0.15425330812854443</v>
      </c>
      <c r="AJ18" s="117"/>
    </row>
    <row r="19" spans="1:36" ht="16.2" customHeight="1" x14ac:dyDescent="0.3">
      <c r="A19" s="37">
        <v>12</v>
      </c>
      <c r="B19" s="37">
        <v>9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8.8000000000000007</v>
      </c>
      <c r="J19" s="121">
        <v>10.236172101999999</v>
      </c>
      <c r="K19" s="122">
        <v>1408875.6791999999</v>
      </c>
      <c r="L19" s="122">
        <v>1638806.1276</v>
      </c>
      <c r="M19" s="121">
        <v>3252.2618514000001</v>
      </c>
      <c r="N19" s="122" t="e">
        <v>#N/A</v>
      </c>
      <c r="O19" s="122">
        <v>0</v>
      </c>
      <c r="P19" s="123" t="s">
        <v>211</v>
      </c>
      <c r="R19" s="124">
        <v>0.85969637011872913</v>
      </c>
      <c r="S19" s="125">
        <v>1.3280000000000001</v>
      </c>
      <c r="T19" s="125">
        <v>0.113</v>
      </c>
      <c r="U19" s="123">
        <v>0.15495915986</v>
      </c>
      <c r="V19" s="123">
        <v>0.15409090909090908</v>
      </c>
      <c r="X19" s="6">
        <v>-2.5146781875999998E-2</v>
      </c>
      <c r="Y19" s="6">
        <v>6.8562306749000004E-2</v>
      </c>
      <c r="Z19" s="6">
        <v>0.19925128741000001</v>
      </c>
      <c r="AA19" s="59"/>
      <c r="AB19" s="38">
        <v>0.87570104757332023</v>
      </c>
      <c r="AC19" s="112">
        <v>0.16142861740894796</v>
      </c>
      <c r="AD19" s="37">
        <v>12</v>
      </c>
      <c r="AE19" s="37" t="s">
        <v>418</v>
      </c>
      <c r="AF19" s="38">
        <v>0.79480316817607488</v>
      </c>
      <c r="AG19" s="37">
        <v>12</v>
      </c>
      <c r="AH19" s="37" t="s">
        <v>411</v>
      </c>
      <c r="AI19" s="112">
        <v>0.15409090909090908</v>
      </c>
      <c r="AJ19" s="117"/>
    </row>
    <row r="20" spans="1:36" ht="16.2" customHeight="1" x14ac:dyDescent="0.3">
      <c r="A20" s="37">
        <v>4</v>
      </c>
      <c r="B20" s="37">
        <v>13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75.31</v>
      </c>
      <c r="J20" s="13">
        <v>98.245845983999999</v>
      </c>
      <c r="K20" s="15">
        <v>76012.943539999993</v>
      </c>
      <c r="L20" s="15">
        <v>99162.872709999996</v>
      </c>
      <c r="M20" s="13">
        <v>104.70384</v>
      </c>
      <c r="N20" s="15" t="e">
        <v>#N/A</v>
      </c>
      <c r="O20" s="15">
        <v>0</v>
      </c>
      <c r="P20" s="8" t="s">
        <v>211</v>
      </c>
      <c r="R20" s="17">
        <v>0.76654640453973744</v>
      </c>
      <c r="S20" s="10">
        <v>10.98</v>
      </c>
      <c r="T20" s="10">
        <v>1.05</v>
      </c>
      <c r="U20" s="8">
        <v>0.14493136219</v>
      </c>
      <c r="V20" s="8">
        <v>0.16730845837206215</v>
      </c>
      <c r="X20" s="8">
        <v>-5.3180789538999997E-2</v>
      </c>
      <c r="Y20" s="8">
        <v>-5.0683829251999997E-2</v>
      </c>
      <c r="Z20" s="8">
        <v>0.17443331341000001</v>
      </c>
      <c r="AA20" s="59"/>
      <c r="AB20" s="38">
        <v>0.87570104757332023</v>
      </c>
      <c r="AC20" s="112">
        <v>0.16142861740894796</v>
      </c>
      <c r="AD20" s="37">
        <v>13</v>
      </c>
      <c r="AE20" s="37" t="s">
        <v>414</v>
      </c>
      <c r="AF20" s="38">
        <v>0.76654640453973744</v>
      </c>
      <c r="AG20" s="37">
        <v>13</v>
      </c>
      <c r="AH20" s="37" t="s">
        <v>402</v>
      </c>
      <c r="AI20" s="112">
        <v>0.15034168564920275</v>
      </c>
      <c r="AJ20" s="117"/>
    </row>
    <row r="21" spans="1:36" ht="16.2" customHeight="1" x14ac:dyDescent="0.3">
      <c r="A21" s="37">
        <v>10</v>
      </c>
      <c r="B21" s="37">
        <v>14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6.95</v>
      </c>
      <c r="J21" s="121">
        <v>9.6947956885999993</v>
      </c>
      <c r="K21" s="122">
        <v>46835.389750000002</v>
      </c>
      <c r="L21" s="122">
        <v>65332.307139999997</v>
      </c>
      <c r="M21" s="121">
        <v>97.164486190999995</v>
      </c>
      <c r="N21" s="122">
        <v>6738.9049999999997</v>
      </c>
      <c r="O21" s="122">
        <v>0</v>
      </c>
      <c r="P21" s="123" t="s">
        <v>211</v>
      </c>
      <c r="R21" s="124">
        <v>0.71687947051554957</v>
      </c>
      <c r="S21" s="125">
        <v>1.0980000000000001</v>
      </c>
      <c r="T21" s="125">
        <v>0.09</v>
      </c>
      <c r="U21" s="123">
        <v>0.14447368421000001</v>
      </c>
      <c r="V21" s="123">
        <v>0.15539568345323743</v>
      </c>
      <c r="X21" s="123">
        <v>-2.2346866097000002E-2</v>
      </c>
      <c r="Y21" s="123">
        <v>-3.1822779719999999E-3</v>
      </c>
      <c r="Z21" s="123">
        <v>6.2928990778999994E-2</v>
      </c>
      <c r="AA21" s="59"/>
      <c r="AB21" s="38">
        <v>0.87570104757332023</v>
      </c>
      <c r="AC21" s="112">
        <v>0.16142861740894796</v>
      </c>
      <c r="AD21" s="37">
        <v>14</v>
      </c>
      <c r="AE21" s="37" t="s">
        <v>400</v>
      </c>
      <c r="AF21" s="38">
        <v>0.71687947051554957</v>
      </c>
      <c r="AG21" s="37">
        <v>14</v>
      </c>
      <c r="AH21" s="37" t="s">
        <v>423</v>
      </c>
      <c r="AI21" s="112">
        <v>0.15000000000000002</v>
      </c>
      <c r="AJ21" s="117"/>
    </row>
    <row r="22" spans="1:36" ht="16.2" customHeight="1" x14ac:dyDescent="0.3">
      <c r="A22" s="37">
        <v>1</v>
      </c>
      <c r="B22" s="37">
        <v>15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130</v>
      </c>
      <c r="J22" s="13">
        <v>181.47822012</v>
      </c>
      <c r="K22" s="15">
        <v>201500</v>
      </c>
      <c r="L22" s="15">
        <v>281291.24118000001</v>
      </c>
      <c r="M22" s="13">
        <v>1.6602128571000001</v>
      </c>
      <c r="N22" s="15" t="e">
        <v>#N/A</v>
      </c>
      <c r="O22" s="15">
        <v>0</v>
      </c>
      <c r="P22" s="8" t="s">
        <v>211</v>
      </c>
      <c r="R22" s="17">
        <v>0.71633940378101169</v>
      </c>
      <c r="S22" s="10">
        <v>4.3195785200000003</v>
      </c>
      <c r="T22" s="10">
        <v>4.3195785200000003</v>
      </c>
      <c r="U22" s="8">
        <v>3.6501424031999997E-2</v>
      </c>
      <c r="V22" s="8">
        <v>0.39873032492307697</v>
      </c>
      <c r="X22" s="8">
        <v>0.10902177588</v>
      </c>
      <c r="Y22" s="8">
        <v>2.8935165201E-2</v>
      </c>
      <c r="Z22" s="8">
        <v>0.1390105344</v>
      </c>
      <c r="AA22" s="59"/>
      <c r="AB22" s="38">
        <v>0.87570104757332023</v>
      </c>
      <c r="AC22" s="112">
        <v>0.16142861740894796</v>
      </c>
      <c r="AD22" s="37">
        <v>15</v>
      </c>
      <c r="AE22" s="37" t="s">
        <v>397</v>
      </c>
      <c r="AF22" s="38">
        <v>0.71633940378101169</v>
      </c>
      <c r="AG22" s="37">
        <v>15</v>
      </c>
      <c r="AH22" s="37" t="s">
        <v>419</v>
      </c>
      <c r="AI22" s="112">
        <v>0.14411529223378702</v>
      </c>
      <c r="AJ22" s="117"/>
    </row>
    <row r="23" spans="1:36" ht="16.2" customHeight="1" x14ac:dyDescent="0.3">
      <c r="A23" s="37">
        <v>19</v>
      </c>
      <c r="B23" s="37">
        <v>16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62.49</v>
      </c>
      <c r="J23" s="121">
        <v>96.172356742000005</v>
      </c>
      <c r="K23" s="122">
        <v>133806.58752</v>
      </c>
      <c r="L23" s="122">
        <v>205928.86653</v>
      </c>
      <c r="M23" s="121">
        <v>651.7471481</v>
      </c>
      <c r="N23" s="122">
        <v>2141.248</v>
      </c>
      <c r="O23" s="122">
        <v>0</v>
      </c>
      <c r="P23" s="123" t="s">
        <v>211</v>
      </c>
      <c r="R23" s="124">
        <v>0.64977091252573638</v>
      </c>
      <c r="S23" s="125">
        <v>11.5</v>
      </c>
      <c r="T23" s="125">
        <v>0</v>
      </c>
      <c r="U23" s="123">
        <v>0.184</v>
      </c>
      <c r="V23" s="123">
        <v>0</v>
      </c>
      <c r="X23" s="123">
        <v>-9.6965317918000005E-2</v>
      </c>
      <c r="Y23" s="123">
        <v>-0.11808510771</v>
      </c>
      <c r="Z23" s="123">
        <v>0.17925747526999999</v>
      </c>
      <c r="AA23" s="59"/>
      <c r="AB23" s="38">
        <v>0.87570104757332023</v>
      </c>
      <c r="AC23" s="112">
        <v>0.16142861740894796</v>
      </c>
      <c r="AD23" s="37">
        <v>16</v>
      </c>
      <c r="AE23" s="37" t="s">
        <v>405</v>
      </c>
      <c r="AF23" s="38">
        <v>0.64977091252573638</v>
      </c>
      <c r="AG23" s="37">
        <v>16</v>
      </c>
      <c r="AH23" s="37" t="s">
        <v>413</v>
      </c>
      <c r="AI23" s="112">
        <v>0.14375952951426707</v>
      </c>
      <c r="AJ23" s="117"/>
    </row>
    <row r="24" spans="1:36" ht="16.2" customHeight="1" x14ac:dyDescent="0.3">
      <c r="A24" s="37">
        <v>18</v>
      </c>
      <c r="B24" s="37">
        <v>19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12.6</v>
      </c>
      <c r="J24" s="13">
        <v>23.493008595999999</v>
      </c>
      <c r="K24" s="15">
        <v>3127.9751999999999</v>
      </c>
      <c r="L24" s="15">
        <v>5832.1863700000004</v>
      </c>
      <c r="M24" s="13">
        <v>0.58331380953</v>
      </c>
      <c r="N24" s="15" t="e">
        <v>#N/A</v>
      </c>
      <c r="O24" s="15">
        <v>0</v>
      </c>
      <c r="P24" s="8" t="s">
        <v>211</v>
      </c>
      <c r="R24" s="17">
        <v>0.53632977438850971</v>
      </c>
      <c r="S24" s="10">
        <v>2.5</v>
      </c>
      <c r="T24" s="10">
        <v>0.14000000000000001</v>
      </c>
      <c r="U24" s="8">
        <v>0.18234865062</v>
      </c>
      <c r="V24" s="8">
        <v>0.13333333333333336</v>
      </c>
      <c r="X24" s="8">
        <v>-8.4302325580000004E-2</v>
      </c>
      <c r="Y24" s="8">
        <v>-0.24406304873000001</v>
      </c>
      <c r="Z24" s="8">
        <v>9.3238357278000006E-2</v>
      </c>
      <c r="AA24" s="59"/>
      <c r="AB24" s="38">
        <v>0.87570104757332023</v>
      </c>
      <c r="AC24" s="112">
        <v>0.16142861740894796</v>
      </c>
      <c r="AD24" s="37">
        <v>17</v>
      </c>
      <c r="AE24" s="37" t="s">
        <v>409</v>
      </c>
      <c r="AF24" s="38">
        <v>0.62133043152270784</v>
      </c>
      <c r="AG24" s="37">
        <v>17</v>
      </c>
      <c r="AH24" s="37" t="s">
        <v>420</v>
      </c>
      <c r="AI24" s="112">
        <v>0.13806327900287632</v>
      </c>
      <c r="AJ24" s="1"/>
    </row>
    <row r="25" spans="1:36" ht="16.2" customHeight="1" x14ac:dyDescent="0.3">
      <c r="A25" s="37">
        <v>2</v>
      </c>
      <c r="B25" s="37">
        <v>18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63</v>
      </c>
      <c r="J25" s="121">
        <v>101.98538151</v>
      </c>
      <c r="K25" s="122">
        <v>289416.897</v>
      </c>
      <c r="L25" s="122">
        <v>468512.58186999999</v>
      </c>
      <c r="M25" s="121">
        <v>557.12378619000003</v>
      </c>
      <c r="N25" s="122" t="e">
        <v>#N/A</v>
      </c>
      <c r="O25" s="122">
        <v>0</v>
      </c>
      <c r="P25" s="123" t="s">
        <v>211</v>
      </c>
      <c r="R25" s="124">
        <v>0.61773559178010862</v>
      </c>
      <c r="S25" s="125">
        <v>11.01</v>
      </c>
      <c r="T25" s="125">
        <v>1</v>
      </c>
      <c r="U25" s="123">
        <v>0.16105909889</v>
      </c>
      <c r="V25" s="123">
        <v>0.19047619047619047</v>
      </c>
      <c r="X25" s="123">
        <v>-2.0370082414000002E-2</v>
      </c>
      <c r="Y25" s="123">
        <v>5.3476578752000001E-2</v>
      </c>
      <c r="Z25" s="123">
        <v>9.5695372097999998E-2</v>
      </c>
      <c r="AA25" s="59"/>
      <c r="AB25" s="38">
        <v>0.87570104757332023</v>
      </c>
      <c r="AC25" s="112">
        <v>0.16142861740894796</v>
      </c>
      <c r="AD25" s="37">
        <v>18</v>
      </c>
      <c r="AE25" s="37" t="s">
        <v>422</v>
      </c>
      <c r="AF25" s="38">
        <v>0.61773559178010862</v>
      </c>
      <c r="AG25" s="37">
        <v>18</v>
      </c>
      <c r="AH25" s="37" t="s">
        <v>410</v>
      </c>
      <c r="AI25" s="112">
        <v>0.13333333333333336</v>
      </c>
      <c r="AJ25" s="1"/>
    </row>
    <row r="26" spans="1:36" ht="16.2" customHeight="1" x14ac:dyDescent="0.3">
      <c r="A26" s="37">
        <v>11</v>
      </c>
      <c r="B26" s="37">
        <v>17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52.9</v>
      </c>
      <c r="J26" s="13">
        <v>85.139882607000004</v>
      </c>
      <c r="K26" s="15">
        <v>92620.758499999996</v>
      </c>
      <c r="L26" s="15">
        <v>149068.44055999999</v>
      </c>
      <c r="M26" s="13">
        <v>210.95695713999999</v>
      </c>
      <c r="N26" s="15" t="e">
        <v>#N/A</v>
      </c>
      <c r="O26" s="15">
        <v>0</v>
      </c>
      <c r="P26" s="8" t="s">
        <v>211</v>
      </c>
      <c r="R26" s="17">
        <v>0.62133043152270784</v>
      </c>
      <c r="S26" s="10">
        <v>8.08</v>
      </c>
      <c r="T26" s="10">
        <v>0.68</v>
      </c>
      <c r="U26" s="8">
        <v>0.15905511811</v>
      </c>
      <c r="V26" s="8">
        <v>0.15425330812854443</v>
      </c>
      <c r="X26" s="8">
        <v>-2.1632511321000001E-2</v>
      </c>
      <c r="Y26" s="8">
        <v>6.5369699640000001E-2</v>
      </c>
      <c r="Z26" s="8">
        <v>0.21415729175999998</v>
      </c>
      <c r="AA26" s="59"/>
      <c r="AB26" s="38">
        <v>0.87570104757332023</v>
      </c>
      <c r="AC26" s="112">
        <v>0.16142861740894796</v>
      </c>
      <c r="AD26" s="37">
        <v>19</v>
      </c>
      <c r="AE26" s="37" t="s">
        <v>410</v>
      </c>
      <c r="AF26" s="38">
        <v>0.53632977438850971</v>
      </c>
      <c r="AG26" s="37">
        <v>19</v>
      </c>
      <c r="AH26" s="37" t="s">
        <v>405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18" activePane="bottomRight" state="frozen"/>
      <selection pane="topRight" activeCell="C1" sqref="C1"/>
      <selection pane="bottomLeft" activeCell="A7" sqref="A7"/>
      <selection pane="bottomRight" activeCell="H19" sqref="H19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9" t="s">
        <v>1</v>
      </c>
      <c r="C5" s="209"/>
      <c r="D5" s="209"/>
      <c r="E5" s="209"/>
      <c r="F5" s="209"/>
      <c r="G5" s="1"/>
      <c r="H5" s="209" t="s">
        <v>303</v>
      </c>
      <c r="I5" s="209"/>
      <c r="J5" s="209"/>
      <c r="K5" s="209"/>
      <c r="L5" s="209"/>
      <c r="M5" s="209"/>
      <c r="N5" s="209"/>
      <c r="O5" s="209"/>
      <c r="P5" s="3"/>
      <c r="Q5" s="209" t="s">
        <v>7</v>
      </c>
      <c r="R5" s="209"/>
      <c r="S5" s="209"/>
      <c r="T5" s="209"/>
      <c r="U5" s="209"/>
      <c r="V5" s="1"/>
      <c r="W5" s="209" t="s">
        <v>216</v>
      </c>
      <c r="X5" s="209"/>
      <c r="Y5" s="209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0.13061456114568423</v>
      </c>
      <c r="U6" s="109">
        <v>0.42063397648250606</v>
      </c>
      <c r="W6" s="109">
        <v>-2.0213927709484734E-3</v>
      </c>
      <c r="X6" s="109">
        <v>6.2037999819431568E-2</v>
      </c>
      <c r="Y6" s="109">
        <v>0.17567106905789473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123.89</v>
      </c>
      <c r="I8" s="13" t="s">
        <v>211</v>
      </c>
      <c r="J8" s="15" t="s">
        <v>211</v>
      </c>
      <c r="K8" s="15" t="s">
        <v>211</v>
      </c>
      <c r="L8" s="13">
        <v>3812.2696786000001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15.53</v>
      </c>
      <c r="S8" s="10">
        <v>1.45</v>
      </c>
      <c r="T8" s="8">
        <v>0.12076205287000001</v>
      </c>
      <c r="U8" s="8">
        <v>0.14044717087739123</v>
      </c>
      <c r="W8" s="8">
        <v>-2.8694629557000001E-2</v>
      </c>
      <c r="X8" s="8">
        <v>-7.5405566203999999E-3</v>
      </c>
      <c r="Y8" s="8">
        <v>8.9619472963000005E-2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74.03</v>
      </c>
      <c r="I9" s="12" t="s">
        <v>211</v>
      </c>
      <c r="J9" s="14" t="s">
        <v>211</v>
      </c>
      <c r="K9" s="14" t="s">
        <v>211</v>
      </c>
      <c r="L9" s="12">
        <v>2883.7357118999998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9.6</v>
      </c>
      <c r="S9" s="9">
        <v>0.85</v>
      </c>
      <c r="T9" s="6">
        <v>0.12433622587</v>
      </c>
      <c r="U9" s="6">
        <v>0.13778198027826555</v>
      </c>
      <c r="W9" s="6">
        <v>-1.3789115083E-3</v>
      </c>
      <c r="X9" s="6">
        <v>7.2996839819000001E-2</v>
      </c>
      <c r="Y9" s="6">
        <v>9.0826307461999989E-2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60.35</v>
      </c>
      <c r="I10" s="13" t="s">
        <v>211</v>
      </c>
      <c r="J10" s="15" t="s">
        <v>211</v>
      </c>
      <c r="K10" s="15" t="s">
        <v>211</v>
      </c>
      <c r="L10" s="13">
        <v>3319.0663528999999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31.64</v>
      </c>
      <c r="S10" s="10">
        <v>28.14</v>
      </c>
      <c r="T10" s="8">
        <v>0.42299465241</v>
      </c>
      <c r="U10" s="8">
        <v>5.5953603976801984</v>
      </c>
      <c r="V10" s="1"/>
      <c r="W10" s="8">
        <v>7.2143564258999995E-2</v>
      </c>
      <c r="X10" s="8">
        <v>0.15623170999</v>
      </c>
      <c r="Y10" s="8">
        <v>0.24717749809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36</v>
      </c>
      <c r="I11" s="121" t="s">
        <v>211</v>
      </c>
      <c r="J11" s="122" t="s">
        <v>211</v>
      </c>
      <c r="K11" s="122" t="s">
        <v>211</v>
      </c>
      <c r="L11" s="121">
        <v>386.44224618999999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1.6</v>
      </c>
      <c r="T11" s="123">
        <v>0.17429193900000001</v>
      </c>
      <c r="U11" s="123">
        <v>0.53333333333333344</v>
      </c>
      <c r="V11" s="1"/>
      <c r="W11" s="123">
        <v>-2.8602266594999998E-2</v>
      </c>
      <c r="X11" s="123">
        <v>-0.10448461542000001</v>
      </c>
      <c r="Y11" s="123">
        <v>0.15035253127000001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88.37</v>
      </c>
      <c r="I12" s="13" t="s">
        <v>211</v>
      </c>
      <c r="J12" s="15" t="s">
        <v>211</v>
      </c>
      <c r="K12" s="15" t="s">
        <v>211</v>
      </c>
      <c r="L12" s="13">
        <v>2594.5678186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12.6</v>
      </c>
      <c r="S12" s="10">
        <v>1.1499999999999999</v>
      </c>
      <c r="T12" s="8">
        <v>0.14985727877999999</v>
      </c>
      <c r="U12" s="8">
        <v>0.15616159330089394</v>
      </c>
      <c r="V12" s="1"/>
      <c r="W12" s="8">
        <v>-4.7302624162000005E-3</v>
      </c>
      <c r="X12" s="8">
        <v>7.4074922355000003E-2</v>
      </c>
      <c r="Y12" s="8">
        <v>0.21785287799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98.37</v>
      </c>
      <c r="I13" s="121" t="s">
        <v>211</v>
      </c>
      <c r="J13" s="122" t="s">
        <v>211</v>
      </c>
      <c r="K13" s="122" t="s">
        <v>211</v>
      </c>
      <c r="L13" s="121">
        <v>5672.6504167000003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11.75</v>
      </c>
      <c r="S13" s="125">
        <v>0.75</v>
      </c>
      <c r="T13" s="123">
        <v>0.1175235047</v>
      </c>
      <c r="U13" s="123">
        <v>9.149130832570905E-2</v>
      </c>
      <c r="V13" s="1"/>
      <c r="W13" s="123">
        <v>-5.0024142926E-2</v>
      </c>
      <c r="X13" s="123">
        <v>-3.3254483924E-3</v>
      </c>
      <c r="Y13" s="123">
        <v>0.10560955368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98.35</v>
      </c>
      <c r="I14" s="13" t="s">
        <v>211</v>
      </c>
      <c r="J14" s="15" t="s">
        <v>211</v>
      </c>
      <c r="K14" s="15" t="s">
        <v>211</v>
      </c>
      <c r="L14" s="13">
        <v>1928.5574561999999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11.83</v>
      </c>
      <c r="S14" s="10">
        <v>1.1000000000000001</v>
      </c>
      <c r="T14" s="8">
        <v>0.12068965517000001</v>
      </c>
      <c r="U14" s="8">
        <v>0.13421453990849011</v>
      </c>
      <c r="V14" s="1"/>
      <c r="W14" s="8">
        <v>-1.5515515516E-2</v>
      </c>
      <c r="X14" s="8">
        <v>3.1581553009999999E-2</v>
      </c>
      <c r="Y14" s="8">
        <v>0.13228919660000002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83.95</v>
      </c>
      <c r="I15" s="121" t="s">
        <v>211</v>
      </c>
      <c r="J15" s="122" t="s">
        <v>211</v>
      </c>
      <c r="K15" s="122" t="s">
        <v>211</v>
      </c>
      <c r="L15" s="121">
        <v>332.19212714000003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12.5</v>
      </c>
      <c r="S15" s="125">
        <v>1</v>
      </c>
      <c r="T15" s="123">
        <v>0.14523062622999999</v>
      </c>
      <c r="U15" s="123">
        <v>0.14294222751637881</v>
      </c>
      <c r="V15" s="1"/>
      <c r="W15" s="123">
        <v>-1.1306088801000001E-2</v>
      </c>
      <c r="X15" s="123">
        <v>0.10174498764999999</v>
      </c>
      <c r="Y15" s="123">
        <v>0.13031288118999998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51.1</v>
      </c>
      <c r="I16" s="13" t="s">
        <v>211</v>
      </c>
      <c r="J16" s="15" t="s">
        <v>211</v>
      </c>
      <c r="K16" s="15" t="s">
        <v>211</v>
      </c>
      <c r="L16" s="13">
        <v>533.30795333000003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2.4</v>
      </c>
      <c r="S16" s="10">
        <v>0.25</v>
      </c>
      <c r="T16" s="8">
        <v>6.5753424658000006E-2</v>
      </c>
      <c r="U16" s="8">
        <v>5.8708414872798431E-2</v>
      </c>
      <c r="V16" s="1"/>
      <c r="W16" s="8">
        <v>5.7075378863000008E-3</v>
      </c>
      <c r="X16" s="8">
        <v>0.16575658014999997</v>
      </c>
      <c r="Y16" s="8">
        <v>0.48159096131000001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49.93</v>
      </c>
      <c r="I17" s="121" t="s">
        <v>211</v>
      </c>
      <c r="J17" s="122" t="s">
        <v>211</v>
      </c>
      <c r="K17" s="122" t="s">
        <v>211</v>
      </c>
      <c r="L17" s="121">
        <v>209.64666285999999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7.05</v>
      </c>
      <c r="S17" s="125">
        <v>0.75</v>
      </c>
      <c r="T17" s="123">
        <v>0.12203565864</v>
      </c>
      <c r="U17" s="123">
        <v>0.18025235329461245</v>
      </c>
      <c r="V17" s="1"/>
      <c r="W17" s="123">
        <v>4.5435510887E-2</v>
      </c>
      <c r="X17" s="123">
        <v>0.13947971988000002</v>
      </c>
      <c r="Y17" s="123">
        <v>-1.1073082564000001E-2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53.05</v>
      </c>
      <c r="I18" s="13" t="s">
        <v>211</v>
      </c>
      <c r="J18" s="15" t="s">
        <v>211</v>
      </c>
      <c r="K18" s="15" t="s">
        <v>211</v>
      </c>
      <c r="L18" s="13">
        <v>933.97257857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7.17</v>
      </c>
      <c r="S18" s="10">
        <v>1</v>
      </c>
      <c r="T18" s="8">
        <v>0.11380952381000001</v>
      </c>
      <c r="U18" s="8">
        <v>0.22620169651272387</v>
      </c>
      <c r="V18" s="1"/>
      <c r="W18" s="8">
        <v>-2.1217712178E-2</v>
      </c>
      <c r="X18" s="8">
        <v>5.3894907091000005E-2</v>
      </c>
      <c r="Y18" s="8">
        <v>3.6855857393999998E-2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194.38</v>
      </c>
      <c r="I19" s="121" t="s">
        <v>211</v>
      </c>
      <c r="J19" s="122" t="s">
        <v>211</v>
      </c>
      <c r="K19" s="122" t="s">
        <v>211</v>
      </c>
      <c r="L19" s="121">
        <v>1511.8661009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2.8030463294E-2</v>
      </c>
      <c r="X19" s="123">
        <v>0.15934394629000001</v>
      </c>
      <c r="Y19" s="123">
        <v>0.66821087533000001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35.53</v>
      </c>
      <c r="I20" s="13" t="s">
        <v>211</v>
      </c>
      <c r="J20" s="15" t="s">
        <v>211</v>
      </c>
      <c r="K20" s="15" t="s">
        <v>211</v>
      </c>
      <c r="L20" s="13">
        <v>110.13562285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1.3294336613E-2</v>
      </c>
      <c r="U20" s="8">
        <v>0</v>
      </c>
      <c r="V20" s="1"/>
      <c r="W20" s="8">
        <v>1.6304347826000001E-2</v>
      </c>
      <c r="X20" s="8">
        <v>9.8299845442000003E-2</v>
      </c>
      <c r="Y20" s="8">
        <v>-4.2183668644999998E-2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104.5</v>
      </c>
      <c r="I21" s="121" t="s">
        <v>211</v>
      </c>
      <c r="J21" s="122" t="s">
        <v>211</v>
      </c>
      <c r="K21" s="122" t="s">
        <v>211</v>
      </c>
      <c r="L21" s="121">
        <v>325.63654571000001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5.7033864660000004</v>
      </c>
      <c r="S21" s="125">
        <v>0</v>
      </c>
      <c r="T21" s="123">
        <v>5.4945919711000005E-2</v>
      </c>
      <c r="U21" s="123">
        <v>0</v>
      </c>
      <c r="V21" s="1"/>
      <c r="W21" s="123">
        <v>9.5702938778999998E-5</v>
      </c>
      <c r="X21" s="123">
        <v>3.4653465347E-2</v>
      </c>
      <c r="Y21" s="123">
        <v>0.12386261049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114.01</v>
      </c>
      <c r="I22" s="13" t="s">
        <v>211</v>
      </c>
      <c r="J22" s="15" t="s">
        <v>211</v>
      </c>
      <c r="K22" s="15" t="s">
        <v>211</v>
      </c>
      <c r="L22" s="13">
        <v>582.52181048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10.376255647000001</v>
      </c>
      <c r="S22" s="10">
        <v>0</v>
      </c>
      <c r="T22" s="8">
        <v>9.9389421906000003E-2</v>
      </c>
      <c r="U22" s="8">
        <v>0</v>
      </c>
      <c r="V22" s="1"/>
      <c r="W22" s="8">
        <v>3.6091549299999996E-3</v>
      </c>
      <c r="X22" s="8">
        <v>4.1187214611999999E-2</v>
      </c>
      <c r="Y22" s="8">
        <v>0.20592135348999999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7.8</v>
      </c>
      <c r="I23" s="121" t="s">
        <v>211</v>
      </c>
      <c r="J23" s="122" t="s">
        <v>211</v>
      </c>
      <c r="K23" s="122" t="s">
        <v>211</v>
      </c>
      <c r="L23" s="121">
        <v>1164.6878248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1.17</v>
      </c>
      <c r="S23" s="125">
        <v>0.1</v>
      </c>
      <c r="T23" s="123">
        <v>0.15354330708</v>
      </c>
      <c r="U23" s="123">
        <v>0.15384615384615388</v>
      </c>
      <c r="V23" s="1"/>
      <c r="W23" s="123">
        <v>-1.5151515151999998E-2</v>
      </c>
      <c r="X23" s="123">
        <v>4.2162152615000004E-2</v>
      </c>
      <c r="Y23" s="123">
        <v>0.19430603957999998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79.05</v>
      </c>
      <c r="I24" s="13" t="s">
        <v>211</v>
      </c>
      <c r="J24" s="15" t="s">
        <v>211</v>
      </c>
      <c r="K24" s="15" t="s">
        <v>211</v>
      </c>
      <c r="L24" s="13">
        <v>235.53739238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12.2</v>
      </c>
      <c r="S24" s="10">
        <v>1</v>
      </c>
      <c r="T24" s="8">
        <v>0.14985873970999999</v>
      </c>
      <c r="U24" s="8">
        <v>0.15180265654648956</v>
      </c>
      <c r="V24" s="1"/>
      <c r="W24" s="8">
        <v>-9.894789578499999E-3</v>
      </c>
      <c r="X24" s="8">
        <v>5.0913600766000003E-2</v>
      </c>
      <c r="Y24" s="8">
        <v>0.13264760643000001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101.3</v>
      </c>
      <c r="I25" s="121" t="s">
        <v>211</v>
      </c>
      <c r="J25" s="122" t="s">
        <v>211</v>
      </c>
      <c r="K25" s="122" t="s">
        <v>211</v>
      </c>
      <c r="L25" s="121">
        <v>8192.0846548000009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17.52</v>
      </c>
      <c r="S25" s="125">
        <v>1.23</v>
      </c>
      <c r="T25" s="123">
        <v>0.17016317015999999</v>
      </c>
      <c r="U25" s="123">
        <v>0.14570582428430404</v>
      </c>
      <c r="V25" s="1"/>
      <c r="W25" s="123">
        <v>-2.5024061596E-2</v>
      </c>
      <c r="X25" s="123">
        <v>-3.5230903635000005E-2</v>
      </c>
      <c r="Y25" s="123">
        <v>0.16403794139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77.61</v>
      </c>
      <c r="I26" s="13" t="s">
        <v>211</v>
      </c>
      <c r="J26" s="15" t="s">
        <v>211</v>
      </c>
      <c r="K26" s="15" t="s">
        <v>211</v>
      </c>
      <c r="L26" s="13">
        <v>177.88882333000001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12.23</v>
      </c>
      <c r="S26" s="10">
        <v>0.93</v>
      </c>
      <c r="T26" s="8">
        <v>0.16319722445000001</v>
      </c>
      <c r="U26" s="8">
        <v>0.14379590258987243</v>
      </c>
      <c r="V26" s="1"/>
      <c r="W26" s="8">
        <v>1.8071511548999998E-3</v>
      </c>
      <c r="X26" s="8">
        <v>0.10698207562000001</v>
      </c>
      <c r="Y26" s="8">
        <v>0.21953349864999999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0" t="s">
        <v>1</v>
      </c>
      <c r="D6" s="211"/>
      <c r="E6" s="210" t="s">
        <v>303</v>
      </c>
      <c r="F6" s="211"/>
      <c r="G6" s="210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0.6441228070240419</v>
      </c>
      <c r="H7" s="138">
        <v>7.1316282026900009</v>
      </c>
      <c r="I7" s="138">
        <v>0.51970469280000009</v>
      </c>
      <c r="J7" s="139">
        <v>0.10462171373565046</v>
      </c>
      <c r="K7" s="139">
        <v>9.7361844140713763E-2</v>
      </c>
      <c r="L7" s="164">
        <v>-3.4806228432305006E-2</v>
      </c>
      <c r="M7" s="139">
        <v>3.3326802595019994E-2</v>
      </c>
      <c r="N7" s="139">
        <v>0.19622422938930001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67</v>
      </c>
      <c r="D9" s="158">
        <v>3477.4340000000002</v>
      </c>
      <c r="E9" s="15">
        <v>134507.14712000001</v>
      </c>
      <c r="F9" s="158">
        <v>119304.51936999999</v>
      </c>
      <c r="G9" s="17">
        <v>1.1274270901913781</v>
      </c>
      <c r="H9" s="10">
        <v>0.72</v>
      </c>
      <c r="I9" s="10">
        <v>0.05</v>
      </c>
      <c r="J9" s="8">
        <v>1.8614270941054809E-2</v>
      </c>
      <c r="K9" s="160">
        <v>1.5511892450879009E-2</v>
      </c>
      <c r="L9" s="8">
        <v>-1.4773306165E-2</v>
      </c>
      <c r="M9" s="8">
        <v>-7.1717618979999995E-2</v>
      </c>
      <c r="N9" s="8">
        <v>7.0459098716999999E-2</v>
      </c>
      <c r="Q9" s="38">
        <v>0.6441228070240419</v>
      </c>
      <c r="R9" s="39">
        <v>9.7361844140713763E-2</v>
      </c>
      <c r="S9" s="37">
        <v>1</v>
      </c>
      <c r="T9" s="37" t="s">
        <v>67</v>
      </c>
      <c r="U9" s="38">
        <v>1.1274270901913781</v>
      </c>
      <c r="V9" s="37">
        <v>1</v>
      </c>
      <c r="W9" s="99" t="s">
        <v>65</v>
      </c>
      <c r="X9" s="99">
        <v>0.18450704225352116</v>
      </c>
    </row>
    <row r="10" spans="1:37" s="118" customFormat="1" ht="16.8" customHeight="1" x14ac:dyDescent="0.3">
      <c r="A10" s="146">
        <v>2</v>
      </c>
      <c r="B10" s="146">
        <v>1</v>
      </c>
      <c r="C10" s="128" t="s">
        <v>65</v>
      </c>
      <c r="D10" s="165">
        <v>49616.923000000003</v>
      </c>
      <c r="E10" s="122">
        <v>422736.18395999999</v>
      </c>
      <c r="F10" s="165">
        <v>478378.28292999999</v>
      </c>
      <c r="G10" s="124">
        <v>0.88368598459528735</v>
      </c>
      <c r="H10" s="125">
        <v>1.0841547337999999</v>
      </c>
      <c r="I10" s="125">
        <v>0.13100000000000001</v>
      </c>
      <c r="J10" s="123">
        <v>0.12724820819248828</v>
      </c>
      <c r="K10" s="170">
        <v>0.18450704225352116</v>
      </c>
      <c r="L10" s="6">
        <v>-4.3663710852999998E-2</v>
      </c>
      <c r="M10" s="6">
        <v>3.7102333692E-2</v>
      </c>
      <c r="N10" s="6">
        <v>0.16535006546000003</v>
      </c>
      <c r="O10" s="146"/>
      <c r="P10" s="146"/>
      <c r="Q10" s="148">
        <v>0.6441228070240419</v>
      </c>
      <c r="R10" s="149">
        <v>9.7361844140713763E-2</v>
      </c>
      <c r="S10" s="146">
        <v>2</v>
      </c>
      <c r="T10" s="146" t="s">
        <v>65</v>
      </c>
      <c r="U10" s="148">
        <v>0.88368598459528735</v>
      </c>
      <c r="V10" s="146">
        <v>2</v>
      </c>
      <c r="W10" s="181" t="s">
        <v>49</v>
      </c>
      <c r="X10" s="181">
        <v>0.1475409836065574</v>
      </c>
      <c r="Y10" s="147"/>
      <c r="Z10" s="146"/>
    </row>
    <row r="11" spans="1:37" ht="16.8" customHeight="1" x14ac:dyDescent="0.3">
      <c r="A11" s="37">
        <v>10</v>
      </c>
      <c r="B11" s="37">
        <v>10</v>
      </c>
      <c r="C11" s="127" t="s">
        <v>449</v>
      </c>
      <c r="D11" s="158">
        <v>9625</v>
      </c>
      <c r="E11" s="15">
        <v>662970</v>
      </c>
      <c r="F11" s="158">
        <v>1021677.5651</v>
      </c>
      <c r="G11" s="17">
        <v>0.64890335527247256</v>
      </c>
      <c r="H11" s="10">
        <v>12.4</v>
      </c>
      <c r="I11" s="10">
        <v>0.6</v>
      </c>
      <c r="J11" s="8">
        <v>0.1800232288037166</v>
      </c>
      <c r="K11" s="160">
        <v>0.10452961672473868</v>
      </c>
      <c r="L11" s="8">
        <v>-4.9668874171999999E-2</v>
      </c>
      <c r="M11" s="8">
        <v>-2.8321805023999998E-2</v>
      </c>
      <c r="N11" s="8">
        <v>-5.6026289280999994E-2</v>
      </c>
      <c r="Q11" s="38">
        <v>0.6441228070240419</v>
      </c>
      <c r="R11" s="39">
        <v>9.7361844140713763E-2</v>
      </c>
      <c r="S11" s="37">
        <v>3</v>
      </c>
      <c r="T11" s="37" t="s">
        <v>24</v>
      </c>
      <c r="U11" s="38">
        <v>0.87729014520414805</v>
      </c>
      <c r="V11" s="37">
        <v>3</v>
      </c>
      <c r="W11" s="99" t="s">
        <v>462</v>
      </c>
      <c r="X11" s="99">
        <v>0.13975155279503101</v>
      </c>
    </row>
    <row r="12" spans="1:37" s="118" customFormat="1" ht="16.8" customHeight="1" x14ac:dyDescent="0.3">
      <c r="A12" s="146">
        <v>9</v>
      </c>
      <c r="B12" s="146">
        <v>16</v>
      </c>
      <c r="C12" s="128" t="s">
        <v>37</v>
      </c>
      <c r="D12" s="165">
        <v>27130.066999999999</v>
      </c>
      <c r="E12" s="122">
        <v>2018476.9848</v>
      </c>
      <c r="F12" s="165">
        <v>2924564.9511000002</v>
      </c>
      <c r="G12" s="124">
        <v>0.69018025537124816</v>
      </c>
      <c r="H12" s="125">
        <v>5.45</v>
      </c>
      <c r="I12" s="125">
        <v>0.4</v>
      </c>
      <c r="J12" s="123">
        <v>7.3252688172043015E-2</v>
      </c>
      <c r="K12" s="170">
        <v>6.4516129032258077E-2</v>
      </c>
      <c r="L12" s="123">
        <v>-1.5873015872999999E-2</v>
      </c>
      <c r="M12" s="123">
        <v>-6.7652110463000001E-2</v>
      </c>
      <c r="N12" s="123">
        <v>1.6146973241E-2</v>
      </c>
      <c r="O12" s="146"/>
      <c r="P12" s="146"/>
      <c r="Q12" s="148">
        <v>0.6441228070240419</v>
      </c>
      <c r="R12" s="149">
        <v>9.7361844140713763E-2</v>
      </c>
      <c r="S12" s="146">
        <v>4</v>
      </c>
      <c r="T12" s="146" t="s">
        <v>230</v>
      </c>
      <c r="U12" s="148">
        <v>0.80253893998870918</v>
      </c>
      <c r="V12" s="146">
        <v>4</v>
      </c>
      <c r="W12" s="181" t="s">
        <v>74</v>
      </c>
      <c r="X12" s="181">
        <v>0.13764975783838901</v>
      </c>
      <c r="Y12" s="147"/>
      <c r="Z12" s="146"/>
    </row>
    <row r="13" spans="1:37" ht="16.8" customHeight="1" x14ac:dyDescent="0.3">
      <c r="A13" s="37">
        <v>6</v>
      </c>
      <c r="B13" s="37">
        <v>3</v>
      </c>
      <c r="C13" s="127" t="s">
        <v>462</v>
      </c>
      <c r="D13" s="158">
        <v>35021.735999999997</v>
      </c>
      <c r="E13" s="15">
        <v>225539.97984000001</v>
      </c>
      <c r="F13" s="158">
        <v>306006.27137999999</v>
      </c>
      <c r="G13" s="17">
        <v>0.73704365215418555</v>
      </c>
      <c r="H13" s="10">
        <v>1.35</v>
      </c>
      <c r="I13" s="10">
        <v>7.4999999999999997E-2</v>
      </c>
      <c r="J13" s="8">
        <v>0.20962732919254656</v>
      </c>
      <c r="K13" s="160">
        <v>0.13975155279503101</v>
      </c>
      <c r="L13" s="8">
        <v>-3.6649214659999999E-2</v>
      </c>
      <c r="M13" s="8">
        <v>-0.17885604301000002</v>
      </c>
      <c r="N13" s="8">
        <v>-5.8036764625000001E-2</v>
      </c>
      <c r="Q13" s="38">
        <v>0.6441228070240419</v>
      </c>
      <c r="R13" s="39">
        <v>9.7361844140713763E-2</v>
      </c>
      <c r="S13" s="37">
        <v>5</v>
      </c>
      <c r="T13" s="37" t="s">
        <v>30</v>
      </c>
      <c r="U13" s="38">
        <v>0.78600033798556934</v>
      </c>
      <c r="V13" s="37">
        <v>5</v>
      </c>
      <c r="W13" s="99" t="s">
        <v>30</v>
      </c>
      <c r="X13" s="99">
        <v>0.1355081555834379</v>
      </c>
    </row>
    <row r="14" spans="1:37" s="118" customFormat="1" ht="16.8" customHeight="1" x14ac:dyDescent="0.3">
      <c r="A14" s="146">
        <v>5</v>
      </c>
      <c r="B14" s="146">
        <v>5</v>
      </c>
      <c r="C14" s="128" t="s">
        <v>30</v>
      </c>
      <c r="D14" s="165">
        <v>12000</v>
      </c>
      <c r="E14" s="122">
        <v>956400</v>
      </c>
      <c r="F14" s="165">
        <v>1216793.3699</v>
      </c>
      <c r="G14" s="124">
        <v>0.78600033798556934</v>
      </c>
      <c r="H14" s="125">
        <v>10.74</v>
      </c>
      <c r="I14" s="125">
        <v>0.9</v>
      </c>
      <c r="J14" s="123">
        <v>0.13475533249686325</v>
      </c>
      <c r="K14" s="170">
        <v>0.1355081555834379</v>
      </c>
      <c r="L14" s="123">
        <v>-7.4762015324000008E-2</v>
      </c>
      <c r="M14" s="123">
        <v>1.2642018413E-2</v>
      </c>
      <c r="N14" s="123">
        <v>0.19889052400000001</v>
      </c>
      <c r="O14" s="146"/>
      <c r="P14" s="146"/>
      <c r="Q14" s="148">
        <v>0.6441228070240419</v>
      </c>
      <c r="R14" s="149">
        <v>9.7361844140713763E-2</v>
      </c>
      <c r="S14" s="146">
        <v>6</v>
      </c>
      <c r="T14" s="146" t="s">
        <v>462</v>
      </c>
      <c r="U14" s="148">
        <v>0.73704365215418555</v>
      </c>
      <c r="V14" s="146">
        <v>6</v>
      </c>
      <c r="W14" s="181" t="s">
        <v>78</v>
      </c>
      <c r="X14" s="181">
        <v>0.12415818815028901</v>
      </c>
      <c r="Y14" s="147"/>
      <c r="Z14" s="146"/>
    </row>
    <row r="15" spans="1:37" ht="16.8" customHeight="1" x14ac:dyDescent="0.3">
      <c r="A15" s="37">
        <v>3</v>
      </c>
      <c r="B15" s="37">
        <v>14</v>
      </c>
      <c r="C15" s="127" t="s">
        <v>24</v>
      </c>
      <c r="D15" s="158">
        <v>11817.767</v>
      </c>
      <c r="E15" s="15">
        <v>1529809.9382</v>
      </c>
      <c r="F15" s="158">
        <v>1743790.1776999999</v>
      </c>
      <c r="G15" s="17">
        <v>0.87729014520414805</v>
      </c>
      <c r="H15" s="10">
        <v>12.55</v>
      </c>
      <c r="I15" s="10">
        <v>0.85</v>
      </c>
      <c r="J15" s="8">
        <v>9.6948628811045351E-2</v>
      </c>
      <c r="K15" s="160">
        <v>7.8794901503797796E-2</v>
      </c>
      <c r="L15" s="8">
        <v>-1.6966144830999998E-3</v>
      </c>
      <c r="M15" s="8">
        <v>8.5559066860000005E-2</v>
      </c>
      <c r="N15" s="8">
        <v>0.28018156820000001</v>
      </c>
      <c r="Q15" s="38">
        <v>0.6441228070240419</v>
      </c>
      <c r="R15" s="39">
        <v>9.7361844140713763E-2</v>
      </c>
      <c r="S15" s="37">
        <v>7</v>
      </c>
      <c r="T15" s="37" t="s">
        <v>74</v>
      </c>
      <c r="U15" s="38">
        <v>0.72430421348190255</v>
      </c>
      <c r="V15" s="37">
        <v>7</v>
      </c>
      <c r="W15" s="99" t="s">
        <v>398</v>
      </c>
      <c r="X15" s="99">
        <v>0.12262773722627737</v>
      </c>
    </row>
    <row r="16" spans="1:37" s="118" customFormat="1" ht="16.8" customHeight="1" x14ac:dyDescent="0.3">
      <c r="A16" s="146">
        <v>8</v>
      </c>
      <c r="B16" s="146">
        <v>13</v>
      </c>
      <c r="C16" s="128" t="s">
        <v>50</v>
      </c>
      <c r="D16" s="165">
        <v>3690.6950000000002</v>
      </c>
      <c r="E16" s="122">
        <v>524558.48034999997</v>
      </c>
      <c r="F16" s="165">
        <v>735512.52459000004</v>
      </c>
      <c r="G16" s="124">
        <v>0.7131876926805657</v>
      </c>
      <c r="H16" s="125">
        <v>10.78</v>
      </c>
      <c r="I16" s="125">
        <v>1.07</v>
      </c>
      <c r="J16" s="123">
        <v>7.5846056427214523E-2</v>
      </c>
      <c r="K16" s="170">
        <v>9.033982973334273E-2</v>
      </c>
      <c r="L16" s="123">
        <v>1.0738159579E-2</v>
      </c>
      <c r="M16" s="123">
        <v>4.6758423942999998E-2</v>
      </c>
      <c r="N16" s="123">
        <v>0.19290998344999999</v>
      </c>
      <c r="O16" s="146"/>
      <c r="P16" s="146"/>
      <c r="Q16" s="148">
        <v>0.6441228070240419</v>
      </c>
      <c r="R16" s="149">
        <v>9.7361844140713763E-2</v>
      </c>
      <c r="S16" s="146">
        <v>8</v>
      </c>
      <c r="T16" s="146" t="s">
        <v>50</v>
      </c>
      <c r="U16" s="148">
        <v>0.7131876926805657</v>
      </c>
      <c r="V16" s="146">
        <v>8</v>
      </c>
      <c r="W16" s="181" t="s">
        <v>18</v>
      </c>
      <c r="X16" s="181">
        <v>0.11056179775280899</v>
      </c>
      <c r="Y16" s="147"/>
      <c r="Z16" s="146"/>
    </row>
    <row r="17" spans="1:26" ht="16.8" customHeight="1" x14ac:dyDescent="0.3">
      <c r="A17" s="37">
        <v>7</v>
      </c>
      <c r="B17" s="37">
        <v>4</v>
      </c>
      <c r="C17" s="127" t="s">
        <v>74</v>
      </c>
      <c r="D17" s="158">
        <v>1798</v>
      </c>
      <c r="E17" s="15">
        <v>70535.539999999994</v>
      </c>
      <c r="F17" s="158">
        <v>97383.859830000001</v>
      </c>
      <c r="G17" s="17">
        <v>0.72430421348190255</v>
      </c>
      <c r="H17" s="10">
        <v>5.4</v>
      </c>
      <c r="I17" s="10">
        <v>0.45</v>
      </c>
      <c r="J17" s="8">
        <v>0.13764975783838901</v>
      </c>
      <c r="K17" s="160">
        <v>0.13764975783838901</v>
      </c>
      <c r="L17" s="8">
        <v>-1.1838790932E-2</v>
      </c>
      <c r="M17" s="8">
        <v>0.12610935911000001</v>
      </c>
      <c r="N17" s="8">
        <v>0.28092799637999999</v>
      </c>
      <c r="Q17" s="38">
        <v>0.6441228070240419</v>
      </c>
      <c r="R17" s="39">
        <v>9.7361844140713763E-2</v>
      </c>
      <c r="S17" s="37">
        <v>9</v>
      </c>
      <c r="T17" s="37" t="s">
        <v>37</v>
      </c>
      <c r="U17" s="38">
        <v>0.69018025537124816</v>
      </c>
      <c r="V17" s="37">
        <v>9</v>
      </c>
      <c r="W17" s="99" t="s">
        <v>72</v>
      </c>
      <c r="X17" s="99">
        <v>0.11019705375932658</v>
      </c>
    </row>
    <row r="18" spans="1:26" s="118" customFormat="1" ht="16.8" customHeight="1" x14ac:dyDescent="0.3">
      <c r="A18" s="146">
        <v>4</v>
      </c>
      <c r="B18" s="146">
        <v>15</v>
      </c>
      <c r="C18" s="128" t="s">
        <v>230</v>
      </c>
      <c r="D18" s="165">
        <v>4824.9870000000001</v>
      </c>
      <c r="E18" s="122">
        <v>294324.20699999999</v>
      </c>
      <c r="F18" s="165">
        <v>366741.34093000001</v>
      </c>
      <c r="G18" s="124">
        <v>0.80253893998870918</v>
      </c>
      <c r="H18" s="125">
        <v>4.04</v>
      </c>
      <c r="I18" s="125">
        <v>0.34</v>
      </c>
      <c r="J18" s="123">
        <v>6.6229508196721312E-2</v>
      </c>
      <c r="K18" s="170">
        <v>6.6885245901639342E-2</v>
      </c>
      <c r="L18" s="123">
        <v>-2.3374959975000002E-2</v>
      </c>
      <c r="M18" s="123">
        <v>0.18556419535999999</v>
      </c>
      <c r="N18" s="123">
        <v>0.45524823052999996</v>
      </c>
      <c r="O18" s="146"/>
      <c r="P18" s="146"/>
      <c r="Q18" s="148">
        <v>0.6441228070240419</v>
      </c>
      <c r="R18" s="149">
        <v>9.7361844140713763E-2</v>
      </c>
      <c r="S18" s="146">
        <v>10</v>
      </c>
      <c r="T18" s="146" t="s">
        <v>449</v>
      </c>
      <c r="U18" s="148">
        <v>0.64890335527247256</v>
      </c>
      <c r="V18" s="146">
        <v>10</v>
      </c>
      <c r="W18" s="181" t="s">
        <v>449</v>
      </c>
      <c r="X18" s="181">
        <v>0.10452961672473868</v>
      </c>
      <c r="Y18" s="147"/>
      <c r="Z18" s="146"/>
    </row>
    <row r="19" spans="1:26" ht="16.8" customHeight="1" x14ac:dyDescent="0.3">
      <c r="A19" s="37">
        <v>13</v>
      </c>
      <c r="B19" s="37">
        <v>12</v>
      </c>
      <c r="C19" s="127" t="s">
        <v>21</v>
      </c>
      <c r="D19" s="158">
        <v>20767.328000000001</v>
      </c>
      <c r="E19" s="15">
        <v>1263484.2355</v>
      </c>
      <c r="F19" s="158">
        <v>2135526.9934</v>
      </c>
      <c r="G19" s="17">
        <v>0.59164985476881771</v>
      </c>
      <c r="H19" s="10">
        <v>5.76</v>
      </c>
      <c r="I19" s="10">
        <v>0.48</v>
      </c>
      <c r="J19" s="8">
        <v>9.4674556214516384E-2</v>
      </c>
      <c r="K19" s="160">
        <v>9.4674556214516384E-2</v>
      </c>
      <c r="L19" s="8">
        <v>-5.4104477613000003E-2</v>
      </c>
      <c r="M19" s="8">
        <v>-5.1333315891E-2</v>
      </c>
      <c r="N19" s="8">
        <v>4.1843482681999999E-2</v>
      </c>
      <c r="Q19" s="38">
        <v>0.6441228070240419</v>
      </c>
      <c r="R19" s="39">
        <v>9.7361844140713763E-2</v>
      </c>
      <c r="S19" s="37">
        <v>11</v>
      </c>
      <c r="T19" s="37" t="s">
        <v>72</v>
      </c>
      <c r="U19" s="38">
        <v>0.62592169988301127</v>
      </c>
      <c r="V19" s="37">
        <v>11</v>
      </c>
      <c r="W19" s="99" t="s">
        <v>45</v>
      </c>
      <c r="X19" s="99">
        <v>9.9999999999999992E-2</v>
      </c>
    </row>
    <row r="20" spans="1:26" ht="16.8" customHeight="1" x14ac:dyDescent="0.3">
      <c r="A20" s="37">
        <v>12</v>
      </c>
      <c r="B20" s="37">
        <v>6</v>
      </c>
      <c r="C20" s="127" t="s">
        <v>78</v>
      </c>
      <c r="D20" s="158">
        <v>1815.6959999999999</v>
      </c>
      <c r="E20" s="15">
        <v>75387.697920000006</v>
      </c>
      <c r="F20" s="158">
        <v>123791.73886</v>
      </c>
      <c r="G20" s="17">
        <v>0.60898811676971709</v>
      </c>
      <c r="H20" s="10">
        <v>5.596602206</v>
      </c>
      <c r="I20" s="10">
        <v>0.42958733100000002</v>
      </c>
      <c r="J20" s="8">
        <v>0.13479292403660884</v>
      </c>
      <c r="K20" s="160">
        <v>0.12415818815028901</v>
      </c>
      <c r="L20" s="8">
        <v>-2.3722863293E-2</v>
      </c>
      <c r="M20" s="8">
        <v>-5.1799203551000005E-2</v>
      </c>
      <c r="N20" s="8">
        <v>0.10023992321</v>
      </c>
      <c r="Q20" s="38">
        <v>0.6441228070240419</v>
      </c>
      <c r="R20" s="39">
        <v>9.7361844140713763E-2</v>
      </c>
      <c r="S20" s="37">
        <v>13</v>
      </c>
      <c r="T20" s="37" t="s">
        <v>21</v>
      </c>
      <c r="U20" s="38">
        <v>0.59164985476881771</v>
      </c>
      <c r="V20" s="37">
        <v>13</v>
      </c>
      <c r="W20" s="99" t="s">
        <v>50</v>
      </c>
      <c r="X20" s="99">
        <v>9.033982973334273E-2</v>
      </c>
    </row>
    <row r="21" spans="1:26" s="118" customFormat="1" ht="16.8" customHeight="1" x14ac:dyDescent="0.3">
      <c r="A21" s="146">
        <v>11</v>
      </c>
      <c r="B21" s="146">
        <v>9</v>
      </c>
      <c r="C21" s="128" t="s">
        <v>72</v>
      </c>
      <c r="D21" s="165">
        <v>2676</v>
      </c>
      <c r="E21" s="122">
        <v>139874.51999999999</v>
      </c>
      <c r="F21" s="165">
        <v>223469.67684</v>
      </c>
      <c r="G21" s="124">
        <v>0.62592169988301127</v>
      </c>
      <c r="H21" s="125">
        <v>4.43</v>
      </c>
      <c r="I21" s="125">
        <v>0.48</v>
      </c>
      <c r="J21" s="123">
        <v>8.4752247943370954E-2</v>
      </c>
      <c r="K21" s="170">
        <v>0.11019705375932658</v>
      </c>
      <c r="L21" s="123">
        <v>-4.7600913940000003E-3</v>
      </c>
      <c r="M21" s="123">
        <v>6.4499433092E-2</v>
      </c>
      <c r="N21" s="123">
        <v>0.24942919265999999</v>
      </c>
      <c r="O21" s="146"/>
      <c r="P21" s="146"/>
      <c r="Q21" s="148">
        <v>0.6441228070240419</v>
      </c>
      <c r="R21" s="149">
        <v>9.7361844140713763E-2</v>
      </c>
      <c r="S21" s="146">
        <v>14</v>
      </c>
      <c r="T21" s="146" t="s">
        <v>18</v>
      </c>
      <c r="U21" s="148">
        <v>0.51962217567088098</v>
      </c>
      <c r="V21" s="146">
        <v>14</v>
      </c>
      <c r="W21" s="181" t="s">
        <v>24</v>
      </c>
      <c r="X21" s="181">
        <v>7.8794901503797796E-2</v>
      </c>
      <c r="Y21" s="147"/>
      <c r="Z21" s="146"/>
    </row>
    <row r="22" spans="1:26" ht="16.8" customHeight="1" x14ac:dyDescent="0.3">
      <c r="A22" s="37">
        <v>18</v>
      </c>
      <c r="B22" s="37">
        <v>11</v>
      </c>
      <c r="C22" s="127" t="s">
        <v>45</v>
      </c>
      <c r="D22" s="158">
        <v>82826.294999999998</v>
      </c>
      <c r="E22" s="15">
        <v>397566.21600000001</v>
      </c>
      <c r="F22" s="158">
        <v>814633.42995000002</v>
      </c>
      <c r="G22" s="17">
        <v>0.48803081408579263</v>
      </c>
      <c r="H22" s="10">
        <v>0.6</v>
      </c>
      <c r="I22" s="10">
        <v>0.04</v>
      </c>
      <c r="J22" s="8">
        <v>0.12499999999999999</v>
      </c>
      <c r="K22" s="160">
        <v>9.9999999999999992E-2</v>
      </c>
      <c r="L22" s="8">
        <v>-5.3254437868999999E-2</v>
      </c>
      <c r="M22" s="8">
        <v>-2.7077158411000002E-2</v>
      </c>
      <c r="N22" s="8">
        <v>5.7677134912000001E-2</v>
      </c>
      <c r="Q22" s="38">
        <v>0.6441228070240419</v>
      </c>
      <c r="R22" s="39">
        <v>9.7361844140713763E-2</v>
      </c>
      <c r="S22" s="37">
        <v>15</v>
      </c>
      <c r="T22" s="37" t="s">
        <v>398</v>
      </c>
      <c r="U22" s="38">
        <v>0.49882672889117258</v>
      </c>
      <c r="V22" s="37">
        <v>15</v>
      </c>
      <c r="W22" s="99" t="s">
        <v>230</v>
      </c>
      <c r="X22" s="99">
        <v>6.6885245901639342E-2</v>
      </c>
    </row>
    <row r="23" spans="1:26" s="118" customFormat="1" ht="16.8" customHeight="1" x14ac:dyDescent="0.3">
      <c r="A23" s="146">
        <v>14</v>
      </c>
      <c r="B23" s="146">
        <v>8</v>
      </c>
      <c r="C23" s="128" t="s">
        <v>18</v>
      </c>
      <c r="D23" s="165">
        <v>26638.202000000001</v>
      </c>
      <c r="E23" s="122">
        <v>1185399.9890000001</v>
      </c>
      <c r="F23" s="165">
        <v>2281272.9027</v>
      </c>
      <c r="G23" s="124">
        <v>0.51962217567088098</v>
      </c>
      <c r="H23" s="125">
        <v>4.92</v>
      </c>
      <c r="I23" s="125">
        <v>0.41</v>
      </c>
      <c r="J23" s="123">
        <v>0.11056179775280899</v>
      </c>
      <c r="K23" s="170">
        <v>0.11056179775280899</v>
      </c>
      <c r="L23" s="123">
        <v>-5.0689956406999997E-2</v>
      </c>
      <c r="M23" s="123">
        <v>1.0819343431999999E-2</v>
      </c>
      <c r="N23" s="123">
        <v>0.14144888763000002</v>
      </c>
      <c r="O23" s="146"/>
      <c r="P23" s="146"/>
      <c r="Q23" s="148">
        <v>0.6441228070240419</v>
      </c>
      <c r="R23" s="149">
        <v>9.7361844140713763E-2</v>
      </c>
      <c r="S23" s="146">
        <v>16</v>
      </c>
      <c r="T23" s="146" t="s">
        <v>466</v>
      </c>
      <c r="U23" s="148">
        <v>0.49299581533591003</v>
      </c>
      <c r="V23" s="146">
        <v>16</v>
      </c>
      <c r="W23" s="181" t="s">
        <v>37</v>
      </c>
      <c r="X23" s="181">
        <v>6.4516129032258077E-2</v>
      </c>
      <c r="Y23" s="147"/>
      <c r="Z23" s="146"/>
    </row>
    <row r="24" spans="1:26" ht="16.8" customHeight="1" x14ac:dyDescent="0.3">
      <c r="A24" s="37">
        <v>15</v>
      </c>
      <c r="B24" s="37">
        <v>7</v>
      </c>
      <c r="C24" s="127" t="s">
        <v>398</v>
      </c>
      <c r="D24" s="158">
        <v>11610.812</v>
      </c>
      <c r="E24" s="15">
        <v>636272.4976</v>
      </c>
      <c r="F24" s="158">
        <v>1275538.0992000001</v>
      </c>
      <c r="G24" s="17">
        <v>0.49882672889117258</v>
      </c>
      <c r="H24" s="10">
        <v>6.44</v>
      </c>
      <c r="I24" s="10">
        <v>0.56000000000000005</v>
      </c>
      <c r="J24" s="8">
        <v>0.1175182481751825</v>
      </c>
      <c r="K24" s="160">
        <v>0.12262773722627737</v>
      </c>
      <c r="L24" s="8">
        <v>-0.11219205966000001</v>
      </c>
      <c r="M24" s="8">
        <v>1.9165744869000002E-2</v>
      </c>
      <c r="N24" s="8">
        <v>0.20366183037999999</v>
      </c>
      <c r="Q24" s="38">
        <v>0.6441228070240419</v>
      </c>
      <c r="R24" s="39">
        <v>9.7361844140713763E-2</v>
      </c>
      <c r="S24" s="37">
        <v>17</v>
      </c>
      <c r="T24" s="37" t="s">
        <v>79</v>
      </c>
      <c r="U24" s="38">
        <v>0.48854755333808619</v>
      </c>
      <c r="V24" s="37">
        <v>17</v>
      </c>
      <c r="W24" s="99" t="s">
        <v>79</v>
      </c>
      <c r="X24" s="99">
        <v>5.4390934844192627E-2</v>
      </c>
    </row>
    <row r="25" spans="1:26" s="118" customFormat="1" ht="16.8" customHeight="1" x14ac:dyDescent="0.3">
      <c r="A25" s="146">
        <v>19</v>
      </c>
      <c r="B25" s="146">
        <v>2</v>
      </c>
      <c r="C25" s="128" t="s">
        <v>49</v>
      </c>
      <c r="D25" s="165">
        <v>8543.4930000000004</v>
      </c>
      <c r="E25" s="122">
        <v>312691.84379999997</v>
      </c>
      <c r="F25" s="165">
        <v>766652.25555999996</v>
      </c>
      <c r="G25" s="124">
        <v>0.40786659340302167</v>
      </c>
      <c r="H25" s="125">
        <v>5</v>
      </c>
      <c r="I25" s="125">
        <v>0.45</v>
      </c>
      <c r="J25" s="123">
        <v>0.13661202185792351</v>
      </c>
      <c r="K25" s="170">
        <v>0.1475409836065574</v>
      </c>
      <c r="L25" s="123">
        <v>-5.0222362153000001E-2</v>
      </c>
      <c r="M25" s="123">
        <v>9.7217005004000007E-3</v>
      </c>
      <c r="N25" s="123">
        <v>0.25329717162000004</v>
      </c>
      <c r="O25" s="146"/>
      <c r="P25" s="146"/>
      <c r="Q25" s="148">
        <v>0.6441228070240419</v>
      </c>
      <c r="R25" s="149">
        <v>9.7361844140713763E-2</v>
      </c>
      <c r="S25" s="146">
        <v>18</v>
      </c>
      <c r="T25" s="146" t="s">
        <v>45</v>
      </c>
      <c r="U25" s="148">
        <v>0.48803081408579263</v>
      </c>
      <c r="V25" s="146">
        <v>18</v>
      </c>
      <c r="W25" s="181" t="s">
        <v>77</v>
      </c>
      <c r="X25" s="181">
        <v>4.6495505076923078E-2</v>
      </c>
      <c r="Y25" s="147"/>
      <c r="Z25" s="146"/>
    </row>
    <row r="26" spans="1:26" ht="16.8" customHeight="1" x14ac:dyDescent="0.3">
      <c r="A26" s="37">
        <v>16</v>
      </c>
      <c r="B26" s="37">
        <v>20</v>
      </c>
      <c r="C26" s="127" t="s">
        <v>466</v>
      </c>
      <c r="D26" s="158">
        <v>7316.1710000000003</v>
      </c>
      <c r="E26" s="15">
        <v>155834.4423</v>
      </c>
      <c r="F26" s="158">
        <v>316096.88653000002</v>
      </c>
      <c r="G26" s="17">
        <v>0.49299581533591003</v>
      </c>
      <c r="H26" s="10">
        <v>0</v>
      </c>
      <c r="I26" s="10">
        <v>0</v>
      </c>
      <c r="J26" s="8">
        <v>0</v>
      </c>
      <c r="K26" s="160">
        <v>0</v>
      </c>
      <c r="L26" s="8">
        <v>-2.6063100137E-2</v>
      </c>
      <c r="M26" s="8">
        <v>0.31888544891999998</v>
      </c>
      <c r="N26" s="8">
        <v>0.63846153845999998</v>
      </c>
      <c r="Q26" s="38">
        <v>0.6441228070240419</v>
      </c>
      <c r="R26" s="39">
        <v>9.7361844140713763E-2</v>
      </c>
      <c r="S26" s="37">
        <v>19</v>
      </c>
      <c r="T26" s="37" t="s">
        <v>49</v>
      </c>
      <c r="U26" s="38">
        <v>0.40786659340302167</v>
      </c>
      <c r="V26" s="37">
        <v>19</v>
      </c>
      <c r="W26" s="99" t="s">
        <v>67</v>
      </c>
      <c r="X26" s="99">
        <v>1.5511892450879009E-2</v>
      </c>
    </row>
    <row r="27" spans="1:26" s="118" customFormat="1" ht="16.8" customHeight="1" x14ac:dyDescent="0.3">
      <c r="A27" s="146">
        <v>17</v>
      </c>
      <c r="B27" s="146">
        <v>17</v>
      </c>
      <c r="C27" s="128" t="s">
        <v>79</v>
      </c>
      <c r="D27" s="165">
        <v>1415</v>
      </c>
      <c r="E27" s="122">
        <v>49949.5</v>
      </c>
      <c r="F27" s="165">
        <v>102240.81496</v>
      </c>
      <c r="G27" s="124">
        <v>0.48854755333808619</v>
      </c>
      <c r="H27" s="125">
        <v>1.84</v>
      </c>
      <c r="I27" s="125">
        <v>0.16</v>
      </c>
      <c r="J27" s="123">
        <v>5.2124645892351273E-2</v>
      </c>
      <c r="K27" s="170">
        <v>5.4390934844192627E-2</v>
      </c>
      <c r="L27" s="123">
        <v>-8.9971642175999997E-2</v>
      </c>
      <c r="M27" s="123">
        <v>9.8273859989000012E-2</v>
      </c>
      <c r="N27" s="123">
        <v>0.38022301648000001</v>
      </c>
      <c r="O27" s="146"/>
      <c r="P27" s="146"/>
      <c r="Q27" s="148">
        <v>0.6441228070240419</v>
      </c>
      <c r="R27" s="149">
        <v>9.7361844140713763E-2</v>
      </c>
      <c r="S27" s="146">
        <v>20</v>
      </c>
      <c r="T27" s="146" t="s">
        <v>77</v>
      </c>
      <c r="U27" s="148">
        <v>0.31731335412523148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7" t="s">
        <v>77</v>
      </c>
      <c r="D28" s="158">
        <v>111.17700000000001</v>
      </c>
      <c r="E28" s="15">
        <v>72265.05</v>
      </c>
      <c r="F28" s="158">
        <v>227740.33635999999</v>
      </c>
      <c r="G28" s="17">
        <v>0.31731335412523148</v>
      </c>
      <c r="H28" s="10">
        <v>43.531807114000003</v>
      </c>
      <c r="I28" s="10">
        <v>2.5185065249999998</v>
      </c>
      <c r="J28" s="8">
        <v>6.6972010944615398E-2</v>
      </c>
      <c r="K28" s="160">
        <v>4.6495505076923078E-2</v>
      </c>
      <c r="L28" s="8">
        <v>3.0418764914000002E-2</v>
      </c>
      <c r="M28" s="8">
        <v>0.12819237905</v>
      </c>
      <c r="N28" s="8">
        <v>0.31215102368000003</v>
      </c>
      <c r="Q28" s="38">
        <v>0.6441228070240419</v>
      </c>
      <c r="R28" s="39">
        <v>9.7361844140713763E-2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14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09"/>
      <c r="L6" s="210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0.92080628339877069</v>
      </c>
      <c r="H7" s="138">
        <v>9.8951879563876464</v>
      </c>
      <c r="I7" s="138">
        <v>0.85529411764705887</v>
      </c>
      <c r="J7" s="139">
        <v>9.5805927398550345E-2</v>
      </c>
      <c r="K7" s="139">
        <v>9.8639389275987949E-2</v>
      </c>
      <c r="L7" s="164">
        <v>-1.9030711775328297E-2</v>
      </c>
      <c r="M7" s="139">
        <v>3.7437898055647104E-3</v>
      </c>
      <c r="N7" s="139">
        <v>0.12854720862142527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14</v>
      </c>
      <c r="B9" s="37">
        <v>16</v>
      </c>
      <c r="C9" s="127" t="s">
        <v>61</v>
      </c>
      <c r="D9" s="158">
        <v>685</v>
      </c>
      <c r="E9" s="15">
        <v>315100</v>
      </c>
      <c r="F9" s="158">
        <v>405068.00089999998</v>
      </c>
      <c r="G9" s="17">
        <v>0.77789408025293372</v>
      </c>
      <c r="H9" s="10">
        <v>41.48</v>
      </c>
      <c r="I9" s="10">
        <v>3</v>
      </c>
      <c r="J9" s="8">
        <v>9.0173913043478257E-2</v>
      </c>
      <c r="K9" s="160">
        <v>7.8260869565217397E-2</v>
      </c>
      <c r="L9" s="8">
        <v>-2.3375299887E-2</v>
      </c>
      <c r="M9" s="8">
        <v>-7.2415244484999993E-3</v>
      </c>
      <c r="N9" s="8">
        <v>-6.7688524176999997E-4</v>
      </c>
      <c r="Q9" s="38">
        <v>0.92080628339877069</v>
      </c>
      <c r="R9" s="39">
        <v>9.8639389275987949E-2</v>
      </c>
      <c r="S9" s="37">
        <v>1</v>
      </c>
      <c r="T9" s="39" t="s">
        <v>29</v>
      </c>
      <c r="U9" s="38">
        <v>1.0100597979314012</v>
      </c>
      <c r="V9" s="37">
        <v>1</v>
      </c>
      <c r="W9" s="133" t="s">
        <v>393</v>
      </c>
      <c r="X9" s="134">
        <v>0.21227887617065561</v>
      </c>
    </row>
    <row r="10" spans="1:41" s="147" customFormat="1" ht="16.8" customHeight="1" x14ac:dyDescent="0.3">
      <c r="A10" s="146">
        <v>3</v>
      </c>
      <c r="B10" s="146">
        <v>14</v>
      </c>
      <c r="C10" s="128" t="s">
        <v>16</v>
      </c>
      <c r="D10" s="165">
        <v>43455.523999999998</v>
      </c>
      <c r="E10" s="122">
        <v>6748642.8772</v>
      </c>
      <c r="F10" s="165">
        <v>7234911.1977000004</v>
      </c>
      <c r="G10" s="124">
        <v>0.93278862625783343</v>
      </c>
      <c r="H10" s="125">
        <v>13.2</v>
      </c>
      <c r="I10" s="125">
        <v>1.1000000000000001</v>
      </c>
      <c r="J10" s="123">
        <v>8.4996780424983889E-2</v>
      </c>
      <c r="K10" s="170">
        <v>8.4996780424983903E-2</v>
      </c>
      <c r="L10" s="6">
        <v>1.8189894034999999E-12</v>
      </c>
      <c r="M10" s="6">
        <v>2.0918259100999998E-2</v>
      </c>
      <c r="N10" s="6">
        <v>5.6561644187000007E-2</v>
      </c>
      <c r="Q10" s="148">
        <v>0.92080628339877069</v>
      </c>
      <c r="R10" s="149">
        <v>9.8639389275987949E-2</v>
      </c>
      <c r="S10" s="146">
        <v>2</v>
      </c>
      <c r="T10" s="149" t="s">
        <v>27</v>
      </c>
      <c r="U10" s="148">
        <v>1.0084303729419646</v>
      </c>
      <c r="V10" s="146">
        <v>2</v>
      </c>
      <c r="W10" s="150" t="s">
        <v>44</v>
      </c>
      <c r="X10" s="151">
        <v>0.1536144578313253</v>
      </c>
    </row>
    <row r="11" spans="1:41" s="101" customFormat="1" ht="16.8" customHeight="1" x14ac:dyDescent="0.3">
      <c r="A11" s="37">
        <v>1</v>
      </c>
      <c r="B11" s="37">
        <v>11</v>
      </c>
      <c r="C11" s="127" t="s">
        <v>29</v>
      </c>
      <c r="D11" s="158">
        <v>53310.351999999999</v>
      </c>
      <c r="E11" s="15">
        <v>5517621.432</v>
      </c>
      <c r="F11" s="158">
        <v>5462668.0948000001</v>
      </c>
      <c r="G11" s="17">
        <v>1.0100597979314012</v>
      </c>
      <c r="H11" s="10">
        <v>9.5100999999999996</v>
      </c>
      <c r="I11" s="10">
        <v>0.81</v>
      </c>
      <c r="J11" s="8">
        <v>9.1885024154589365E-2</v>
      </c>
      <c r="K11" s="160">
        <v>9.3913043478260877E-2</v>
      </c>
      <c r="L11" s="8">
        <v>6.9226342748E-3</v>
      </c>
      <c r="M11" s="8">
        <v>5.0727706500999996E-2</v>
      </c>
      <c r="N11" s="8">
        <v>0.13447268719</v>
      </c>
      <c r="Q11" s="38">
        <v>0.92080628339877069</v>
      </c>
      <c r="R11" s="39">
        <v>9.8639389275987949E-2</v>
      </c>
      <c r="S11" s="37">
        <v>3</v>
      </c>
      <c r="T11" s="39" t="s">
        <v>16</v>
      </c>
      <c r="U11" s="38">
        <v>0.93278862625783343</v>
      </c>
      <c r="V11" s="37">
        <v>3</v>
      </c>
      <c r="W11" s="133" t="s">
        <v>444</v>
      </c>
      <c r="X11" s="134">
        <v>0.15306122448979589</v>
      </c>
    </row>
    <row r="12" spans="1:41" s="101" customFormat="1" ht="16.8" customHeight="1" x14ac:dyDescent="0.3">
      <c r="A12" s="37">
        <v>2</v>
      </c>
      <c r="B12" s="37">
        <v>10</v>
      </c>
      <c r="C12" s="5" t="s">
        <v>27</v>
      </c>
      <c r="D12" s="157">
        <v>18021.303</v>
      </c>
      <c r="E12" s="14">
        <v>2108492.4509999999</v>
      </c>
      <c r="F12" s="157">
        <v>2090865.6736000001</v>
      </c>
      <c r="G12" s="16">
        <v>1.0084303729419646</v>
      </c>
      <c r="H12" s="9">
        <v>10.8</v>
      </c>
      <c r="I12" s="9">
        <v>0.95</v>
      </c>
      <c r="J12" s="6">
        <v>9.2307692307692313E-2</v>
      </c>
      <c r="K12" s="159">
        <v>9.7435897435897423E-2</v>
      </c>
      <c r="L12" s="123">
        <v>-1.2804097305E-3</v>
      </c>
      <c r="M12" s="123">
        <v>3.1124426709000001E-2</v>
      </c>
      <c r="N12" s="123">
        <v>0.17479597114000001</v>
      </c>
      <c r="Q12" s="38">
        <v>0.92080628339877069</v>
      </c>
      <c r="R12" s="39">
        <v>9.8639389275987949E-2</v>
      </c>
      <c r="S12" s="37">
        <v>4</v>
      </c>
      <c r="T12" s="39" t="s">
        <v>17</v>
      </c>
      <c r="U12" s="38">
        <v>0.92340087800370463</v>
      </c>
      <c r="V12" s="37">
        <v>4</v>
      </c>
      <c r="W12" s="133" t="s">
        <v>344</v>
      </c>
      <c r="X12" s="134">
        <v>0.14740157480314961</v>
      </c>
    </row>
    <row r="13" spans="1:41" s="101" customFormat="1" ht="16.8" customHeight="1" x14ac:dyDescent="0.3">
      <c r="A13" s="37">
        <v>6</v>
      </c>
      <c r="B13" s="37">
        <v>5</v>
      </c>
      <c r="C13" s="127" t="s">
        <v>40</v>
      </c>
      <c r="D13" s="158">
        <v>214249.66399999999</v>
      </c>
      <c r="E13" s="15">
        <v>2166064.1030000001</v>
      </c>
      <c r="F13" s="158">
        <v>2373630.2782000001</v>
      </c>
      <c r="G13" s="17">
        <v>0.91255328300016292</v>
      </c>
      <c r="H13" s="10">
        <v>1.2050000000000001</v>
      </c>
      <c r="I13" s="10">
        <v>0.1</v>
      </c>
      <c r="J13" s="8">
        <v>0.11918892186174602</v>
      </c>
      <c r="K13" s="160">
        <v>0.11869436201999604</v>
      </c>
      <c r="L13" s="8">
        <v>-5.8326183153E-3</v>
      </c>
      <c r="M13" s="8">
        <v>7.2888889654000005E-2</v>
      </c>
      <c r="N13" s="8">
        <v>0.13237915743000001</v>
      </c>
      <c r="Q13" s="38">
        <v>0.92080628339877069</v>
      </c>
      <c r="R13" s="39">
        <v>9.8639389275987949E-2</v>
      </c>
      <c r="S13" s="37">
        <v>5</v>
      </c>
      <c r="T13" s="39" t="s">
        <v>393</v>
      </c>
      <c r="U13" s="38">
        <v>0.92331045435533898</v>
      </c>
      <c r="V13" s="37">
        <v>5</v>
      </c>
      <c r="W13" s="133" t="s">
        <v>40</v>
      </c>
      <c r="X13" s="134">
        <v>0.11869436201999604</v>
      </c>
    </row>
    <row r="14" spans="1:41" s="101" customFormat="1" ht="16.8" customHeight="1" x14ac:dyDescent="0.3">
      <c r="A14" s="37">
        <v>4</v>
      </c>
      <c r="B14" s="37">
        <v>7</v>
      </c>
      <c r="C14" s="5" t="s">
        <v>17</v>
      </c>
      <c r="D14" s="157">
        <v>51390.097893999999</v>
      </c>
      <c r="E14" s="14">
        <v>5008992.8416999998</v>
      </c>
      <c r="F14" s="157">
        <v>5424505.1754000001</v>
      </c>
      <c r="G14" s="16">
        <v>0.92340087800370463</v>
      </c>
      <c r="H14" s="9">
        <v>9.84</v>
      </c>
      <c r="I14" s="9">
        <v>0.82</v>
      </c>
      <c r="J14" s="6">
        <v>0.10095413973587113</v>
      </c>
      <c r="K14" s="159">
        <v>0.10095413973587113</v>
      </c>
      <c r="L14" s="123">
        <v>-2.4617232062999997E-2</v>
      </c>
      <c r="M14" s="123">
        <v>-4.1281542450999999E-2</v>
      </c>
      <c r="N14" s="123">
        <v>7.4233818339000002E-2</v>
      </c>
      <c r="Q14" s="38">
        <v>0.92080628339877069</v>
      </c>
      <c r="R14" s="39">
        <v>9.8639389275987949E-2</v>
      </c>
      <c r="S14" s="37">
        <v>6</v>
      </c>
      <c r="T14" s="39" t="s">
        <v>40</v>
      </c>
      <c r="U14" s="38">
        <v>0.91255328300016292</v>
      </c>
      <c r="V14" s="37">
        <v>6</v>
      </c>
      <c r="W14" s="133" t="s">
        <v>237</v>
      </c>
      <c r="X14" s="134">
        <v>0.11123470522803117</v>
      </c>
    </row>
    <row r="15" spans="1:41" s="101" customFormat="1" ht="16.8" customHeight="1" x14ac:dyDescent="0.3">
      <c r="A15" s="37">
        <v>5</v>
      </c>
      <c r="B15" s="37">
        <v>1</v>
      </c>
      <c r="C15" s="127" t="s">
        <v>393</v>
      </c>
      <c r="D15" s="158">
        <v>4235.0420000000004</v>
      </c>
      <c r="E15" s="15">
        <v>406987.53619999997</v>
      </c>
      <c r="F15" s="158">
        <v>440791.64736</v>
      </c>
      <c r="G15" s="17">
        <v>0.92331045435533898</v>
      </c>
      <c r="H15" s="10">
        <v>12.85</v>
      </c>
      <c r="I15" s="10">
        <v>1.7</v>
      </c>
      <c r="J15" s="8">
        <v>0.13371488033298648</v>
      </c>
      <c r="K15" s="160">
        <v>0.21227887617065561</v>
      </c>
      <c r="L15" s="8">
        <v>-1.6551201688E-3</v>
      </c>
      <c r="M15" s="8">
        <v>0.15790217959</v>
      </c>
      <c r="N15" s="8">
        <v>0.23317842653999998</v>
      </c>
      <c r="Q15" s="38">
        <v>0.92080628339877069</v>
      </c>
      <c r="R15" s="39">
        <v>9.8639389275987949E-2</v>
      </c>
      <c r="S15" s="37">
        <v>7</v>
      </c>
      <c r="T15" s="39" t="s">
        <v>31</v>
      </c>
      <c r="U15" s="38">
        <v>0.8935374510462345</v>
      </c>
      <c r="V15" s="37">
        <v>7</v>
      </c>
      <c r="W15" s="133" t="s">
        <v>17</v>
      </c>
      <c r="X15" s="134">
        <v>0.10095413973587113</v>
      </c>
    </row>
    <row r="16" spans="1:41" s="147" customFormat="1" ht="16.8" customHeight="1" x14ac:dyDescent="0.3">
      <c r="A16" s="146">
        <v>7</v>
      </c>
      <c r="B16" s="146">
        <v>15</v>
      </c>
      <c r="C16" s="127" t="s">
        <v>31</v>
      </c>
      <c r="D16" s="165">
        <v>16118.565000000001</v>
      </c>
      <c r="E16" s="122">
        <v>1733229.2945000001</v>
      </c>
      <c r="F16" s="165">
        <v>1939738.8352000001</v>
      </c>
      <c r="G16" s="124">
        <v>0.8935374510462345</v>
      </c>
      <c r="H16" s="125">
        <v>9</v>
      </c>
      <c r="I16" s="125">
        <v>0.75</v>
      </c>
      <c r="J16" s="123">
        <v>8.3697572767975154E-2</v>
      </c>
      <c r="K16" s="170">
        <v>8.3697572767975154E-2</v>
      </c>
      <c r="L16" s="123">
        <v>-3.8906901336E-3</v>
      </c>
      <c r="M16" s="123">
        <v>-8.817610008E-3</v>
      </c>
      <c r="N16" s="123">
        <v>0.14365000051999999</v>
      </c>
      <c r="Q16" s="148">
        <v>0.92080628339877069</v>
      </c>
      <c r="R16" s="149">
        <v>9.8639389275987949E-2</v>
      </c>
      <c r="S16" s="146">
        <v>8</v>
      </c>
      <c r="T16" s="149" t="s">
        <v>32</v>
      </c>
      <c r="U16" s="148">
        <v>0.87535125234531941</v>
      </c>
      <c r="V16" s="146">
        <v>8</v>
      </c>
      <c r="W16" s="150" t="s">
        <v>32</v>
      </c>
      <c r="X16" s="151">
        <v>0.1001526717557252</v>
      </c>
    </row>
    <row r="17" spans="1:24" s="101" customFormat="1" ht="16.8" customHeight="1" x14ac:dyDescent="0.3">
      <c r="A17" s="37">
        <v>13</v>
      </c>
      <c r="B17" s="37">
        <v>9</v>
      </c>
      <c r="C17" s="128" t="s">
        <v>235</v>
      </c>
      <c r="D17" s="158">
        <v>12660.066999999999</v>
      </c>
      <c r="E17" s="15">
        <v>1130164.1810999999</v>
      </c>
      <c r="F17" s="158">
        <v>1387834.683</v>
      </c>
      <c r="G17" s="17">
        <v>0.81433631465167811</v>
      </c>
      <c r="H17" s="10">
        <v>8.34</v>
      </c>
      <c r="I17" s="10">
        <v>0.73</v>
      </c>
      <c r="J17" s="8">
        <v>9.3424442701088892E-2</v>
      </c>
      <c r="K17" s="160">
        <v>9.8129270750784023E-2</v>
      </c>
      <c r="L17" s="8">
        <v>-3.3665295517999995E-2</v>
      </c>
      <c r="M17" s="8">
        <v>6.1744024861000004E-3</v>
      </c>
      <c r="N17" s="8">
        <v>0.18138286252999999</v>
      </c>
      <c r="Q17" s="38">
        <v>0.92080628339877069</v>
      </c>
      <c r="R17" s="39">
        <v>9.8639389275987949E-2</v>
      </c>
      <c r="S17" s="37">
        <v>9</v>
      </c>
      <c r="T17" s="39" t="s">
        <v>444</v>
      </c>
      <c r="U17" s="38">
        <v>0.83111978213057558</v>
      </c>
      <c r="V17" s="37">
        <v>9</v>
      </c>
      <c r="W17" s="133" t="s">
        <v>235</v>
      </c>
      <c r="X17" s="134">
        <v>9.8129270750784023E-2</v>
      </c>
    </row>
    <row r="18" spans="1:24" s="147" customFormat="1" ht="16.8" customHeight="1" x14ac:dyDescent="0.3">
      <c r="A18" s="146">
        <v>10</v>
      </c>
      <c r="B18" s="146">
        <v>6</v>
      </c>
      <c r="C18" s="127" t="s">
        <v>237</v>
      </c>
      <c r="D18" s="165">
        <v>2810.1930000000002</v>
      </c>
      <c r="E18" s="122">
        <v>303163.62083999999</v>
      </c>
      <c r="F18" s="165">
        <v>366077.92874</v>
      </c>
      <c r="G18" s="124">
        <v>0.82813957641056335</v>
      </c>
      <c r="H18" s="125">
        <v>11.73</v>
      </c>
      <c r="I18" s="125">
        <v>1</v>
      </c>
      <c r="J18" s="123">
        <v>0.10873192436040047</v>
      </c>
      <c r="K18" s="170">
        <v>0.11123470522803117</v>
      </c>
      <c r="L18" s="6">
        <v>1.7831870930999999E-2</v>
      </c>
      <c r="M18" s="6">
        <v>-1.7924713839E-2</v>
      </c>
      <c r="N18" s="6">
        <v>0.17231053719999997</v>
      </c>
      <c r="Q18" s="148">
        <v>0.92080628339877069</v>
      </c>
      <c r="R18" s="149">
        <v>9.8639389275987949E-2</v>
      </c>
      <c r="S18" s="146">
        <v>10</v>
      </c>
      <c r="T18" s="149" t="s">
        <v>237</v>
      </c>
      <c r="U18" s="148">
        <v>0.82813957641056335</v>
      </c>
      <c r="V18" s="146">
        <v>10</v>
      </c>
      <c r="W18" s="150" t="s">
        <v>27</v>
      </c>
      <c r="X18" s="151">
        <v>9.7435897435897423E-2</v>
      </c>
    </row>
    <row r="19" spans="1:24" s="101" customFormat="1" ht="16.8" customHeight="1" x14ac:dyDescent="0.3">
      <c r="A19" s="37">
        <v>8</v>
      </c>
      <c r="B19" s="37">
        <v>8</v>
      </c>
      <c r="C19" s="5" t="s">
        <v>32</v>
      </c>
      <c r="D19" s="158">
        <v>14997.396000000001</v>
      </c>
      <c r="E19" s="15">
        <v>1473494.1569999999</v>
      </c>
      <c r="F19" s="158">
        <v>1683317.5859999999</v>
      </c>
      <c r="G19" s="17">
        <v>0.87535125234531941</v>
      </c>
      <c r="H19" s="10">
        <v>8.99</v>
      </c>
      <c r="I19" s="10">
        <v>0.82</v>
      </c>
      <c r="J19" s="8">
        <v>9.1501272264631062E-2</v>
      </c>
      <c r="K19" s="160">
        <v>0.1001526717557252</v>
      </c>
      <c r="L19" s="8">
        <v>-4.1743879838999999E-2</v>
      </c>
      <c r="M19" s="8">
        <v>2.7273206565999998E-2</v>
      </c>
      <c r="N19" s="8">
        <v>0.25566542589000002</v>
      </c>
      <c r="Q19" s="38">
        <v>0.92080628339877069</v>
      </c>
      <c r="R19" s="39">
        <v>9.8639389275987949E-2</v>
      </c>
      <c r="S19" s="37">
        <v>11</v>
      </c>
      <c r="T19" s="39" t="s">
        <v>644</v>
      </c>
      <c r="U19" s="38">
        <v>0.82354803366556706</v>
      </c>
      <c r="V19" s="37">
        <v>11</v>
      </c>
      <c r="W19" s="133" t="s">
        <v>29</v>
      </c>
      <c r="X19" s="134">
        <v>9.3913043478260877E-2</v>
      </c>
    </row>
    <row r="20" spans="1:24" s="101" customFormat="1" ht="16.8" customHeight="1" x14ac:dyDescent="0.3">
      <c r="A20" s="37">
        <v>15</v>
      </c>
      <c r="B20" s="37">
        <v>12</v>
      </c>
      <c r="C20" s="127" t="s">
        <v>233</v>
      </c>
      <c r="D20" s="157">
        <v>42500</v>
      </c>
      <c r="E20" s="14">
        <v>391000</v>
      </c>
      <c r="F20" s="157">
        <v>507867.49945</v>
      </c>
      <c r="G20" s="16">
        <v>0.76988584704364271</v>
      </c>
      <c r="H20" s="9">
        <v>0.89500000000000002</v>
      </c>
      <c r="I20" s="9">
        <v>7.0000000000000007E-2</v>
      </c>
      <c r="J20" s="6">
        <v>9.7282608695652167E-2</v>
      </c>
      <c r="K20" s="159">
        <v>9.1304347826086957E-2</v>
      </c>
      <c r="L20" s="123">
        <v>-1.0857763290000001E-3</v>
      </c>
      <c r="M20" s="123">
        <v>4.0396963091999999E-2</v>
      </c>
      <c r="N20" s="123">
        <v>0.24734915540999999</v>
      </c>
      <c r="Q20" s="38">
        <v>0.92080628339877069</v>
      </c>
      <c r="R20" s="39">
        <v>9.8639389275987949E-2</v>
      </c>
      <c r="S20" s="37">
        <v>12</v>
      </c>
      <c r="T20" s="39" t="s">
        <v>238</v>
      </c>
      <c r="U20" s="38">
        <v>0.81721177218701002</v>
      </c>
      <c r="V20" s="37">
        <v>12</v>
      </c>
      <c r="W20" s="133" t="s">
        <v>233</v>
      </c>
      <c r="X20" s="134">
        <v>9.1304347826086957E-2</v>
      </c>
    </row>
    <row r="21" spans="1:24" s="141" customFormat="1" ht="16.8" customHeight="1" x14ac:dyDescent="0.3">
      <c r="A21" s="126">
        <v>9</v>
      </c>
      <c r="B21" s="126">
        <v>3</v>
      </c>
      <c r="C21" s="128" t="s">
        <v>444</v>
      </c>
      <c r="D21" s="158">
        <v>7739.0919999999996</v>
      </c>
      <c r="E21" s="15">
        <v>515733.09087999997</v>
      </c>
      <c r="F21" s="158">
        <v>620527.99364</v>
      </c>
      <c r="G21" s="17">
        <v>0.83111978213057558</v>
      </c>
      <c r="H21" s="10">
        <v>7.77</v>
      </c>
      <c r="I21" s="10">
        <v>0.85</v>
      </c>
      <c r="J21" s="8">
        <v>0.11659663865546217</v>
      </c>
      <c r="K21" s="160">
        <v>0.15306122448979589</v>
      </c>
      <c r="L21" s="8">
        <v>-0.10006752194</v>
      </c>
      <c r="M21" s="8">
        <v>1.2842231316999998E-2</v>
      </c>
      <c r="N21" s="8">
        <v>0.21017037089999999</v>
      </c>
      <c r="Q21" s="142">
        <v>0.92080628339877069</v>
      </c>
      <c r="R21" s="143">
        <v>9.8639389275987949E-2</v>
      </c>
      <c r="S21" s="126">
        <v>13</v>
      </c>
      <c r="T21" s="143" t="s">
        <v>235</v>
      </c>
      <c r="U21" s="142">
        <v>0.81433631465167811</v>
      </c>
      <c r="V21" s="126">
        <v>13</v>
      </c>
      <c r="W21" s="144" t="s">
        <v>238</v>
      </c>
      <c r="X21" s="145">
        <v>8.6809741982155769E-2</v>
      </c>
    </row>
    <row r="22" spans="1:24" s="101" customFormat="1" ht="16.8" customHeight="1" x14ac:dyDescent="0.3">
      <c r="A22" s="37">
        <v>16</v>
      </c>
      <c r="B22" s="37">
        <v>2</v>
      </c>
      <c r="C22" s="127" t="s">
        <v>44</v>
      </c>
      <c r="D22" s="165">
        <v>7150.4219999999996</v>
      </c>
      <c r="E22" s="122">
        <v>474788.0208</v>
      </c>
      <c r="F22" s="165">
        <v>646316.05738999997</v>
      </c>
      <c r="G22" s="124">
        <v>0.73460656805793001</v>
      </c>
      <c r="H22" s="125">
        <v>8.9499999999999993</v>
      </c>
      <c r="I22" s="125">
        <v>0.85</v>
      </c>
      <c r="J22" s="123">
        <v>0.13478915662650601</v>
      </c>
      <c r="K22" s="170">
        <v>0.1536144578313253</v>
      </c>
      <c r="L22" s="123">
        <v>-4.1847041846999999E-2</v>
      </c>
      <c r="M22" s="123">
        <v>-0.16074004221999999</v>
      </c>
      <c r="N22" s="123">
        <v>3.9351522228999999E-2</v>
      </c>
      <c r="Q22" s="38">
        <v>0.92080628339877069</v>
      </c>
      <c r="R22" s="39">
        <v>9.8639389275987949E-2</v>
      </c>
      <c r="S22" s="37">
        <v>14</v>
      </c>
      <c r="T22" s="39" t="s">
        <v>61</v>
      </c>
      <c r="U22" s="38">
        <v>0.77789408025293372</v>
      </c>
      <c r="V22" s="37">
        <v>14</v>
      </c>
      <c r="W22" s="133" t="s">
        <v>16</v>
      </c>
      <c r="X22" s="134">
        <v>8.4996780424983903E-2</v>
      </c>
    </row>
    <row r="23" spans="1:24" s="141" customFormat="1" ht="16.8" customHeight="1" x14ac:dyDescent="0.3">
      <c r="A23" s="126">
        <v>12</v>
      </c>
      <c r="B23" s="126">
        <v>13</v>
      </c>
      <c r="C23" s="128" t="s">
        <v>238</v>
      </c>
      <c r="D23" s="158">
        <v>6687.0349999999999</v>
      </c>
      <c r="E23" s="15">
        <v>554622.68290000001</v>
      </c>
      <c r="F23" s="158">
        <v>678676.81521000003</v>
      </c>
      <c r="G23" s="17">
        <v>0.81721177218701002</v>
      </c>
      <c r="H23" s="10">
        <v>8.85</v>
      </c>
      <c r="I23" s="10">
        <v>0.6</v>
      </c>
      <c r="J23" s="8">
        <v>0.1067036411863998</v>
      </c>
      <c r="K23" s="160">
        <v>8.6809741982155769E-2</v>
      </c>
      <c r="L23" s="8">
        <v>-1.7298578200000001E-2</v>
      </c>
      <c r="M23" s="8">
        <v>-6.6556091514999999E-2</v>
      </c>
      <c r="N23" s="8">
        <v>0.14365163446000001</v>
      </c>
      <c r="Q23" s="142">
        <v>0.92080628339877069</v>
      </c>
      <c r="R23" s="143">
        <v>9.8639389275987949E-2</v>
      </c>
      <c r="S23" s="126">
        <v>15</v>
      </c>
      <c r="T23" s="143" t="s">
        <v>233</v>
      </c>
      <c r="U23" s="142">
        <v>0.76988584704364271</v>
      </c>
      <c r="V23" s="126">
        <v>15</v>
      </c>
      <c r="W23" s="144" t="s">
        <v>31</v>
      </c>
      <c r="X23" s="145">
        <v>8.3697572767975154E-2</v>
      </c>
    </row>
    <row r="24" spans="1:24" s="101" customFormat="1" ht="16.8" customHeight="1" x14ac:dyDescent="0.3">
      <c r="A24" s="37">
        <v>11</v>
      </c>
      <c r="B24" s="37">
        <v>17</v>
      </c>
      <c r="C24" s="127" t="s">
        <v>644</v>
      </c>
      <c r="D24" s="165">
        <v>2481.2839899999999</v>
      </c>
      <c r="E24" s="122">
        <v>58062.045365999998</v>
      </c>
      <c r="F24" s="165">
        <v>70502.318010000003</v>
      </c>
      <c r="G24" s="124">
        <v>0.82354803366556706</v>
      </c>
      <c r="H24" s="125">
        <v>0.26219525858999998</v>
      </c>
      <c r="I24" s="125">
        <v>0</v>
      </c>
      <c r="J24" s="123">
        <v>1.1204925580769231E-2</v>
      </c>
      <c r="K24" s="170">
        <v>0</v>
      </c>
      <c r="L24" s="123">
        <v>-2.5811823481000001E-2</v>
      </c>
      <c r="M24" s="123">
        <v>-2.5000000001E-2</v>
      </c>
      <c r="N24" s="123">
        <v>-3.1410470672E-2</v>
      </c>
      <c r="Q24" s="38">
        <v>0.92080628339877069</v>
      </c>
      <c r="R24" s="39">
        <v>9.8639389275987949E-2</v>
      </c>
      <c r="S24" s="37">
        <v>16</v>
      </c>
      <c r="T24" s="39" t="s">
        <v>44</v>
      </c>
      <c r="U24" s="38">
        <v>0.73460656805793001</v>
      </c>
      <c r="V24" s="37">
        <v>16</v>
      </c>
      <c r="W24" s="133" t="s">
        <v>61</v>
      </c>
      <c r="X24" s="134">
        <v>7.8260869565217397E-2</v>
      </c>
    </row>
    <row r="25" spans="1:24" s="101" customFormat="1" ht="16.8" customHeight="1" x14ac:dyDescent="0.3">
      <c r="A25" s="37">
        <v>17</v>
      </c>
      <c r="B25" s="37">
        <v>4</v>
      </c>
      <c r="C25" s="127" t="s">
        <v>344</v>
      </c>
      <c r="D25" s="165">
        <v>4673</v>
      </c>
      <c r="E25" s="122">
        <v>148367.75</v>
      </c>
      <c r="F25" s="165">
        <v>220053.62784999999</v>
      </c>
      <c r="G25" s="124">
        <v>0.67423451024009107</v>
      </c>
      <c r="H25" s="125">
        <v>4.5458999999999996</v>
      </c>
      <c r="I25" s="125">
        <v>0.39</v>
      </c>
      <c r="J25" s="123">
        <v>0.1431779527559055</v>
      </c>
      <c r="K25" s="170">
        <v>0.14740157480314961</v>
      </c>
      <c r="L25" s="123">
        <v>-2.6105317935999999E-2</v>
      </c>
      <c r="M25" s="123">
        <v>-2.9042313839000002E-2</v>
      </c>
      <c r="N25" s="123">
        <v>1.8236688512999998E-2</v>
      </c>
      <c r="Q25" s="38">
        <v>0.92080628339877069</v>
      </c>
      <c r="R25" s="39">
        <v>9.8639389275987949E-2</v>
      </c>
      <c r="S25" s="37">
        <v>18</v>
      </c>
      <c r="T25" s="39" t="e">
        <v>#N/A</v>
      </c>
      <c r="U25" s="38" t="e">
        <v>#N/A</v>
      </c>
      <c r="V25" s="37">
        <v>18</v>
      </c>
      <c r="W25" s="133" t="e">
        <v>#N/A</v>
      </c>
      <c r="X25" s="134" t="e">
        <v>#N/A</v>
      </c>
    </row>
    <row r="26" spans="1:24" hidden="1" x14ac:dyDescent="0.3">
      <c r="C26" s="7"/>
      <c r="D26" s="15"/>
      <c r="E26" s="15"/>
      <c r="F26" s="15"/>
      <c r="G26" s="168"/>
      <c r="H26" s="10"/>
      <c r="I26" s="10"/>
      <c r="J26" s="8"/>
      <c r="K26" s="8"/>
      <c r="L26" s="8"/>
      <c r="M26" s="8"/>
      <c r="N26" s="8"/>
      <c r="O26" s="38"/>
      <c r="P26" s="39"/>
      <c r="Q26" s="39"/>
    </row>
    <row r="27" spans="1:24" hidden="1" x14ac:dyDescent="0.3"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3">
      <c r="C28" s="7"/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C30" s="7"/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C32" s="7"/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C34" s="7"/>
      <c r="D34" s="15"/>
      <c r="E34" s="15"/>
      <c r="F34" s="15"/>
      <c r="G34" s="168"/>
      <c r="H34" s="10"/>
      <c r="I34" s="10"/>
      <c r="J34" s="8"/>
      <c r="K34" s="8"/>
      <c r="L34" s="8"/>
      <c r="M34" s="8"/>
      <c r="N34" s="8"/>
      <c r="O34" s="38"/>
      <c r="P34" s="39"/>
      <c r="Q34" s="39"/>
    </row>
    <row r="35" spans="3:17" hidden="1" x14ac:dyDescent="0.3">
      <c r="D35" s="14"/>
      <c r="E35" s="14"/>
      <c r="F35" s="14"/>
      <c r="G35" s="169"/>
      <c r="H35" s="9"/>
      <c r="I35" s="9"/>
      <c r="J35" s="6"/>
      <c r="K35" s="6"/>
      <c r="L35" s="6"/>
      <c r="M35" s="6"/>
      <c r="N35" s="6"/>
      <c r="O35" s="38"/>
      <c r="P35" s="39"/>
      <c r="Q35" s="39"/>
    </row>
    <row r="36" spans="3:17" hidden="1" x14ac:dyDescent="0.3">
      <c r="C36" s="7"/>
      <c r="D36" s="15"/>
      <c r="E36" s="15"/>
      <c r="F36" s="15"/>
      <c r="G36" s="168"/>
      <c r="H36" s="10"/>
      <c r="I36" s="10"/>
      <c r="J36" s="8"/>
      <c r="K36" s="8"/>
      <c r="L36" s="8"/>
      <c r="M36" s="8"/>
      <c r="N36" s="8"/>
      <c r="O36" s="38"/>
      <c r="P36" s="39"/>
      <c r="Q36" s="39"/>
    </row>
    <row r="37" spans="3:17" hidden="1" x14ac:dyDescent="0.3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x14ac:dyDescent="0.3">
      <c r="C40" s="19"/>
      <c r="D40" s="19"/>
      <c r="E40" s="152"/>
      <c r="F40" s="18"/>
      <c r="G40" s="155"/>
      <c r="H40" s="18"/>
      <c r="I40" s="21"/>
      <c r="J40" s="22"/>
      <c r="K40" s="22"/>
      <c r="L40" s="156"/>
      <c r="M40" s="22"/>
      <c r="N40" s="22"/>
    </row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0.86802807647471003</v>
      </c>
      <c r="H7" s="138">
        <v>31.337178767692308</v>
      </c>
      <c r="I7" s="138">
        <v>2.9641244523076926</v>
      </c>
      <c r="J7" s="139">
        <v>0.10763072063297477</v>
      </c>
      <c r="K7" s="174">
        <v>0.10471970695855551</v>
      </c>
      <c r="L7" s="139">
        <v>-2.6458178412223081E-2</v>
      </c>
      <c r="M7" s="139">
        <v>3.0035747340692309E-2</v>
      </c>
      <c r="N7" s="139">
        <v>0.14213419873369232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6</v>
      </c>
      <c r="B9" s="37">
        <v>13</v>
      </c>
      <c r="C9" s="127" t="s">
        <v>54</v>
      </c>
      <c r="D9" s="158">
        <v>608.95000000000005</v>
      </c>
      <c r="E9" s="15">
        <v>566244.33649999998</v>
      </c>
      <c r="F9" s="158">
        <v>631340.46883000003</v>
      </c>
      <c r="G9" s="17">
        <v>0.89689219122823505</v>
      </c>
      <c r="H9" s="10">
        <v>81.77</v>
      </c>
      <c r="I9" s="10">
        <v>5.3</v>
      </c>
      <c r="J9" s="8">
        <v>8.7937023454891558E-2</v>
      </c>
      <c r="K9" s="160">
        <v>6.8396657597298557E-2</v>
      </c>
      <c r="L9" s="8">
        <v>3.0098593110000002E-2</v>
      </c>
      <c r="M9" s="8">
        <v>1.1936123889E-2</v>
      </c>
      <c r="N9" s="8">
        <v>8.4249812566000004E-2</v>
      </c>
      <c r="Q9" s="38">
        <v>0.86802807647471003</v>
      </c>
      <c r="R9" s="39">
        <v>0.10471970695855551</v>
      </c>
      <c r="S9" s="37">
        <v>1</v>
      </c>
      <c r="T9" s="39" t="s">
        <v>20</v>
      </c>
      <c r="U9" s="38">
        <v>0.96868011993204051</v>
      </c>
      <c r="V9" s="37">
        <v>1</v>
      </c>
      <c r="W9" s="99" t="s">
        <v>446</v>
      </c>
      <c r="X9" s="99">
        <v>0.13108242303872891</v>
      </c>
    </row>
    <row r="10" spans="1:40" ht="16.8" customHeight="1" x14ac:dyDescent="0.3">
      <c r="A10" s="37">
        <v>2</v>
      </c>
      <c r="B10" s="37">
        <v>9</v>
      </c>
      <c r="C10" s="140" t="s">
        <v>19</v>
      </c>
      <c r="D10" s="157">
        <v>129133.01</v>
      </c>
      <c r="E10" s="14">
        <v>2556833.5980000002</v>
      </c>
      <c r="F10" s="157">
        <v>2666618.7503</v>
      </c>
      <c r="G10" s="16">
        <v>0.95882982811560569</v>
      </c>
      <c r="H10" s="9">
        <v>1.89</v>
      </c>
      <c r="I10" s="9">
        <v>0.17</v>
      </c>
      <c r="J10" s="6">
        <v>9.5454545454545445E-2</v>
      </c>
      <c r="K10" s="159">
        <v>0.10303030303030301</v>
      </c>
      <c r="L10" s="6">
        <v>-3.9301310044000004E-2</v>
      </c>
      <c r="M10" s="6">
        <v>3.0837162753E-2</v>
      </c>
      <c r="N10" s="6">
        <v>9.0232964554000011E-2</v>
      </c>
      <c r="Q10" s="38">
        <v>0.86802807647471003</v>
      </c>
      <c r="R10" s="39">
        <v>0.10471970695855551</v>
      </c>
      <c r="S10" s="37">
        <v>2</v>
      </c>
      <c r="T10" s="39" t="s">
        <v>19</v>
      </c>
      <c r="U10" s="38">
        <v>0.95882982811560569</v>
      </c>
      <c r="V10" s="37">
        <v>2</v>
      </c>
      <c r="W10" s="99" t="s">
        <v>231</v>
      </c>
      <c r="X10" s="99">
        <v>0.12664907651715041</v>
      </c>
    </row>
    <row r="11" spans="1:40" ht="16.8" customHeight="1" x14ac:dyDescent="0.3">
      <c r="A11" s="37">
        <v>1</v>
      </c>
      <c r="B11" s="37">
        <v>8</v>
      </c>
      <c r="C11" s="127" t="s">
        <v>20</v>
      </c>
      <c r="D11" s="158">
        <v>58559.855000000003</v>
      </c>
      <c r="E11" s="15">
        <v>6265904.4850000003</v>
      </c>
      <c r="F11" s="158">
        <v>6468497.0363999996</v>
      </c>
      <c r="G11" s="17">
        <v>0.96868011993204051</v>
      </c>
      <c r="H11" s="10">
        <v>11.04</v>
      </c>
      <c r="I11" s="10">
        <v>0.92</v>
      </c>
      <c r="J11" s="8">
        <v>0.10317757009345795</v>
      </c>
      <c r="K11" s="160">
        <v>0.10317757009345796</v>
      </c>
      <c r="L11" s="8">
        <v>-3.0102401493999998E-2</v>
      </c>
      <c r="M11" s="8">
        <v>3.2895050949999997E-2</v>
      </c>
      <c r="N11" s="8">
        <v>0.13797157972000001</v>
      </c>
      <c r="Q11" s="38">
        <v>0.86802807647471003</v>
      </c>
      <c r="R11" s="39">
        <v>0.10471970695855551</v>
      </c>
      <c r="S11" s="37">
        <v>3</v>
      </c>
      <c r="T11" s="39" t="s">
        <v>48</v>
      </c>
      <c r="U11" s="38">
        <v>0.950194627887746</v>
      </c>
      <c r="V11" s="37">
        <v>3</v>
      </c>
      <c r="W11" s="99" t="s">
        <v>454</v>
      </c>
      <c r="X11" s="99">
        <v>0.12500000000000003</v>
      </c>
    </row>
    <row r="12" spans="1:40" ht="16.8" customHeight="1" x14ac:dyDescent="0.3">
      <c r="A12" s="37">
        <v>4</v>
      </c>
      <c r="B12" s="37">
        <v>11</v>
      </c>
      <c r="C12" s="140" t="s">
        <v>26</v>
      </c>
      <c r="D12" s="157">
        <v>28828.639999999999</v>
      </c>
      <c r="E12" s="14">
        <v>3113493.12</v>
      </c>
      <c r="F12" s="157">
        <v>3348643.3964</v>
      </c>
      <c r="G12" s="16">
        <v>0.92977745057810546</v>
      </c>
      <c r="H12" s="9">
        <v>9.83</v>
      </c>
      <c r="I12" s="9">
        <v>0.84</v>
      </c>
      <c r="J12" s="6">
        <v>9.1018518518518499E-2</v>
      </c>
      <c r="K12" s="159">
        <v>9.3333333333333324E-2</v>
      </c>
      <c r="L12" s="123">
        <v>-1.2526286916000001E-2</v>
      </c>
      <c r="M12" s="123">
        <v>2.8801604347E-2</v>
      </c>
      <c r="N12" s="123">
        <v>0.13651183224999999</v>
      </c>
      <c r="Q12" s="38">
        <v>0.86802807647471003</v>
      </c>
      <c r="R12" s="39">
        <v>0.10471970695855551</v>
      </c>
      <c r="S12" s="37">
        <v>4</v>
      </c>
      <c r="T12" s="39" t="s">
        <v>26</v>
      </c>
      <c r="U12" s="38">
        <v>0.92977745057810546</v>
      </c>
      <c r="V12" s="37">
        <v>4</v>
      </c>
      <c r="W12" s="99" t="s">
        <v>48</v>
      </c>
      <c r="X12" s="99">
        <v>0.12462592437729934</v>
      </c>
    </row>
    <row r="13" spans="1:40" ht="16.8" customHeight="1" x14ac:dyDescent="0.3">
      <c r="A13" s="37">
        <v>5</v>
      </c>
      <c r="B13" s="37">
        <v>7</v>
      </c>
      <c r="C13" s="127" t="s">
        <v>641</v>
      </c>
      <c r="D13" s="158">
        <v>13982.093000000001</v>
      </c>
      <c r="E13" s="15">
        <v>1493706.9952</v>
      </c>
      <c r="F13" s="158">
        <v>1636012.6587</v>
      </c>
      <c r="G13" s="17">
        <v>0.91301677114584301</v>
      </c>
      <c r="H13" s="10">
        <v>10.87</v>
      </c>
      <c r="I13" s="10">
        <v>1</v>
      </c>
      <c r="J13" s="8">
        <v>0.10175044463097659</v>
      </c>
      <c r="K13" s="160">
        <v>0.11232799775268804</v>
      </c>
      <c r="L13" s="8">
        <v>-2.44726509E-2</v>
      </c>
      <c r="M13" s="8">
        <v>6.2084086837999999E-2</v>
      </c>
      <c r="N13" s="8">
        <v>0.15709476804</v>
      </c>
      <c r="Q13" s="38">
        <v>0.86802807647471003</v>
      </c>
      <c r="R13" s="39">
        <v>0.10471970695855551</v>
      </c>
      <c r="S13" s="37">
        <v>5</v>
      </c>
      <c r="T13" s="39" t="s">
        <v>641</v>
      </c>
      <c r="U13" s="38">
        <v>0.91301677114584301</v>
      </c>
      <c r="V13" s="37">
        <v>5</v>
      </c>
      <c r="W13" s="99" t="s">
        <v>458</v>
      </c>
      <c r="X13" s="99">
        <v>0.12011439466158245</v>
      </c>
    </row>
    <row r="14" spans="1:40" ht="16.8" customHeight="1" x14ac:dyDescent="0.3">
      <c r="A14" s="37">
        <v>7</v>
      </c>
      <c r="B14" s="37">
        <v>1</v>
      </c>
      <c r="C14" s="140" t="s">
        <v>446</v>
      </c>
      <c r="D14" s="157">
        <v>94454.433000000005</v>
      </c>
      <c r="E14" s="14">
        <v>951156.14031000005</v>
      </c>
      <c r="F14" s="157">
        <v>1095696.2911</v>
      </c>
      <c r="G14" s="16">
        <v>0.86808374550132672</v>
      </c>
      <c r="H14" s="9">
        <v>1.32</v>
      </c>
      <c r="I14" s="9">
        <v>0.11</v>
      </c>
      <c r="J14" s="6">
        <v>0.13108242303872891</v>
      </c>
      <c r="K14" s="159">
        <v>0.13108242303872891</v>
      </c>
      <c r="L14" s="123">
        <v>-3.1208180565E-2</v>
      </c>
      <c r="M14" s="123">
        <v>-4.2560003270999999E-2</v>
      </c>
      <c r="N14" s="123">
        <v>0.18037852147</v>
      </c>
      <c r="Q14" s="38">
        <v>0.86802807647471003</v>
      </c>
      <c r="R14" s="39">
        <v>0.10471970695855551</v>
      </c>
      <c r="S14" s="37">
        <v>6</v>
      </c>
      <c r="T14" s="39" t="s">
        <v>54</v>
      </c>
      <c r="U14" s="38">
        <v>0.89689219122823505</v>
      </c>
      <c r="V14" s="37">
        <v>6</v>
      </c>
      <c r="W14" s="99" t="s">
        <v>73</v>
      </c>
      <c r="X14" s="99">
        <v>0.11638714891897353</v>
      </c>
    </row>
    <row r="15" spans="1:40" ht="16.8" customHeight="1" x14ac:dyDescent="0.3">
      <c r="A15" s="37">
        <v>8</v>
      </c>
      <c r="B15" s="37">
        <v>10</v>
      </c>
      <c r="C15" s="127" t="s">
        <v>28</v>
      </c>
      <c r="D15" s="158">
        <v>21329.975999999999</v>
      </c>
      <c r="E15" s="15">
        <v>1879597.4850999999</v>
      </c>
      <c r="F15" s="158">
        <v>2210915.2091999999</v>
      </c>
      <c r="G15" s="17">
        <v>0.85014453619870645</v>
      </c>
      <c r="H15" s="10">
        <v>8.2200000000000006</v>
      </c>
      <c r="I15" s="10">
        <v>0.71</v>
      </c>
      <c r="J15" s="8">
        <v>9.3281888335082455E-2</v>
      </c>
      <c r="K15" s="160">
        <v>9.6686336814465021E-2</v>
      </c>
      <c r="L15" s="8">
        <v>-7.3006522197000004E-2</v>
      </c>
      <c r="M15" s="8">
        <v>-1.1443577041999999E-2</v>
      </c>
      <c r="N15" s="8">
        <v>0.1459993906</v>
      </c>
      <c r="Q15" s="38">
        <v>0.86802807647471003</v>
      </c>
      <c r="R15" s="39">
        <v>0.10471970695855551</v>
      </c>
      <c r="S15" s="37">
        <v>7</v>
      </c>
      <c r="T15" s="39" t="s">
        <v>446</v>
      </c>
      <c r="U15" s="38">
        <v>0.86808374550132672</v>
      </c>
      <c r="V15" s="37">
        <v>7</v>
      </c>
      <c r="W15" s="99" t="s">
        <v>641</v>
      </c>
      <c r="X15" s="99">
        <v>0.11232799775268804</v>
      </c>
    </row>
    <row r="16" spans="1:40" ht="16.8" customHeight="1" x14ac:dyDescent="0.3">
      <c r="A16" s="37">
        <v>10</v>
      </c>
      <c r="B16" s="37">
        <v>3</v>
      </c>
      <c r="C16" s="140" t="s">
        <v>454</v>
      </c>
      <c r="D16" s="157">
        <v>99120.994000000006</v>
      </c>
      <c r="E16" s="14">
        <v>666093.07967999997</v>
      </c>
      <c r="F16" s="157">
        <v>940297.22311000002</v>
      </c>
      <c r="G16" s="16">
        <v>0.70838567136986808</v>
      </c>
      <c r="H16" s="9">
        <v>0.94</v>
      </c>
      <c r="I16" s="9">
        <v>7.0000000000000007E-2</v>
      </c>
      <c r="J16" s="6">
        <v>0.13988095238095238</v>
      </c>
      <c r="K16" s="159">
        <v>0.12500000000000003</v>
      </c>
      <c r="L16" s="123">
        <v>-2.8901734104000001E-2</v>
      </c>
      <c r="M16" s="123">
        <v>-2.5916444243000002E-2</v>
      </c>
      <c r="N16" s="123">
        <v>7.9518519846000002E-2</v>
      </c>
      <c r="Q16" s="38">
        <v>0.86802807647471003</v>
      </c>
      <c r="R16" s="39">
        <v>0.10471970695855551</v>
      </c>
      <c r="S16" s="37">
        <v>8</v>
      </c>
      <c r="T16" s="39" t="s">
        <v>28</v>
      </c>
      <c r="U16" s="38">
        <v>0.85014453619870645</v>
      </c>
      <c r="V16" s="37">
        <v>8</v>
      </c>
      <c r="W16" s="99" t="s">
        <v>20</v>
      </c>
      <c r="X16" s="99">
        <v>0.10317757009345796</v>
      </c>
    </row>
    <row r="17" spans="1:24" ht="16.8" customHeight="1" x14ac:dyDescent="0.3">
      <c r="A17" s="37">
        <v>9</v>
      </c>
      <c r="B17" s="37">
        <v>12</v>
      </c>
      <c r="C17" s="127" t="s">
        <v>38</v>
      </c>
      <c r="D17" s="158">
        <v>4709.0820000000003</v>
      </c>
      <c r="E17" s="15">
        <v>371876.20554</v>
      </c>
      <c r="F17" s="158">
        <v>521435.10788000003</v>
      </c>
      <c r="G17" s="17">
        <v>0.71317830334044441</v>
      </c>
      <c r="H17" s="10">
        <v>7.9</v>
      </c>
      <c r="I17" s="10">
        <v>0.55000000000000004</v>
      </c>
      <c r="J17" s="8">
        <v>0.10003798910978855</v>
      </c>
      <c r="K17" s="160">
        <v>8.3576041534760045E-2</v>
      </c>
      <c r="L17" s="8">
        <v>-6.7915985419E-3</v>
      </c>
      <c r="M17" s="8">
        <v>2.1534063988E-2</v>
      </c>
      <c r="N17" s="8">
        <v>4.8144777376000002E-2</v>
      </c>
      <c r="Q17" s="38">
        <v>0.86802807647471003</v>
      </c>
      <c r="R17" s="39">
        <v>0.10471970695855551</v>
      </c>
      <c r="S17" s="37">
        <v>9</v>
      </c>
      <c r="T17" s="39" t="s">
        <v>38</v>
      </c>
      <c r="U17" s="38">
        <v>0.71317830334044441</v>
      </c>
      <c r="V17" s="37">
        <v>9</v>
      </c>
      <c r="W17" s="99" t="s">
        <v>19</v>
      </c>
      <c r="X17" s="99">
        <v>0.10303030303030301</v>
      </c>
    </row>
    <row r="18" spans="1:24" ht="16.8" customHeight="1" x14ac:dyDescent="0.3">
      <c r="A18" s="37">
        <v>3</v>
      </c>
      <c r="B18" s="37">
        <v>4</v>
      </c>
      <c r="C18" s="140" t="s">
        <v>48</v>
      </c>
      <c r="D18" s="157">
        <v>233.33500000000001</v>
      </c>
      <c r="E18" s="14">
        <v>607599.67330000002</v>
      </c>
      <c r="F18" s="157">
        <v>639447.59890999994</v>
      </c>
      <c r="G18" s="16">
        <v>0.950194627887746</v>
      </c>
      <c r="H18" s="9">
        <v>245.37332398000001</v>
      </c>
      <c r="I18" s="9">
        <v>27.043617879999999</v>
      </c>
      <c r="J18" s="6">
        <v>9.4230110822663762E-2</v>
      </c>
      <c r="K18" s="159">
        <v>0.12462592437729934</v>
      </c>
      <c r="L18" s="6">
        <v>-1.1001508543000001E-2</v>
      </c>
      <c r="M18" s="6">
        <v>0.15884407791999999</v>
      </c>
      <c r="N18" s="6">
        <v>0.20807921317999997</v>
      </c>
      <c r="Q18" s="38">
        <v>0.86802807647471003</v>
      </c>
      <c r="R18" s="39">
        <v>0.10471970695855551</v>
      </c>
      <c r="S18" s="37">
        <v>10</v>
      </c>
      <c r="T18" s="39" t="s">
        <v>454</v>
      </c>
      <c r="U18" s="38">
        <v>0.70838567136986808</v>
      </c>
      <c r="V18" s="37">
        <v>10</v>
      </c>
      <c r="W18" s="99" t="s">
        <v>28</v>
      </c>
      <c r="X18" s="99">
        <v>9.6686336814465021E-2</v>
      </c>
    </row>
    <row r="19" spans="1:24" ht="16.8" customHeight="1" x14ac:dyDescent="0.3">
      <c r="A19" s="37">
        <v>11</v>
      </c>
      <c r="B19" s="37">
        <v>6</v>
      </c>
      <c r="C19" s="127" t="s">
        <v>73</v>
      </c>
      <c r="D19" s="158">
        <v>2850</v>
      </c>
      <c r="E19" s="15">
        <v>141046.5</v>
      </c>
      <c r="F19" s="158">
        <v>199594.36361</v>
      </c>
      <c r="G19" s="17">
        <v>0.70666574671216487</v>
      </c>
      <c r="H19" s="10">
        <v>5.73</v>
      </c>
      <c r="I19" s="10">
        <v>0.48</v>
      </c>
      <c r="J19" s="8">
        <v>0.11578096585168722</v>
      </c>
      <c r="K19" s="160">
        <v>0.11638714891897353</v>
      </c>
      <c r="L19" s="8">
        <v>-3.6972173575000003E-2</v>
      </c>
      <c r="M19" s="8">
        <v>0.10429060743000002</v>
      </c>
      <c r="N19" s="8">
        <v>0.23826935957000001</v>
      </c>
      <c r="Q19" s="38">
        <v>0.86802807647471003</v>
      </c>
      <c r="R19" s="39">
        <v>0.10471970695855551</v>
      </c>
      <c r="S19" s="37">
        <v>11</v>
      </c>
      <c r="T19" s="39" t="s">
        <v>73</v>
      </c>
      <c r="U19" s="38">
        <v>0.70666574671216487</v>
      </c>
      <c r="V19" s="37">
        <v>11</v>
      </c>
      <c r="W19" s="99" t="s">
        <v>26</v>
      </c>
      <c r="X19" s="99">
        <v>9.3333333333333324E-2</v>
      </c>
    </row>
    <row r="20" spans="1:24" ht="16.8" customHeight="1" x14ac:dyDescent="0.3">
      <c r="A20" s="37">
        <v>12</v>
      </c>
      <c r="B20" s="37">
        <v>2</v>
      </c>
      <c r="C20" s="140" t="s">
        <v>231</v>
      </c>
      <c r="D20" s="157">
        <v>7441.7449999999999</v>
      </c>
      <c r="E20" s="14">
        <v>648696.91165000002</v>
      </c>
      <c r="F20" s="157">
        <v>925074.44408000004</v>
      </c>
      <c r="G20" s="16">
        <v>0.70123752288405128</v>
      </c>
      <c r="H20" s="9">
        <v>14.22</v>
      </c>
      <c r="I20" s="9">
        <v>0.92</v>
      </c>
      <c r="J20" s="6">
        <v>0.16312951703567741</v>
      </c>
      <c r="K20" s="159">
        <v>0.12664907651715041</v>
      </c>
      <c r="L20" s="123">
        <v>-5.2868875831000001E-2</v>
      </c>
      <c r="M20" s="123">
        <v>7.6120212428999995E-2</v>
      </c>
      <c r="N20" s="123">
        <v>0.29352586703</v>
      </c>
      <c r="Q20" s="38">
        <v>0.86802807647471003</v>
      </c>
      <c r="R20" s="39">
        <v>0.10471970695855551</v>
      </c>
      <c r="S20" s="37">
        <v>12</v>
      </c>
      <c r="T20" s="39" t="s">
        <v>231</v>
      </c>
      <c r="U20" s="38">
        <v>0.70123752288405128</v>
      </c>
      <c r="V20" s="37">
        <v>12</v>
      </c>
      <c r="W20" s="99" t="s">
        <v>38</v>
      </c>
      <c r="X20" s="99">
        <v>8.3576041534760045E-2</v>
      </c>
    </row>
    <row r="21" spans="1:24" ht="16.8" customHeight="1" x14ac:dyDescent="0.3">
      <c r="A21" s="37">
        <v>13</v>
      </c>
      <c r="B21" s="37">
        <v>5</v>
      </c>
      <c r="C21" s="127" t="s">
        <v>458</v>
      </c>
      <c r="D21" s="158">
        <v>23297.835999999999</v>
      </c>
      <c r="E21" s="15">
        <v>977577.19856000005</v>
      </c>
      <c r="F21" s="158">
        <v>2033444.8123000001</v>
      </c>
      <c r="G21" s="17">
        <v>0.48074931399504106</v>
      </c>
      <c r="H21" s="10">
        <v>8.2799999999999994</v>
      </c>
      <c r="I21" s="10">
        <v>0.42</v>
      </c>
      <c r="J21" s="8">
        <v>0.19733079122974259</v>
      </c>
      <c r="K21" s="160">
        <v>0.12011439466158245</v>
      </c>
      <c r="L21" s="8">
        <v>-2.6901669757999999E-2</v>
      </c>
      <c r="M21" s="8">
        <v>-5.6958250559000001E-2</v>
      </c>
      <c r="N21" s="8">
        <v>4.7767977335999995E-2</v>
      </c>
      <c r="Q21" s="38">
        <v>0.86802807647471003</v>
      </c>
      <c r="R21" s="39">
        <v>0.10471970695855551</v>
      </c>
      <c r="S21" s="37">
        <v>13</v>
      </c>
      <c r="T21" s="39" t="s">
        <v>458</v>
      </c>
      <c r="U21" s="38">
        <v>0.48074931399504106</v>
      </c>
      <c r="V21" s="37">
        <v>13</v>
      </c>
      <c r="W21" s="99" t="s">
        <v>54</v>
      </c>
      <c r="X21" s="99">
        <v>6.8396657597298557E-2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0.85502263259299438</v>
      </c>
      <c r="H37" s="18"/>
      <c r="I37" s="21"/>
      <c r="J37" s="22">
        <v>0.11010104378029367</v>
      </c>
      <c r="K37" s="22">
        <v>0.10617367742120384</v>
      </c>
      <c r="L37" s="22">
        <v>-3.0432145674990915E-2</v>
      </c>
      <c r="M37" s="22">
        <v>3.1608311707909093E-2</v>
      </c>
      <c r="N37" s="22">
        <v>0.15211470967436364</v>
      </c>
    </row>
    <row r="38" spans="3:16" hidden="1" x14ac:dyDescent="0.3">
      <c r="C38" s="60" t="s">
        <v>259</v>
      </c>
      <c r="D38" s="19"/>
      <c r="E38" s="18"/>
      <c r="F38" s="18"/>
      <c r="G38" s="20">
        <v>0.80076708447917633</v>
      </c>
      <c r="H38" s="18"/>
      <c r="I38" s="21"/>
      <c r="J38" s="22">
        <v>0.1140990579059591</v>
      </c>
      <c r="K38" s="22">
        <v>0.10790380307201897</v>
      </c>
      <c r="L38" s="22">
        <v>-3.0465120093090003E-2</v>
      </c>
      <c r="M38" s="22">
        <v>3.1479637783700005E-2</v>
      </c>
      <c r="N38" s="22">
        <v>0.15352902266980001</v>
      </c>
    </row>
    <row r="39" spans="3:16" hidden="1" x14ac:dyDescent="0.3">
      <c r="C39" s="60" t="s">
        <v>259</v>
      </c>
      <c r="D39" s="19"/>
      <c r="E39" s="18"/>
      <c r="F39" s="18"/>
      <c r="G39" s="20">
        <v>0.75842115277970101</v>
      </c>
      <c r="H39" s="18"/>
      <c r="I39" s="21"/>
      <c r="J39" s="22">
        <v>0.12338661744897816</v>
      </c>
      <c r="K39" s="22">
        <v>0.11376692884201016</v>
      </c>
      <c r="L39" s="22">
        <v>-3.2458323779433335E-2</v>
      </c>
      <c r="M39" s="22">
        <v>3.1777197054444442E-2</v>
      </c>
      <c r="N39" s="22">
        <v>0.15541982160533335</v>
      </c>
    </row>
    <row r="40" spans="3:16" hidden="1" x14ac:dyDescent="0.3">
      <c r="C40" s="60" t="s">
        <v>259</v>
      </c>
      <c r="D40" s="19"/>
      <c r="E40" s="18"/>
      <c r="F40" s="18"/>
      <c r="G40" s="20">
        <v>0.72889474697148438</v>
      </c>
      <c r="H40" s="18"/>
      <c r="I40" s="21"/>
      <c r="J40" s="22">
        <v>0.12856277849513426</v>
      </c>
      <c r="K40" s="22">
        <v>0.11411117359894127</v>
      </c>
      <c r="L40" s="22">
        <v>-3.3456532889362497E-2</v>
      </c>
      <c r="M40" s="22">
        <v>2.7988835831500004E-2</v>
      </c>
      <c r="N40" s="22">
        <v>0.155210453301</v>
      </c>
    </row>
    <row r="41" spans="3:16" hidden="1" x14ac:dyDescent="0.3">
      <c r="C41" s="60" t="s">
        <v>259</v>
      </c>
      <c r="D41" s="19"/>
      <c r="E41" s="18"/>
      <c r="F41" s="18"/>
      <c r="G41" s="20">
        <v>0.70847913686346764</v>
      </c>
      <c r="H41" s="18"/>
      <c r="I41" s="21"/>
      <c r="J41" s="22">
        <v>0.12810995256383523</v>
      </c>
      <c r="K41" s="22">
        <v>0.11106113153947038</v>
      </c>
      <c r="L41" s="22">
        <v>-3.3777726078557148E-2</v>
      </c>
      <c r="M41" s="22">
        <v>3.806724141757143E-2</v>
      </c>
      <c r="N41" s="22">
        <v>0.15161501499114285</v>
      </c>
    </row>
    <row r="42" spans="3:16" hidden="1" x14ac:dyDescent="0.3">
      <c r="C42" s="60" t="s">
        <v>259</v>
      </c>
      <c r="D42" s="19"/>
      <c r="E42" s="18"/>
      <c r="F42" s="18"/>
      <c r="G42" s="20">
        <v>0.64892547570412407</v>
      </c>
      <c r="H42" s="18"/>
      <c r="I42" s="21"/>
      <c r="J42" s="22">
        <v>0.14729098394998255</v>
      </c>
      <c r="K42" s="22">
        <v>0.11897783305290462</v>
      </c>
      <c r="L42" s="22">
        <v>-2.7239593392150003E-2</v>
      </c>
      <c r="M42" s="22">
        <v>4.6319044494166677E-2</v>
      </c>
      <c r="N42" s="22">
        <v>0.15255095238966668</v>
      </c>
    </row>
    <row r="43" spans="3:16" hidden="1" x14ac:dyDescent="0.3">
      <c r="C43" s="60" t="s">
        <v>259</v>
      </c>
      <c r="D43" s="19"/>
      <c r="E43" s="18"/>
      <c r="F43" s="18"/>
      <c r="G43" s="20">
        <v>0.63598027903345222</v>
      </c>
      <c r="H43" s="18"/>
      <c r="I43" s="21"/>
      <c r="J43" s="22">
        <v>0.14908790293106383</v>
      </c>
      <c r="K43" s="22">
        <v>0.11751746868148912</v>
      </c>
      <c r="L43" s="22">
        <v>-2.6907165249779996E-2</v>
      </c>
      <c r="M43" s="22">
        <v>6.0766142241600006E-2</v>
      </c>
      <c r="N43" s="22">
        <v>0.16715743889840001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2026-05-22T22:37:41Z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1463956214</vt:lpwstr>
  </property>
  <property fmtid="{D5CDD505-2E9C-101B-9397-08002B2CF9AE}" pid="3" name="EcoUpdateMessage">
    <vt:lpwstr>2026/05/22-22:30:14</vt:lpwstr>
  </property>
  <property fmtid="{D5CDD505-2E9C-101B-9397-08002B2CF9AE}" pid="4" name="EcoUpdateStatus">
    <vt:lpwstr>2026-05-22=BRA:St,ME,Fd,TP;USA:St,ME;ARG:St,ME,TP;MEX:St,ME,Fd;CHL:St,ME;PER:St,ME,Fd|2022-10-17=USA:TP|2026-05-21=ARG:Fd;MEX:TP;CHL:Fd;COL:St,ME;SAU:St|2021-11-17=CHL:TP|2014-02-26=VEN:St|2002-11-08=JPN:St|2026-05-13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