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108DEC24-1C78-4601-A3F1-A9012A34B33E}" xr6:coauthVersionLast="47" xr6:coauthVersionMax="47" xr10:uidLastSave="{00000000-0000-0000-0000-000000000000}"/>
  <bookViews>
    <workbookView xWindow="57480" yWindow="-120" windowWidth="29040" windowHeight="15720" firstSheet="4" activeTab="12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r:id="rId13"/>
  </sheets>
  <externalReferences>
    <externalReference r:id="rId14"/>
  </externalReferences>
  <definedNames>
    <definedName name="_ECO_RANGE_ID0c4e24e9802e4c639d0af3b0a294b1a3" localSheetId="12" hidden="1">IFIX!$G$11:$G$1904</definedName>
    <definedName name="_ECO_RANGE_ID679792c36f6f49c4b09747fa0649baaa" localSheetId="12" hidden="1">IFIX!$C$11:$C$1904</definedName>
    <definedName name="_ECO_RANGE_ID7a2da072c62e4cb6983670621c1cbe8f" localSheetId="12" hidden="1">IFIX!$B$10</definedName>
    <definedName name="_ECO_RANGE_IDa11bba14d70445d2b45e0b093434d329" localSheetId="12" hidden="1">IFIX!$F$11:$F$1904</definedName>
    <definedName name="_ECO_RANGE_IDa8cd7aa36e3d48a98dcfd0469363fb06" localSheetId="12" hidden="1">IFIX!$A$11:$B$1904</definedName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Logísticos'!$C$8:$K$38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FIIs'!$B$6:$AB$101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6" l="1"/>
  <c r="J1" i="16" s="1"/>
  <c r="B3" i="16"/>
  <c r="B4" i="16"/>
  <c r="I5" i="16" l="1"/>
  <c r="F10" i="16"/>
  <c r="G10" i="16"/>
  <c r="A10" i="16"/>
  <c r="M5" i="16" l="1"/>
  <c r="L5" i="16"/>
  <c r="J5" i="16"/>
  <c r="K5" i="16"/>
  <c r="I6" i="16"/>
  <c r="M6" i="16" s="1"/>
  <c r="J6" i="16" l="1"/>
  <c r="L6" i="16"/>
  <c r="K6" i="16"/>
  <c r="I7" i="16"/>
  <c r="M7" i="16" s="1"/>
  <c r="R7" i="16" s="1"/>
  <c r="L7" i="16" l="1"/>
  <c r="Q7" i="16" s="1"/>
  <c r="K7" i="16"/>
  <c r="P7" i="16" s="1"/>
  <c r="I8" i="16"/>
  <c r="M8" i="16" s="1"/>
  <c r="R8" i="16" s="1"/>
  <c r="J7" i="16"/>
  <c r="O7" i="16" s="1"/>
  <c r="L8" i="16" l="1"/>
  <c r="Q8" i="16" s="1"/>
  <c r="K8" i="16"/>
  <c r="P8" i="16" s="1"/>
  <c r="I9" i="16"/>
  <c r="M9" i="16" s="1"/>
  <c r="R9" i="16" s="1"/>
  <c r="J8" i="16"/>
  <c r="O8" i="16" s="1"/>
  <c r="L9" i="16" l="1"/>
  <c r="Q9" i="16" s="1"/>
  <c r="K9" i="16"/>
  <c r="P9" i="16" s="1"/>
  <c r="J9" i="16"/>
  <c r="O9" i="16" s="1"/>
  <c r="I10" i="16"/>
  <c r="M10" i="16" s="1"/>
  <c r="R10" i="16" s="1"/>
  <c r="K10" i="16" l="1"/>
  <c r="P10" i="16" s="1"/>
  <c r="L10" i="16"/>
  <c r="Q10" i="16" s="1"/>
  <c r="I11" i="16"/>
  <c r="M11" i="16" s="1"/>
  <c r="R11" i="16" s="1"/>
  <c r="J10" i="16"/>
  <c r="O10" i="16" s="1"/>
  <c r="L11" i="16" l="1"/>
  <c r="Q11" i="16" s="1"/>
  <c r="K11" i="16"/>
  <c r="P11" i="16" s="1"/>
  <c r="I12" i="16"/>
  <c r="M12" i="16" s="1"/>
  <c r="R12" i="16" s="1"/>
  <c r="J11" i="16"/>
  <c r="O11" i="16" s="1"/>
  <c r="K12" i="16" l="1"/>
  <c r="P12" i="16" s="1"/>
  <c r="L12" i="16"/>
  <c r="Q12" i="16" s="1"/>
  <c r="I13" i="16"/>
  <c r="M13" i="16" s="1"/>
  <c r="R13" i="16" s="1"/>
  <c r="J12" i="16"/>
  <c r="O12" i="16" s="1"/>
  <c r="L13" i="16" l="1"/>
  <c r="Q13" i="16" s="1"/>
  <c r="K13" i="16"/>
  <c r="P13" i="16" s="1"/>
  <c r="I14" i="16"/>
  <c r="M14" i="16" s="1"/>
  <c r="R14" i="16" s="1"/>
  <c r="J13" i="16"/>
  <c r="O13" i="16" s="1"/>
  <c r="L14" i="16" l="1"/>
  <c r="Q14" i="16" s="1"/>
  <c r="K14" i="16"/>
  <c r="P14" i="16" s="1"/>
  <c r="I15" i="16"/>
  <c r="M15" i="16" s="1"/>
  <c r="R15" i="16" s="1"/>
  <c r="J14" i="16"/>
  <c r="O14" i="16" s="1"/>
  <c r="K15" i="16" l="1"/>
  <c r="P15" i="16" s="1"/>
  <c r="L15" i="16"/>
  <c r="Q15" i="16" s="1"/>
  <c r="I16" i="16"/>
  <c r="M16" i="16" s="1"/>
  <c r="R16" i="16" s="1"/>
  <c r="J15" i="16"/>
  <c r="O15" i="16" s="1"/>
  <c r="L16" i="16" l="1"/>
  <c r="Q16" i="16" s="1"/>
  <c r="K16" i="16"/>
  <c r="P16" i="16" s="1"/>
  <c r="I17" i="16"/>
  <c r="M17" i="16" s="1"/>
  <c r="R17" i="16" s="1"/>
  <c r="J16" i="16"/>
  <c r="O16" i="16" s="1"/>
  <c r="L17" i="16" l="1"/>
  <c r="Q17" i="16" s="1"/>
  <c r="K17" i="16"/>
  <c r="P17" i="16" s="1"/>
  <c r="I18" i="16"/>
  <c r="M18" i="16" s="1"/>
  <c r="R18" i="16" s="1"/>
  <c r="J17" i="16"/>
  <c r="O17" i="16" s="1"/>
  <c r="K18" i="16" l="1"/>
  <c r="P18" i="16" s="1"/>
  <c r="L18" i="16"/>
  <c r="Q18" i="16" s="1"/>
  <c r="I19" i="16"/>
  <c r="M19" i="16" s="1"/>
  <c r="R19" i="16" s="1"/>
  <c r="J18" i="16"/>
  <c r="O18" i="16" s="1"/>
  <c r="L19" i="16" l="1"/>
  <c r="Q19" i="16" s="1"/>
  <c r="K19" i="16"/>
  <c r="P19" i="16" s="1"/>
  <c r="I20" i="16"/>
  <c r="M20" i="16" s="1"/>
  <c r="R20" i="16" s="1"/>
  <c r="J19" i="16"/>
  <c r="O19" i="16" s="1"/>
  <c r="L20" i="16" l="1"/>
  <c r="Q20" i="16" s="1"/>
  <c r="K20" i="16"/>
  <c r="P20" i="16" s="1"/>
  <c r="I21" i="16"/>
  <c r="M21" i="16" s="1"/>
  <c r="R21" i="16" s="1"/>
  <c r="J20" i="16"/>
  <c r="O20" i="16" s="1"/>
  <c r="K21" i="16" l="1"/>
  <c r="P21" i="16" s="1"/>
  <c r="L21" i="16"/>
  <c r="Q21" i="16" s="1"/>
  <c r="I22" i="16"/>
  <c r="M22" i="16" s="1"/>
  <c r="R22" i="16" s="1"/>
  <c r="J21" i="16"/>
  <c r="O21" i="16" s="1"/>
  <c r="L22" i="16" l="1"/>
  <c r="Q22" i="16" s="1"/>
  <c r="K22" i="16"/>
  <c r="P22" i="16" s="1"/>
  <c r="I23" i="16"/>
  <c r="M23" i="16" s="1"/>
  <c r="R23" i="16" s="1"/>
  <c r="J22" i="16"/>
  <c r="O22" i="16" s="1"/>
  <c r="L23" i="16" l="1"/>
  <c r="Q23" i="16" s="1"/>
  <c r="K23" i="16"/>
  <c r="P23" i="16" s="1"/>
  <c r="I24" i="16"/>
  <c r="M24" i="16" s="1"/>
  <c r="R24" i="16" s="1"/>
  <c r="J23" i="16"/>
  <c r="O23" i="16" s="1"/>
  <c r="K24" i="16" l="1"/>
  <c r="P24" i="16" s="1"/>
  <c r="L24" i="16"/>
  <c r="Q24" i="16" s="1"/>
  <c r="I25" i="16"/>
  <c r="M25" i="16" s="1"/>
  <c r="R25" i="16" s="1"/>
  <c r="J24" i="16"/>
  <c r="O24" i="16" s="1"/>
  <c r="L25" i="16" l="1"/>
  <c r="Q25" i="16" s="1"/>
  <c r="K25" i="16"/>
  <c r="P25" i="16" s="1"/>
  <c r="I26" i="16"/>
  <c r="M26" i="16" s="1"/>
  <c r="R26" i="16" s="1"/>
  <c r="J25" i="16"/>
  <c r="O25" i="16" s="1"/>
  <c r="L26" i="16" l="1"/>
  <c r="Q26" i="16" s="1"/>
  <c r="K26" i="16"/>
  <c r="P26" i="16" s="1"/>
  <c r="I27" i="16"/>
  <c r="M27" i="16" s="1"/>
  <c r="R27" i="16" s="1"/>
  <c r="J26" i="16"/>
  <c r="O26" i="16" s="1"/>
  <c r="L27" i="16" l="1"/>
  <c r="Q27" i="16" s="1"/>
  <c r="K27" i="16"/>
  <c r="P27" i="16" s="1"/>
  <c r="I28" i="16"/>
  <c r="M28" i="16" s="1"/>
  <c r="R28" i="16" s="1"/>
  <c r="J27" i="16"/>
  <c r="O27" i="16" s="1"/>
  <c r="L28" i="16" l="1"/>
  <c r="Q28" i="16" s="1"/>
  <c r="K28" i="16"/>
  <c r="P28" i="16" s="1"/>
  <c r="I29" i="16"/>
  <c r="M29" i="16" s="1"/>
  <c r="R29" i="16" s="1"/>
  <c r="J28" i="16"/>
  <c r="O28" i="16" s="1"/>
  <c r="L29" i="16" l="1"/>
  <c r="Q29" i="16" s="1"/>
  <c r="K29" i="16"/>
  <c r="P29" i="16" s="1"/>
  <c r="I30" i="16"/>
  <c r="M30" i="16" s="1"/>
  <c r="R30" i="16" s="1"/>
  <c r="J29" i="16"/>
  <c r="O29" i="16" s="1"/>
  <c r="K30" i="16" l="1"/>
  <c r="P30" i="16" s="1"/>
  <c r="L30" i="16"/>
  <c r="Q30" i="16" s="1"/>
  <c r="I31" i="16"/>
  <c r="M31" i="16" s="1"/>
  <c r="R31" i="16" s="1"/>
  <c r="J30" i="16"/>
  <c r="O30" i="16" s="1"/>
  <c r="L31" i="16" l="1"/>
  <c r="Q31" i="16" s="1"/>
  <c r="K31" i="16"/>
  <c r="P31" i="16" s="1"/>
  <c r="I32" i="16"/>
  <c r="M32" i="16" s="1"/>
  <c r="R32" i="16" s="1"/>
  <c r="J31" i="16"/>
  <c r="O31" i="16" s="1"/>
  <c r="L32" i="16" l="1"/>
  <c r="Q32" i="16" s="1"/>
  <c r="K32" i="16"/>
  <c r="P32" i="16" s="1"/>
  <c r="I33" i="16"/>
  <c r="M33" i="16" s="1"/>
  <c r="R33" i="16" s="1"/>
  <c r="J32" i="16"/>
  <c r="O32" i="16" s="1"/>
  <c r="L33" i="16" l="1"/>
  <c r="Q33" i="16" s="1"/>
  <c r="K33" i="16"/>
  <c r="P33" i="16" s="1"/>
  <c r="I34" i="16"/>
  <c r="M34" i="16" s="1"/>
  <c r="R34" i="16" s="1"/>
  <c r="J33" i="16"/>
  <c r="O33" i="16" s="1"/>
  <c r="K34" i="16" l="1"/>
  <c r="P34" i="16" s="1"/>
  <c r="L34" i="16"/>
  <c r="Q34" i="16" s="1"/>
  <c r="I35" i="16"/>
  <c r="M35" i="16" s="1"/>
  <c r="R35" i="16" s="1"/>
  <c r="J34" i="16"/>
  <c r="O34" i="16" s="1"/>
  <c r="L35" i="16" l="1"/>
  <c r="Q35" i="16" s="1"/>
  <c r="K35" i="16"/>
  <c r="P35" i="16" s="1"/>
  <c r="I36" i="16"/>
  <c r="M36" i="16" s="1"/>
  <c r="R36" i="16" s="1"/>
  <c r="J35" i="16"/>
  <c r="O35" i="16" s="1"/>
  <c r="K36" i="16" l="1"/>
  <c r="P36" i="16" s="1"/>
  <c r="L36" i="16"/>
  <c r="Q36" i="16" s="1"/>
  <c r="I37" i="16"/>
  <c r="M37" i="16" s="1"/>
  <c r="R37" i="16" s="1"/>
  <c r="J36" i="16"/>
  <c r="O36" i="16" s="1"/>
  <c r="L37" i="16" l="1"/>
  <c r="Q37" i="16" s="1"/>
  <c r="K37" i="16"/>
  <c r="P37" i="16" s="1"/>
  <c r="I38" i="16"/>
  <c r="M38" i="16" s="1"/>
  <c r="R38" i="16" s="1"/>
  <c r="J37" i="16"/>
  <c r="O37" i="16" s="1"/>
  <c r="L38" i="16" l="1"/>
  <c r="Q38" i="16" s="1"/>
  <c r="K38" i="16"/>
  <c r="P38" i="16" s="1"/>
  <c r="I39" i="16"/>
  <c r="M39" i="16" s="1"/>
  <c r="R39" i="16" s="1"/>
  <c r="J38" i="16"/>
  <c r="O38" i="16" s="1"/>
  <c r="L39" i="16" l="1"/>
  <c r="Q39" i="16" s="1"/>
  <c r="K39" i="16"/>
  <c r="P39" i="16" s="1"/>
  <c r="I40" i="16"/>
  <c r="M40" i="16" s="1"/>
  <c r="R40" i="16" s="1"/>
  <c r="J39" i="16"/>
  <c r="O39" i="16" s="1"/>
  <c r="K40" i="16" l="1"/>
  <c r="P40" i="16" s="1"/>
  <c r="L40" i="16"/>
  <c r="Q40" i="16" s="1"/>
  <c r="I41" i="16"/>
  <c r="M41" i="16" s="1"/>
  <c r="R41" i="16" s="1"/>
  <c r="J40" i="16"/>
  <c r="O40" i="16" s="1"/>
  <c r="L41" i="16" l="1"/>
  <c r="Q41" i="16" s="1"/>
  <c r="K41" i="16"/>
  <c r="P41" i="16" s="1"/>
  <c r="I42" i="16"/>
  <c r="M42" i="16" s="1"/>
  <c r="R42" i="16" s="1"/>
  <c r="J41" i="16"/>
  <c r="O41" i="16" s="1"/>
  <c r="L42" i="16" l="1"/>
  <c r="Q42" i="16" s="1"/>
  <c r="K42" i="16"/>
  <c r="P42" i="16" s="1"/>
  <c r="I43" i="16"/>
  <c r="M43" i="16" s="1"/>
  <c r="R43" i="16" s="1"/>
  <c r="J42" i="16"/>
  <c r="O42" i="16" s="1"/>
  <c r="L43" i="16" l="1"/>
  <c r="Q43" i="16" s="1"/>
  <c r="K43" i="16"/>
  <c r="P43" i="16" s="1"/>
  <c r="I44" i="16"/>
  <c r="M44" i="16" s="1"/>
  <c r="R44" i="16" s="1"/>
  <c r="J43" i="16"/>
  <c r="O43" i="16" s="1"/>
  <c r="L44" i="16" l="1"/>
  <c r="Q44" i="16" s="1"/>
  <c r="K44" i="16"/>
  <c r="P44" i="16" s="1"/>
  <c r="I45" i="16"/>
  <c r="M45" i="16" s="1"/>
  <c r="R45" i="16" s="1"/>
  <c r="J44" i="16"/>
  <c r="O44" i="16" s="1"/>
  <c r="K45" i="16" l="1"/>
  <c r="P45" i="16" s="1"/>
  <c r="L45" i="16"/>
  <c r="Q45" i="16" s="1"/>
  <c r="I46" i="16"/>
  <c r="M46" i="16" s="1"/>
  <c r="R46" i="16" s="1"/>
  <c r="J45" i="16"/>
  <c r="O45" i="16" s="1"/>
  <c r="L46" i="16" l="1"/>
  <c r="Q46" i="16" s="1"/>
  <c r="K46" i="16"/>
  <c r="P46" i="16" s="1"/>
  <c r="I47" i="16"/>
  <c r="M47" i="16" s="1"/>
  <c r="R47" i="16" s="1"/>
  <c r="J46" i="16"/>
  <c r="O46" i="16" s="1"/>
  <c r="L47" i="16" l="1"/>
  <c r="Q47" i="16" s="1"/>
  <c r="K47" i="16"/>
  <c r="P47" i="16" s="1"/>
  <c r="I48" i="16"/>
  <c r="M48" i="16" s="1"/>
  <c r="R48" i="16" s="1"/>
  <c r="J47" i="16"/>
  <c r="O47" i="16" s="1"/>
  <c r="L48" i="16" l="1"/>
  <c r="Q48" i="16" s="1"/>
  <c r="K48" i="16"/>
  <c r="P48" i="16" s="1"/>
  <c r="I49" i="16"/>
  <c r="M49" i="16" s="1"/>
  <c r="R49" i="16" s="1"/>
  <c r="J48" i="16"/>
  <c r="O48" i="16" s="1"/>
  <c r="L49" i="16" l="1"/>
  <c r="Q49" i="16" s="1"/>
  <c r="K49" i="16"/>
  <c r="P49" i="16" s="1"/>
  <c r="I50" i="16"/>
  <c r="M50" i="16" s="1"/>
  <c r="R50" i="16" s="1"/>
  <c r="J49" i="16"/>
  <c r="O49" i="16" s="1"/>
  <c r="L50" i="16" l="1"/>
  <c r="Q50" i="16" s="1"/>
  <c r="K50" i="16"/>
  <c r="P50" i="16" s="1"/>
  <c r="I51" i="16"/>
  <c r="M51" i="16" s="1"/>
  <c r="R51" i="16" s="1"/>
  <c r="J50" i="16"/>
  <c r="O50" i="16" s="1"/>
  <c r="K51" i="16" l="1"/>
  <c r="P51" i="16" s="1"/>
  <c r="L51" i="16"/>
  <c r="Q51" i="16" s="1"/>
  <c r="I52" i="16"/>
  <c r="M52" i="16" s="1"/>
  <c r="R52" i="16" s="1"/>
  <c r="J51" i="16"/>
  <c r="O51" i="16" s="1"/>
  <c r="L52" i="16" l="1"/>
  <c r="Q52" i="16" s="1"/>
  <c r="K52" i="16"/>
  <c r="P52" i="16" s="1"/>
  <c r="I53" i="16"/>
  <c r="M53" i="16" s="1"/>
  <c r="R53" i="16" s="1"/>
  <c r="J52" i="16"/>
  <c r="O52" i="16" s="1"/>
  <c r="L53" i="16" l="1"/>
  <c r="Q53" i="16" s="1"/>
  <c r="K53" i="16"/>
  <c r="P53" i="16" s="1"/>
  <c r="I54" i="16"/>
  <c r="M54" i="16" s="1"/>
  <c r="R54" i="16" s="1"/>
  <c r="J53" i="16"/>
  <c r="O53" i="16" s="1"/>
  <c r="L54" i="16" l="1"/>
  <c r="Q54" i="16" s="1"/>
  <c r="K54" i="16"/>
  <c r="P54" i="16" s="1"/>
  <c r="I55" i="16"/>
  <c r="M55" i="16" s="1"/>
  <c r="R55" i="16" s="1"/>
  <c r="J54" i="16"/>
  <c r="O54" i="16" s="1"/>
  <c r="L55" i="16" l="1"/>
  <c r="Q55" i="16" s="1"/>
  <c r="K55" i="16"/>
  <c r="P55" i="16" s="1"/>
  <c r="I56" i="16"/>
  <c r="M56" i="16" s="1"/>
  <c r="R56" i="16" s="1"/>
  <c r="J55" i="16"/>
  <c r="O55" i="16" s="1"/>
  <c r="L56" i="16" l="1"/>
  <c r="Q56" i="16" s="1"/>
  <c r="K56" i="16"/>
  <c r="P56" i="16" s="1"/>
  <c r="I57" i="16"/>
  <c r="M57" i="16" s="1"/>
  <c r="R57" i="16" s="1"/>
  <c r="J56" i="16"/>
  <c r="O56" i="16" s="1"/>
  <c r="K57" i="16" l="1"/>
  <c r="P57" i="16" s="1"/>
  <c r="L57" i="16"/>
  <c r="Q57" i="16" s="1"/>
  <c r="I58" i="16"/>
  <c r="M58" i="16" s="1"/>
  <c r="R58" i="16" s="1"/>
  <c r="J57" i="16"/>
  <c r="O57" i="16" s="1"/>
  <c r="K58" i="16" l="1"/>
  <c r="P58" i="16" s="1"/>
  <c r="L58" i="16"/>
  <c r="Q58" i="16" s="1"/>
  <c r="I59" i="16"/>
  <c r="M59" i="16" s="1"/>
  <c r="R59" i="16" s="1"/>
  <c r="J58" i="16"/>
  <c r="O58" i="16" s="1"/>
  <c r="L59" i="16" l="1"/>
  <c r="Q59" i="16" s="1"/>
  <c r="K59" i="16"/>
  <c r="P59" i="16" s="1"/>
  <c r="I60" i="16"/>
  <c r="M60" i="16" s="1"/>
  <c r="R60" i="16" s="1"/>
  <c r="J59" i="16"/>
  <c r="O59" i="16" s="1"/>
  <c r="K60" i="16" l="1"/>
  <c r="P60" i="16" s="1"/>
  <c r="L60" i="16"/>
  <c r="Q60" i="16" s="1"/>
  <c r="I61" i="16"/>
  <c r="M61" i="16" s="1"/>
  <c r="R61" i="16" s="1"/>
  <c r="J60" i="16"/>
  <c r="O60" i="16" s="1"/>
  <c r="L61" i="16" l="1"/>
  <c r="Q61" i="16" s="1"/>
  <c r="K61" i="16"/>
  <c r="P61" i="16" s="1"/>
  <c r="I62" i="16"/>
  <c r="M62" i="16" s="1"/>
  <c r="R62" i="16" s="1"/>
  <c r="J61" i="16"/>
  <c r="O61" i="16" s="1"/>
  <c r="L62" i="16" l="1"/>
  <c r="Q62" i="16" s="1"/>
  <c r="K62" i="16"/>
  <c r="P62" i="16" s="1"/>
  <c r="I63" i="16"/>
  <c r="M63" i="16" s="1"/>
  <c r="R63" i="16" s="1"/>
  <c r="J62" i="16"/>
  <c r="O62" i="16" s="1"/>
  <c r="L63" i="16" l="1"/>
  <c r="Q63" i="16" s="1"/>
  <c r="K63" i="16"/>
  <c r="P63" i="16" s="1"/>
  <c r="I64" i="16"/>
  <c r="M64" i="16" s="1"/>
  <c r="R64" i="16" s="1"/>
  <c r="J63" i="16"/>
  <c r="O63" i="16" s="1"/>
  <c r="L64" i="16" l="1"/>
  <c r="Q64" i="16" s="1"/>
  <c r="K64" i="16"/>
  <c r="P64" i="16" s="1"/>
  <c r="I65" i="16"/>
  <c r="M65" i="16" s="1"/>
  <c r="R65" i="16" s="1"/>
  <c r="J64" i="16"/>
  <c r="O64" i="16" s="1"/>
  <c r="L65" i="16" l="1"/>
  <c r="Q65" i="16" s="1"/>
  <c r="K65" i="16"/>
  <c r="P65" i="16" s="1"/>
  <c r="I66" i="16"/>
  <c r="M66" i="16" s="1"/>
  <c r="R66" i="16" s="1"/>
  <c r="J65" i="16"/>
  <c r="O65" i="16" s="1"/>
  <c r="L66" i="16" l="1"/>
  <c r="Q66" i="16" s="1"/>
  <c r="K66" i="16"/>
  <c r="P66" i="16" s="1"/>
  <c r="I67" i="16"/>
  <c r="M67" i="16" s="1"/>
  <c r="R67" i="16" s="1"/>
  <c r="J66" i="16"/>
  <c r="O66" i="16" s="1"/>
  <c r="L67" i="16" l="1"/>
  <c r="Q67" i="16" s="1"/>
  <c r="K67" i="16"/>
  <c r="P67" i="16" s="1"/>
  <c r="I68" i="16"/>
  <c r="M68" i="16" s="1"/>
  <c r="R68" i="16" s="1"/>
  <c r="J67" i="16"/>
  <c r="O67" i="16" s="1"/>
  <c r="L68" i="16" l="1"/>
  <c r="Q68" i="16" s="1"/>
  <c r="K68" i="16"/>
  <c r="P68" i="16" s="1"/>
  <c r="I69" i="16"/>
  <c r="M69" i="16" s="1"/>
  <c r="R69" i="16" s="1"/>
  <c r="J68" i="16"/>
  <c r="O68" i="16" s="1"/>
  <c r="K69" i="16" l="1"/>
  <c r="P69" i="16" s="1"/>
  <c r="L69" i="16"/>
  <c r="Q69" i="16" s="1"/>
  <c r="I70" i="16"/>
  <c r="M70" i="16" s="1"/>
  <c r="R70" i="16" s="1"/>
  <c r="J69" i="16"/>
  <c r="O69" i="16" s="1"/>
  <c r="L70" i="16" l="1"/>
  <c r="Q70" i="16" s="1"/>
  <c r="K70" i="16"/>
  <c r="P70" i="16" s="1"/>
  <c r="I71" i="16"/>
  <c r="M71" i="16" s="1"/>
  <c r="R71" i="16" s="1"/>
  <c r="J70" i="16"/>
  <c r="O70" i="16" s="1"/>
  <c r="L71" i="16" l="1"/>
  <c r="Q71" i="16" s="1"/>
  <c r="K71" i="16"/>
  <c r="P71" i="16" s="1"/>
  <c r="I72" i="16"/>
  <c r="M72" i="16" s="1"/>
  <c r="R72" i="16" s="1"/>
  <c r="J71" i="16"/>
  <c r="O71" i="16" s="1"/>
  <c r="L72" i="16" l="1"/>
  <c r="Q72" i="16" s="1"/>
  <c r="K72" i="16"/>
  <c r="P72" i="16" s="1"/>
  <c r="I73" i="16"/>
  <c r="M73" i="16" s="1"/>
  <c r="R73" i="16" s="1"/>
  <c r="J72" i="16"/>
  <c r="O72" i="16" s="1"/>
  <c r="L73" i="16" l="1"/>
  <c r="Q73" i="16" s="1"/>
  <c r="K73" i="16"/>
  <c r="P73" i="16" s="1"/>
  <c r="I74" i="16"/>
  <c r="M74" i="16" s="1"/>
  <c r="R74" i="16" s="1"/>
  <c r="J73" i="16"/>
  <c r="O73" i="16" s="1"/>
  <c r="L74" i="16" l="1"/>
  <c r="Q74" i="16" s="1"/>
  <c r="K74" i="16"/>
  <c r="P74" i="16" s="1"/>
  <c r="I75" i="16"/>
  <c r="M75" i="16" s="1"/>
  <c r="R75" i="16" s="1"/>
  <c r="J74" i="16"/>
  <c r="O74" i="16" s="1"/>
  <c r="L75" i="16" l="1"/>
  <c r="Q75" i="16" s="1"/>
  <c r="K75" i="16"/>
  <c r="P75" i="16" s="1"/>
  <c r="I76" i="16"/>
  <c r="M76" i="16" s="1"/>
  <c r="R76" i="16" s="1"/>
  <c r="J75" i="16"/>
  <c r="O75" i="16" s="1"/>
  <c r="L76" i="16" l="1"/>
  <c r="Q76" i="16" s="1"/>
  <c r="K76" i="16"/>
  <c r="P76" i="16" s="1"/>
  <c r="I77" i="16"/>
  <c r="M77" i="16" s="1"/>
  <c r="R77" i="16" s="1"/>
  <c r="J76" i="16"/>
  <c r="O76" i="16" s="1"/>
  <c r="L77" i="16" l="1"/>
  <c r="Q77" i="16" s="1"/>
  <c r="K77" i="16"/>
  <c r="P77" i="16" s="1"/>
  <c r="I78" i="16"/>
  <c r="M78" i="16" s="1"/>
  <c r="R78" i="16" s="1"/>
  <c r="J77" i="16"/>
  <c r="O77" i="16" s="1"/>
  <c r="L78" i="16" l="1"/>
  <c r="Q78" i="16" s="1"/>
  <c r="K78" i="16"/>
  <c r="P78" i="16" s="1"/>
  <c r="I79" i="16"/>
  <c r="M79" i="16" s="1"/>
  <c r="R79" i="16" s="1"/>
  <c r="J78" i="16"/>
  <c r="O78" i="16" s="1"/>
  <c r="L79" i="16" l="1"/>
  <c r="Q79" i="16" s="1"/>
  <c r="K79" i="16"/>
  <c r="P79" i="16" s="1"/>
  <c r="I80" i="16"/>
  <c r="M80" i="16" s="1"/>
  <c r="R80" i="16" s="1"/>
  <c r="J79" i="16"/>
  <c r="O79" i="16" s="1"/>
  <c r="L80" i="16" l="1"/>
  <c r="Q80" i="16" s="1"/>
  <c r="K80" i="16"/>
  <c r="P80" i="16" s="1"/>
  <c r="I81" i="16"/>
  <c r="M81" i="16" s="1"/>
  <c r="R81" i="16" s="1"/>
  <c r="J80" i="16"/>
  <c r="O80" i="16" s="1"/>
  <c r="L81" i="16" l="1"/>
  <c r="Q81" i="16" s="1"/>
  <c r="K81" i="16"/>
  <c r="P81" i="16" s="1"/>
  <c r="I82" i="16"/>
  <c r="M82" i="16" s="1"/>
  <c r="R82" i="16" s="1"/>
  <c r="J81" i="16"/>
  <c r="O81" i="16" s="1"/>
  <c r="K82" i="16" l="1"/>
  <c r="P82" i="16" s="1"/>
  <c r="L82" i="16"/>
  <c r="Q82" i="16" s="1"/>
  <c r="I83" i="16"/>
  <c r="M83" i="16" s="1"/>
  <c r="R83" i="16" s="1"/>
  <c r="J82" i="16"/>
  <c r="O82" i="16" s="1"/>
  <c r="L83" i="16" l="1"/>
  <c r="Q83" i="16" s="1"/>
  <c r="K83" i="16"/>
  <c r="P83" i="16" s="1"/>
  <c r="I84" i="16"/>
  <c r="M84" i="16" s="1"/>
  <c r="R84" i="16" s="1"/>
  <c r="J83" i="16"/>
  <c r="O83" i="16" s="1"/>
  <c r="K84" i="16" l="1"/>
  <c r="P84" i="16" s="1"/>
  <c r="L84" i="16"/>
  <c r="Q84" i="16" s="1"/>
  <c r="I85" i="16"/>
  <c r="M85" i="16" s="1"/>
  <c r="R85" i="16" s="1"/>
  <c r="J84" i="16"/>
  <c r="O84" i="16" s="1"/>
  <c r="L85" i="16" l="1"/>
  <c r="Q85" i="16" s="1"/>
  <c r="K85" i="16"/>
  <c r="P85" i="16" s="1"/>
  <c r="I86" i="16"/>
  <c r="M86" i="16" s="1"/>
  <c r="R86" i="16" s="1"/>
  <c r="J85" i="16"/>
  <c r="O85" i="16" s="1"/>
  <c r="L86" i="16" l="1"/>
  <c r="Q86" i="16" s="1"/>
  <c r="K86" i="16"/>
  <c r="P86" i="16" s="1"/>
  <c r="I87" i="16"/>
  <c r="M87" i="16" s="1"/>
  <c r="R87" i="16" s="1"/>
  <c r="J86" i="16"/>
  <c r="O86" i="16" s="1"/>
  <c r="K87" i="16" l="1"/>
  <c r="P87" i="16" s="1"/>
  <c r="L87" i="16"/>
  <c r="Q87" i="16" s="1"/>
  <c r="I88" i="16"/>
  <c r="M88" i="16" s="1"/>
  <c r="R88" i="16" s="1"/>
  <c r="J87" i="16"/>
  <c r="O87" i="16" s="1"/>
  <c r="L88" i="16" l="1"/>
  <c r="Q88" i="16" s="1"/>
  <c r="K88" i="16"/>
  <c r="P88" i="16" s="1"/>
  <c r="I89" i="16"/>
  <c r="M89" i="16" s="1"/>
  <c r="R89" i="16" s="1"/>
  <c r="J88" i="16"/>
  <c r="O88" i="16" s="1"/>
  <c r="L89" i="16" l="1"/>
  <c r="Q89" i="16" s="1"/>
  <c r="K89" i="16"/>
  <c r="P89" i="16" s="1"/>
  <c r="I90" i="16"/>
  <c r="M90" i="16" s="1"/>
  <c r="R90" i="16" s="1"/>
  <c r="J89" i="16"/>
  <c r="O89" i="16" s="1"/>
  <c r="L90" i="16" l="1"/>
  <c r="Q90" i="16" s="1"/>
  <c r="K90" i="16"/>
  <c r="P90" i="16" s="1"/>
  <c r="I91" i="16"/>
  <c r="M91" i="16" s="1"/>
  <c r="R91" i="16" s="1"/>
  <c r="J90" i="16"/>
  <c r="O90" i="16" s="1"/>
  <c r="L91" i="16" l="1"/>
  <c r="Q91" i="16" s="1"/>
  <c r="K91" i="16"/>
  <c r="P91" i="16" s="1"/>
  <c r="I92" i="16"/>
  <c r="M92" i="16" s="1"/>
  <c r="R92" i="16" s="1"/>
  <c r="J91" i="16"/>
  <c r="O91" i="16" s="1"/>
  <c r="L92" i="16" l="1"/>
  <c r="Q92" i="16" s="1"/>
  <c r="K92" i="16"/>
  <c r="P92" i="16" s="1"/>
  <c r="I93" i="16"/>
  <c r="M93" i="16" s="1"/>
  <c r="R93" i="16" s="1"/>
  <c r="J92" i="16"/>
  <c r="O92" i="16" s="1"/>
  <c r="K93" i="16" l="1"/>
  <c r="P93" i="16" s="1"/>
  <c r="L93" i="16"/>
  <c r="Q93" i="16" s="1"/>
  <c r="I94" i="16"/>
  <c r="M94" i="16" s="1"/>
  <c r="R94" i="16" s="1"/>
  <c r="J93" i="16"/>
  <c r="O93" i="16" s="1"/>
  <c r="L94" i="16" l="1"/>
  <c r="Q94" i="16" s="1"/>
  <c r="K94" i="16"/>
  <c r="P94" i="16" s="1"/>
  <c r="I95" i="16"/>
  <c r="M95" i="16" s="1"/>
  <c r="R95" i="16" s="1"/>
  <c r="J94" i="16"/>
  <c r="O94" i="16" s="1"/>
  <c r="L95" i="16" l="1"/>
  <c r="Q95" i="16" s="1"/>
  <c r="K95" i="16"/>
  <c r="P95" i="16" s="1"/>
  <c r="I96" i="16"/>
  <c r="M96" i="16" s="1"/>
  <c r="R96" i="16" s="1"/>
  <c r="J95" i="16"/>
  <c r="O95" i="16" s="1"/>
  <c r="K96" i="16" l="1"/>
  <c r="P96" i="16" s="1"/>
  <c r="L96" i="16"/>
  <c r="Q96" i="16" s="1"/>
  <c r="I97" i="16"/>
  <c r="M97" i="16" s="1"/>
  <c r="R97" i="16" s="1"/>
  <c r="J96" i="16"/>
  <c r="O96" i="16" s="1"/>
  <c r="L97" i="16" l="1"/>
  <c r="Q97" i="16" s="1"/>
  <c r="K97" i="16"/>
  <c r="P97" i="16" s="1"/>
  <c r="I98" i="16"/>
  <c r="M98" i="16" s="1"/>
  <c r="R98" i="16" s="1"/>
  <c r="J97" i="16"/>
  <c r="O97" i="16" s="1"/>
  <c r="L98" i="16" l="1"/>
  <c r="Q98" i="16" s="1"/>
  <c r="K98" i="16"/>
  <c r="P98" i="16" s="1"/>
  <c r="I99" i="16"/>
  <c r="M99" i="16" s="1"/>
  <c r="R99" i="16" s="1"/>
  <c r="J98" i="16"/>
  <c r="O98" i="16" s="1"/>
  <c r="L99" i="16" l="1"/>
  <c r="Q99" i="16" s="1"/>
  <c r="K99" i="16"/>
  <c r="P99" i="16" s="1"/>
  <c r="I100" i="16"/>
  <c r="M100" i="16" s="1"/>
  <c r="R100" i="16" s="1"/>
  <c r="J99" i="16"/>
  <c r="O99" i="16" s="1"/>
  <c r="L100" i="16" l="1"/>
  <c r="Q100" i="16" s="1"/>
  <c r="K100" i="16"/>
  <c r="P100" i="16" s="1"/>
  <c r="I101" i="16"/>
  <c r="M101" i="16" s="1"/>
  <c r="R101" i="16" s="1"/>
  <c r="J100" i="16"/>
  <c r="O100" i="16" s="1"/>
  <c r="L101" i="16" l="1"/>
  <c r="Q101" i="16" s="1"/>
  <c r="K101" i="16"/>
  <c r="P101" i="16" s="1"/>
  <c r="I102" i="16"/>
  <c r="M102" i="16" s="1"/>
  <c r="R102" i="16" s="1"/>
  <c r="J101" i="16"/>
  <c r="O101" i="16" s="1"/>
  <c r="L102" i="16" l="1"/>
  <c r="Q102" i="16" s="1"/>
  <c r="K102" i="16"/>
  <c r="P102" i="16" s="1"/>
  <c r="I103" i="16"/>
  <c r="M103" i="16" s="1"/>
  <c r="R103" i="16" s="1"/>
  <c r="J102" i="16"/>
  <c r="O102" i="16" s="1"/>
  <c r="L103" i="16" l="1"/>
  <c r="Q103" i="16" s="1"/>
  <c r="K103" i="16"/>
  <c r="P103" i="16" s="1"/>
  <c r="I104" i="16"/>
  <c r="M104" i="16" s="1"/>
  <c r="R104" i="16" s="1"/>
  <c r="J103" i="16"/>
  <c r="O103" i="16" s="1"/>
  <c r="L104" i="16" l="1"/>
  <c r="Q104" i="16" s="1"/>
  <c r="K104" i="16"/>
  <c r="P104" i="16" s="1"/>
  <c r="I105" i="16"/>
  <c r="M105" i="16" s="1"/>
  <c r="R105" i="16" s="1"/>
  <c r="J104" i="16"/>
  <c r="O104" i="16" s="1"/>
  <c r="L105" i="16" l="1"/>
  <c r="Q105" i="16" s="1"/>
  <c r="K105" i="16"/>
  <c r="P105" i="16" s="1"/>
  <c r="I106" i="16"/>
  <c r="M106" i="16" s="1"/>
  <c r="R106" i="16" s="1"/>
  <c r="J105" i="16"/>
  <c r="O105" i="16" s="1"/>
  <c r="K106" i="16" l="1"/>
  <c r="P106" i="16" s="1"/>
  <c r="L106" i="16"/>
  <c r="Q106" i="16" s="1"/>
  <c r="I107" i="16"/>
  <c r="M107" i="16" s="1"/>
  <c r="R107" i="16" s="1"/>
  <c r="J106" i="16"/>
  <c r="O106" i="16" s="1"/>
  <c r="L107" i="16" l="1"/>
  <c r="Q107" i="16" s="1"/>
  <c r="K107" i="16"/>
  <c r="P107" i="16" s="1"/>
  <c r="I108" i="16"/>
  <c r="M108" i="16" s="1"/>
  <c r="R108" i="16" s="1"/>
  <c r="J107" i="16"/>
  <c r="O107" i="16" s="1"/>
  <c r="K108" i="16" l="1"/>
  <c r="P108" i="16" s="1"/>
  <c r="L108" i="16"/>
  <c r="Q108" i="16" s="1"/>
  <c r="I109" i="16"/>
  <c r="M109" i="16" s="1"/>
  <c r="R109" i="16" s="1"/>
  <c r="J108" i="16"/>
  <c r="O108" i="16" s="1"/>
  <c r="L109" i="16" l="1"/>
  <c r="Q109" i="16" s="1"/>
  <c r="K109" i="16"/>
  <c r="P109" i="16" s="1"/>
  <c r="I110" i="16"/>
  <c r="M110" i="16" s="1"/>
  <c r="R110" i="16" s="1"/>
  <c r="J109" i="16"/>
  <c r="O109" i="16" s="1"/>
  <c r="L110" i="16" l="1"/>
  <c r="Q110" i="16" s="1"/>
  <c r="K110" i="16"/>
  <c r="P110" i="16" s="1"/>
  <c r="I111" i="16"/>
  <c r="M111" i="16" s="1"/>
  <c r="R111" i="16" s="1"/>
  <c r="J110" i="16"/>
  <c r="O110" i="16" s="1"/>
  <c r="K111" i="16" l="1"/>
  <c r="P111" i="16" s="1"/>
  <c r="L111" i="16"/>
  <c r="Q111" i="16" s="1"/>
  <c r="I112" i="16"/>
  <c r="M112" i="16" s="1"/>
  <c r="R112" i="16" s="1"/>
  <c r="J111" i="16"/>
  <c r="O111" i="16" s="1"/>
  <c r="L112" i="16" l="1"/>
  <c r="Q112" i="16" s="1"/>
  <c r="K112" i="16"/>
  <c r="P112" i="16" s="1"/>
  <c r="I113" i="16"/>
  <c r="M113" i="16" s="1"/>
  <c r="R113" i="16" s="1"/>
  <c r="J112" i="16"/>
  <c r="O112" i="16" s="1"/>
  <c r="L113" i="16" l="1"/>
  <c r="Q113" i="16" s="1"/>
  <c r="K113" i="16"/>
  <c r="P113" i="16" s="1"/>
  <c r="I114" i="16"/>
  <c r="M114" i="16" s="1"/>
  <c r="R114" i="16" s="1"/>
  <c r="J113" i="16"/>
  <c r="O113" i="16" s="1"/>
  <c r="L114" i="16" l="1"/>
  <c r="Q114" i="16" s="1"/>
  <c r="K114" i="16"/>
  <c r="P114" i="16" s="1"/>
  <c r="I115" i="16"/>
  <c r="M115" i="16" s="1"/>
  <c r="R115" i="16" s="1"/>
  <c r="J114" i="16"/>
  <c r="O114" i="16" s="1"/>
  <c r="L115" i="16" l="1"/>
  <c r="Q115" i="16" s="1"/>
  <c r="K115" i="16"/>
  <c r="P115" i="16" s="1"/>
  <c r="I116" i="16"/>
  <c r="M116" i="16" s="1"/>
  <c r="R116" i="16" s="1"/>
  <c r="J115" i="16"/>
  <c r="O115" i="16" s="1"/>
  <c r="L116" i="16" l="1"/>
  <c r="Q116" i="16" s="1"/>
  <c r="K116" i="16"/>
  <c r="P116" i="16" s="1"/>
  <c r="I117" i="16"/>
  <c r="M117" i="16" s="1"/>
  <c r="R117" i="16" s="1"/>
  <c r="J116" i="16"/>
  <c r="O116" i="16" s="1"/>
  <c r="K117" i="16" l="1"/>
  <c r="P117" i="16" s="1"/>
  <c r="L117" i="16"/>
  <c r="Q117" i="16" s="1"/>
  <c r="I118" i="16"/>
  <c r="M118" i="16" s="1"/>
  <c r="R118" i="16" s="1"/>
  <c r="J117" i="16"/>
  <c r="O117" i="16" s="1"/>
  <c r="L118" i="16" l="1"/>
  <c r="Q118" i="16" s="1"/>
  <c r="K118" i="16"/>
  <c r="P118" i="16" s="1"/>
  <c r="I119" i="16"/>
  <c r="M119" i="16" s="1"/>
  <c r="R119" i="16" s="1"/>
  <c r="J118" i="16"/>
  <c r="O118" i="16" s="1"/>
  <c r="L119" i="16" l="1"/>
  <c r="Q119" i="16" s="1"/>
  <c r="K119" i="16"/>
  <c r="P119" i="16" s="1"/>
  <c r="I120" i="16"/>
  <c r="M120" i="16" s="1"/>
  <c r="R120" i="16" s="1"/>
  <c r="J119" i="16"/>
  <c r="O119" i="16" s="1"/>
  <c r="L120" i="16" l="1"/>
  <c r="Q120" i="16" s="1"/>
  <c r="K120" i="16"/>
  <c r="P120" i="16" s="1"/>
  <c r="I121" i="16"/>
  <c r="M121" i="16" s="1"/>
  <c r="R121" i="16" s="1"/>
  <c r="J120" i="16"/>
  <c r="O120" i="16" s="1"/>
  <c r="L121" i="16" l="1"/>
  <c r="Q121" i="16" s="1"/>
  <c r="K121" i="16"/>
  <c r="P121" i="16" s="1"/>
  <c r="I122" i="16"/>
  <c r="M122" i="16" s="1"/>
  <c r="R122" i="16" s="1"/>
  <c r="J121" i="16"/>
  <c r="O121" i="16" s="1"/>
  <c r="L122" i="16" l="1"/>
  <c r="Q122" i="16" s="1"/>
  <c r="K122" i="16"/>
  <c r="P122" i="16" s="1"/>
  <c r="I123" i="16"/>
  <c r="M123" i="16" s="1"/>
  <c r="R123" i="16" s="1"/>
  <c r="J122" i="16"/>
  <c r="O122" i="16" s="1"/>
  <c r="L123" i="16" l="1"/>
  <c r="Q123" i="16" s="1"/>
  <c r="K123" i="16"/>
  <c r="P123" i="16" s="1"/>
  <c r="I124" i="16"/>
  <c r="M124" i="16" s="1"/>
  <c r="R124" i="16" s="1"/>
  <c r="J123" i="16"/>
  <c r="O123" i="16" s="1"/>
  <c r="L124" i="16" l="1"/>
  <c r="Q124" i="16" s="1"/>
  <c r="K124" i="16"/>
  <c r="P124" i="16" s="1"/>
  <c r="I125" i="16"/>
  <c r="M125" i="16" s="1"/>
  <c r="R125" i="16" s="1"/>
  <c r="J124" i="16"/>
  <c r="O124" i="16" s="1"/>
  <c r="L125" i="16" l="1"/>
  <c r="Q125" i="16" s="1"/>
  <c r="K125" i="16"/>
  <c r="P125" i="16" s="1"/>
  <c r="I126" i="16"/>
  <c r="M126" i="16" s="1"/>
  <c r="R126" i="16" s="1"/>
  <c r="J125" i="16"/>
  <c r="O125" i="16" s="1"/>
  <c r="L126" i="16" l="1"/>
  <c r="Q126" i="16" s="1"/>
  <c r="K126" i="16"/>
  <c r="P126" i="16" s="1"/>
  <c r="I127" i="16"/>
  <c r="M127" i="16" s="1"/>
  <c r="R127" i="16" s="1"/>
  <c r="J126" i="16"/>
  <c r="O126" i="16" s="1"/>
  <c r="L127" i="16" l="1"/>
  <c r="Q127" i="16" s="1"/>
  <c r="K127" i="16"/>
  <c r="P127" i="16" s="1"/>
  <c r="I128" i="16"/>
  <c r="M128" i="16" s="1"/>
  <c r="R128" i="16" s="1"/>
  <c r="J127" i="16"/>
  <c r="O127" i="16" s="1"/>
  <c r="L128" i="16" l="1"/>
  <c r="Q128" i="16" s="1"/>
  <c r="K128" i="16"/>
  <c r="P128" i="16" s="1"/>
  <c r="I129" i="16"/>
  <c r="M129" i="16" s="1"/>
  <c r="R129" i="16" s="1"/>
  <c r="J128" i="16"/>
  <c r="O128" i="16" s="1"/>
  <c r="L129" i="16" l="1"/>
  <c r="Q129" i="16" s="1"/>
  <c r="K129" i="16"/>
  <c r="P129" i="16" s="1"/>
  <c r="I130" i="16"/>
  <c r="M130" i="16" s="1"/>
  <c r="R130" i="16" s="1"/>
  <c r="J129" i="16"/>
  <c r="O129" i="16" s="1"/>
  <c r="K130" i="16" l="1"/>
  <c r="P130" i="16" s="1"/>
  <c r="L130" i="16"/>
  <c r="Q130" i="16" s="1"/>
  <c r="I131" i="16"/>
  <c r="M131" i="16" s="1"/>
  <c r="R131" i="16" s="1"/>
  <c r="J130" i="16"/>
  <c r="O130" i="16" s="1"/>
  <c r="L131" i="16" l="1"/>
  <c r="Q131" i="16" s="1"/>
  <c r="K131" i="16"/>
  <c r="P131" i="16" s="1"/>
  <c r="I132" i="16"/>
  <c r="M132" i="16" s="1"/>
  <c r="R132" i="16" s="1"/>
  <c r="J131" i="16"/>
  <c r="O131" i="16" s="1"/>
  <c r="K132" i="16" l="1"/>
  <c r="P132" i="16" s="1"/>
  <c r="L132" i="16"/>
  <c r="Q132" i="16" s="1"/>
  <c r="I133" i="16"/>
  <c r="M133" i="16" s="1"/>
  <c r="R133" i="16" s="1"/>
  <c r="J132" i="16"/>
  <c r="O132" i="16" s="1"/>
  <c r="L133" i="16" l="1"/>
  <c r="Q133" i="16" s="1"/>
  <c r="K133" i="16"/>
  <c r="P133" i="16" s="1"/>
  <c r="I134" i="16"/>
  <c r="M134" i="16" s="1"/>
  <c r="R134" i="16" s="1"/>
  <c r="J133" i="16"/>
  <c r="O133" i="16" s="1"/>
  <c r="L134" i="16" l="1"/>
  <c r="Q134" i="16" s="1"/>
  <c r="K134" i="16"/>
  <c r="P134" i="16" s="1"/>
  <c r="I135" i="16"/>
  <c r="M135" i="16" s="1"/>
  <c r="R135" i="16" s="1"/>
  <c r="J134" i="16"/>
  <c r="O134" i="16" s="1"/>
  <c r="L135" i="16" l="1"/>
  <c r="Q135" i="16" s="1"/>
  <c r="K135" i="16"/>
  <c r="P135" i="16" s="1"/>
  <c r="I136" i="16"/>
  <c r="M136" i="16" s="1"/>
  <c r="R136" i="16" s="1"/>
  <c r="J135" i="16"/>
  <c r="O135" i="16" s="1"/>
  <c r="K136" i="16" l="1"/>
  <c r="P136" i="16" s="1"/>
  <c r="L136" i="16"/>
  <c r="Q136" i="16" s="1"/>
  <c r="I137" i="16"/>
  <c r="M137" i="16" s="1"/>
  <c r="R137" i="16" s="1"/>
  <c r="J136" i="16"/>
  <c r="O136" i="16" s="1"/>
  <c r="L137" i="16" l="1"/>
  <c r="Q137" i="16" s="1"/>
  <c r="K137" i="16"/>
  <c r="P137" i="16" s="1"/>
  <c r="I138" i="16"/>
  <c r="M138" i="16" s="1"/>
  <c r="R138" i="16" s="1"/>
  <c r="J137" i="16"/>
  <c r="O137" i="16" s="1"/>
  <c r="L138" i="16" l="1"/>
  <c r="Q138" i="16" s="1"/>
  <c r="K138" i="16"/>
  <c r="P138" i="16" s="1"/>
  <c r="I139" i="16"/>
  <c r="M139" i="16" s="1"/>
  <c r="R139" i="16" s="1"/>
  <c r="J138" i="16"/>
  <c r="O138" i="16" s="1"/>
  <c r="L139" i="16" l="1"/>
  <c r="Q139" i="16" s="1"/>
  <c r="K139" i="16"/>
  <c r="P139" i="16" s="1"/>
  <c r="I140" i="16"/>
  <c r="M140" i="16" s="1"/>
  <c r="R140" i="16" s="1"/>
  <c r="J139" i="16"/>
  <c r="O139" i="16" s="1"/>
  <c r="L140" i="16" l="1"/>
  <c r="Q140" i="16" s="1"/>
  <c r="K140" i="16"/>
  <c r="P140" i="16" s="1"/>
  <c r="I141" i="16"/>
  <c r="M141" i="16" s="1"/>
  <c r="R141" i="16" s="1"/>
  <c r="J140" i="16"/>
  <c r="O140" i="16" s="1"/>
  <c r="K141" i="16" l="1"/>
  <c r="P141" i="16" s="1"/>
  <c r="L141" i="16"/>
  <c r="Q141" i="16" s="1"/>
  <c r="I142" i="16"/>
  <c r="M142" i="16" s="1"/>
  <c r="R142" i="16" s="1"/>
  <c r="J141" i="16"/>
  <c r="O141" i="16" s="1"/>
  <c r="L142" i="16" l="1"/>
  <c r="Q142" i="16" s="1"/>
  <c r="K142" i="16"/>
  <c r="P142" i="16" s="1"/>
  <c r="I143" i="16"/>
  <c r="M143" i="16" s="1"/>
  <c r="R143" i="16" s="1"/>
  <c r="J142" i="16"/>
  <c r="O142" i="16" s="1"/>
  <c r="L143" i="16" l="1"/>
  <c r="Q143" i="16" s="1"/>
  <c r="K143" i="16"/>
  <c r="P143" i="16" s="1"/>
  <c r="I144" i="16"/>
  <c r="M144" i="16" s="1"/>
  <c r="R144" i="16" s="1"/>
  <c r="J143" i="16"/>
  <c r="O143" i="16" s="1"/>
  <c r="L144" i="16" l="1"/>
  <c r="Q144" i="16" s="1"/>
  <c r="K144" i="16"/>
  <c r="P144" i="16" s="1"/>
  <c r="I145" i="16"/>
  <c r="M145" i="16" s="1"/>
  <c r="R145" i="16" s="1"/>
  <c r="J144" i="16"/>
  <c r="O144" i="16" s="1"/>
  <c r="L145" i="16" l="1"/>
  <c r="Q145" i="16" s="1"/>
  <c r="K145" i="16"/>
  <c r="P145" i="16" s="1"/>
  <c r="I146" i="16"/>
  <c r="M146" i="16" s="1"/>
  <c r="R146" i="16" s="1"/>
  <c r="J145" i="16"/>
  <c r="O145" i="16" s="1"/>
  <c r="L146" i="16" l="1"/>
  <c r="Q146" i="16" s="1"/>
  <c r="K146" i="16"/>
  <c r="P146" i="16" s="1"/>
  <c r="I147" i="16"/>
  <c r="M147" i="16" s="1"/>
  <c r="R147" i="16" s="1"/>
  <c r="J146" i="16"/>
  <c r="O146" i="16" s="1"/>
  <c r="L147" i="16" l="1"/>
  <c r="Q147" i="16" s="1"/>
  <c r="K147" i="16"/>
  <c r="P147" i="16" s="1"/>
  <c r="I148" i="16"/>
  <c r="M148" i="16" s="1"/>
  <c r="R148" i="16" s="1"/>
  <c r="J147" i="16"/>
  <c r="O147" i="16" s="1"/>
  <c r="L148" i="16" l="1"/>
  <c r="Q148" i="16" s="1"/>
  <c r="K148" i="16"/>
  <c r="P148" i="16" s="1"/>
  <c r="I149" i="16"/>
  <c r="M149" i="16" s="1"/>
  <c r="R149" i="16" s="1"/>
  <c r="J148" i="16"/>
  <c r="O148" i="16" s="1"/>
  <c r="L149" i="16" l="1"/>
  <c r="Q149" i="16" s="1"/>
  <c r="K149" i="16"/>
  <c r="P149" i="16" s="1"/>
  <c r="I150" i="16"/>
  <c r="M150" i="16" s="1"/>
  <c r="R150" i="16" s="1"/>
  <c r="J149" i="16"/>
  <c r="O149" i="16" s="1"/>
  <c r="L150" i="16" l="1"/>
  <c r="Q150" i="16" s="1"/>
  <c r="K150" i="16"/>
  <c r="P150" i="16" s="1"/>
  <c r="I151" i="16"/>
  <c r="M151" i="16" s="1"/>
  <c r="R151" i="16" s="1"/>
  <c r="J150" i="16"/>
  <c r="O150" i="16" s="1"/>
  <c r="L151" i="16" l="1"/>
  <c r="Q151" i="16" s="1"/>
  <c r="K151" i="16"/>
  <c r="P151" i="16" s="1"/>
  <c r="I152" i="16"/>
  <c r="M152" i="16" s="1"/>
  <c r="R152" i="16" s="1"/>
  <c r="J151" i="16"/>
  <c r="O151" i="16" s="1"/>
  <c r="L152" i="16" l="1"/>
  <c r="Q152" i="16" s="1"/>
  <c r="K152" i="16"/>
  <c r="P152" i="16" s="1"/>
  <c r="I153" i="16"/>
  <c r="M153" i="16" s="1"/>
  <c r="R153" i="16" s="1"/>
  <c r="J152" i="16"/>
  <c r="O152" i="16" s="1"/>
  <c r="L153" i="16" l="1"/>
  <c r="Q153" i="16" s="1"/>
  <c r="K153" i="16"/>
  <c r="P153" i="16" s="1"/>
  <c r="I154" i="16"/>
  <c r="M154" i="16" s="1"/>
  <c r="R154" i="16" s="1"/>
  <c r="J153" i="16"/>
  <c r="O153" i="16" s="1"/>
  <c r="K154" i="16" l="1"/>
  <c r="P154" i="16" s="1"/>
  <c r="L154" i="16"/>
  <c r="Q154" i="16" s="1"/>
  <c r="I155" i="16"/>
  <c r="M155" i="16" s="1"/>
  <c r="R155" i="16" s="1"/>
  <c r="J154" i="16"/>
  <c r="O154" i="16" s="1"/>
  <c r="L155" i="16" l="1"/>
  <c r="Q155" i="16" s="1"/>
  <c r="K155" i="16"/>
  <c r="P155" i="16" s="1"/>
  <c r="I156" i="16"/>
  <c r="M156" i="16" s="1"/>
  <c r="R156" i="16" s="1"/>
  <c r="J155" i="16"/>
  <c r="O155" i="16" s="1"/>
  <c r="K156" i="16" l="1"/>
  <c r="P156" i="16" s="1"/>
  <c r="L156" i="16"/>
  <c r="Q156" i="16" s="1"/>
  <c r="I157" i="16"/>
  <c r="M157" i="16" s="1"/>
  <c r="R157" i="16" s="1"/>
  <c r="J156" i="16"/>
  <c r="O156" i="16" s="1"/>
  <c r="L157" i="16" l="1"/>
  <c r="Q157" i="16" s="1"/>
  <c r="K157" i="16"/>
  <c r="P157" i="16" s="1"/>
  <c r="I158" i="16"/>
  <c r="M158" i="16" s="1"/>
  <c r="R158" i="16" s="1"/>
  <c r="J157" i="16"/>
  <c r="O157" i="16" s="1"/>
  <c r="L158" i="16" l="1"/>
  <c r="Q158" i="16" s="1"/>
  <c r="K158" i="16"/>
  <c r="P158" i="16" s="1"/>
  <c r="I159" i="16"/>
  <c r="M159" i="16" s="1"/>
  <c r="R159" i="16" s="1"/>
  <c r="J158" i="16"/>
  <c r="O158" i="16" s="1"/>
  <c r="K159" i="16" l="1"/>
  <c r="P159" i="16" s="1"/>
  <c r="L159" i="16"/>
  <c r="Q159" i="16" s="1"/>
  <c r="I160" i="16"/>
  <c r="M160" i="16" s="1"/>
  <c r="R160" i="16" s="1"/>
  <c r="J159" i="16"/>
  <c r="O159" i="16" s="1"/>
  <c r="L160" i="16" l="1"/>
  <c r="Q160" i="16" s="1"/>
  <c r="K160" i="16"/>
  <c r="P160" i="16" s="1"/>
  <c r="I161" i="16"/>
  <c r="M161" i="16" s="1"/>
  <c r="R161" i="16" s="1"/>
  <c r="J160" i="16"/>
  <c r="O160" i="16" s="1"/>
  <c r="L161" i="16" l="1"/>
  <c r="Q161" i="16" s="1"/>
  <c r="K161" i="16"/>
  <c r="P161" i="16" s="1"/>
  <c r="I162" i="16"/>
  <c r="M162" i="16" s="1"/>
  <c r="R162" i="16" s="1"/>
  <c r="J161" i="16"/>
  <c r="O161" i="16" s="1"/>
  <c r="L162" i="16" l="1"/>
  <c r="Q162" i="16" s="1"/>
  <c r="K162" i="16"/>
  <c r="P162" i="16" s="1"/>
  <c r="I163" i="16"/>
  <c r="M163" i="16" s="1"/>
  <c r="R163" i="16" s="1"/>
  <c r="J162" i="16"/>
  <c r="O162" i="16" s="1"/>
  <c r="L163" i="16" l="1"/>
  <c r="Q163" i="16" s="1"/>
  <c r="K163" i="16"/>
  <c r="P163" i="16" s="1"/>
  <c r="I164" i="16"/>
  <c r="M164" i="16" s="1"/>
  <c r="R164" i="16" s="1"/>
  <c r="J163" i="16"/>
  <c r="O163" i="16" s="1"/>
  <c r="L164" i="16" l="1"/>
  <c r="Q164" i="16" s="1"/>
  <c r="K164" i="16"/>
  <c r="P164" i="16" s="1"/>
  <c r="I165" i="16"/>
  <c r="M165" i="16" s="1"/>
  <c r="J164" i="16"/>
  <c r="O164" i="16" s="1"/>
  <c r="R165" i="16" l="1"/>
  <c r="M166" i="16"/>
  <c r="K165" i="16"/>
  <c r="L165" i="16"/>
  <c r="I166" i="16"/>
  <c r="R166" i="16" s="1"/>
  <c r="J165" i="16"/>
  <c r="O165" i="16" l="1"/>
  <c r="J166" i="16"/>
  <c r="Q165" i="16"/>
  <c r="L166" i="16"/>
  <c r="P165" i="16"/>
  <c r="K166" i="16"/>
  <c r="Q166" i="16"/>
  <c r="P166" i="16"/>
  <c r="I167" i="16"/>
  <c r="M167" i="16" s="1"/>
  <c r="R167" i="16" s="1"/>
  <c r="O166" i="16" l="1"/>
  <c r="L167" i="16"/>
  <c r="Q167" i="16" s="1"/>
  <c r="K167" i="16"/>
  <c r="P167" i="16" s="1"/>
  <c r="I168" i="16"/>
  <c r="M168" i="16" s="1"/>
  <c r="R168" i="16" s="1"/>
  <c r="J167" i="16"/>
  <c r="O167" i="16" s="1"/>
  <c r="K168" i="16" l="1"/>
  <c r="P168" i="16" s="1"/>
  <c r="L168" i="16"/>
  <c r="Q168" i="16" s="1"/>
  <c r="I169" i="16"/>
  <c r="M169" i="16" s="1"/>
  <c r="R169" i="16" s="1"/>
  <c r="J168" i="16"/>
  <c r="O168" i="16" s="1"/>
  <c r="L169" i="16" l="1"/>
  <c r="Q169" i="16" s="1"/>
  <c r="K169" i="16"/>
  <c r="P169" i="16" s="1"/>
  <c r="I170" i="16"/>
  <c r="M170" i="16" s="1"/>
  <c r="R170" i="16" s="1"/>
  <c r="J169" i="16"/>
  <c r="O169" i="16" s="1"/>
  <c r="L170" i="16" l="1"/>
  <c r="Q170" i="16" s="1"/>
  <c r="K170" i="16"/>
  <c r="P170" i="16" s="1"/>
  <c r="I171" i="16"/>
  <c r="M171" i="16" s="1"/>
  <c r="R171" i="16" s="1"/>
  <c r="J170" i="16"/>
  <c r="O170" i="16" s="1"/>
  <c r="L171" i="16" l="1"/>
  <c r="Q171" i="16" s="1"/>
  <c r="K171" i="16"/>
  <c r="P171" i="16" s="1"/>
  <c r="I172" i="16"/>
  <c r="M172" i="16" s="1"/>
  <c r="R172" i="16" s="1"/>
  <c r="J171" i="16"/>
  <c r="O171" i="16" s="1"/>
  <c r="L172" i="16" l="1"/>
  <c r="Q172" i="16" s="1"/>
  <c r="K172" i="16"/>
  <c r="P172" i="16" s="1"/>
  <c r="I173" i="16"/>
  <c r="M173" i="16" s="1"/>
  <c r="R173" i="16" s="1"/>
  <c r="J172" i="16"/>
  <c r="O172" i="16" s="1"/>
  <c r="L173" i="16" l="1"/>
  <c r="Q173" i="16" s="1"/>
  <c r="K173" i="16"/>
  <c r="P173" i="16" s="1"/>
  <c r="I174" i="16"/>
  <c r="M174" i="16" s="1"/>
  <c r="R174" i="16" s="1"/>
  <c r="J173" i="16"/>
  <c r="O173" i="16" s="1"/>
  <c r="L174" i="16" l="1"/>
  <c r="Q174" i="16" s="1"/>
  <c r="K174" i="16"/>
  <c r="P174" i="16" s="1"/>
  <c r="I175" i="16"/>
  <c r="M175" i="16" s="1"/>
  <c r="R175" i="16" s="1"/>
  <c r="J174" i="16"/>
  <c r="O174" i="16" s="1"/>
  <c r="L175" i="16" l="1"/>
  <c r="Q175" i="16" s="1"/>
  <c r="K175" i="16"/>
  <c r="P175" i="16" s="1"/>
  <c r="I176" i="16"/>
  <c r="M176" i="16" s="1"/>
  <c r="R176" i="16" s="1"/>
  <c r="J175" i="16"/>
  <c r="O175" i="16" s="1"/>
  <c r="L176" i="16" l="1"/>
  <c r="Q176" i="16" s="1"/>
  <c r="K176" i="16"/>
  <c r="P176" i="16" s="1"/>
  <c r="I177" i="16"/>
  <c r="J176" i="16"/>
  <c r="O176" i="16" s="1"/>
  <c r="I178" i="16" l="1"/>
  <c r="M178" i="16" s="1"/>
  <c r="M177" i="16"/>
  <c r="R177" i="16" s="1"/>
  <c r="L177" i="16"/>
  <c r="Q177" i="16" s="1"/>
  <c r="K177" i="16"/>
  <c r="P177" i="16" s="1"/>
  <c r="J177" i="16"/>
  <c r="O177" i="16" s="1"/>
  <c r="R178" i="16" l="1"/>
  <c r="K178" i="16"/>
  <c r="P178" i="16" s="1"/>
  <c r="L178" i="16"/>
  <c r="Q178" i="16" s="1"/>
  <c r="I179" i="16"/>
  <c r="M179" i="16" s="1"/>
  <c r="R179" i="16" s="1"/>
  <c r="J178" i="16"/>
  <c r="O178" i="16" s="1"/>
  <c r="L179" i="16" l="1"/>
  <c r="Q179" i="16" s="1"/>
  <c r="K179" i="16"/>
  <c r="P179" i="16" s="1"/>
  <c r="I180" i="16"/>
  <c r="M180" i="16" s="1"/>
  <c r="R180" i="16" s="1"/>
  <c r="J179" i="16"/>
  <c r="O179" i="16" s="1"/>
  <c r="K180" i="16" l="1"/>
  <c r="P180" i="16" s="1"/>
  <c r="L180" i="16"/>
  <c r="Q180" i="16" s="1"/>
  <c r="I181" i="16"/>
  <c r="M181" i="16" s="1"/>
  <c r="R181" i="16" s="1"/>
  <c r="J180" i="16"/>
  <c r="O180" i="16" s="1"/>
  <c r="L181" i="16" l="1"/>
  <c r="Q181" i="16" s="1"/>
  <c r="K181" i="16"/>
  <c r="P181" i="16" s="1"/>
  <c r="I182" i="16"/>
  <c r="M182" i="16" s="1"/>
  <c r="R182" i="16" s="1"/>
  <c r="J181" i="16"/>
  <c r="O181" i="16" s="1"/>
  <c r="L182" i="16" l="1"/>
  <c r="Q182" i="16" s="1"/>
  <c r="K182" i="16"/>
  <c r="P182" i="16" s="1"/>
  <c r="I183" i="16"/>
  <c r="M183" i="16" s="1"/>
  <c r="R183" i="16" s="1"/>
  <c r="J182" i="16"/>
  <c r="O182" i="16" s="1"/>
  <c r="L183" i="16" l="1"/>
  <c r="Q183" i="16" s="1"/>
  <c r="K183" i="16"/>
  <c r="P183" i="16" s="1"/>
  <c r="I184" i="16"/>
  <c r="M184" i="16" s="1"/>
  <c r="R184" i="16" s="1"/>
  <c r="J183" i="16"/>
  <c r="O183" i="16" s="1"/>
  <c r="L184" i="16" l="1"/>
  <c r="Q184" i="16" s="1"/>
  <c r="K184" i="16"/>
  <c r="P184" i="16" s="1"/>
  <c r="I185" i="16"/>
  <c r="M185" i="16" s="1"/>
  <c r="R185" i="16" s="1"/>
  <c r="J184" i="16"/>
  <c r="O184" i="16" s="1"/>
  <c r="L185" i="16" l="1"/>
  <c r="Q185" i="16" s="1"/>
  <c r="K185" i="16"/>
  <c r="P185" i="16" s="1"/>
  <c r="I186" i="16"/>
  <c r="M186" i="16" s="1"/>
  <c r="R186" i="16" s="1"/>
  <c r="J185" i="16"/>
  <c r="O185" i="16" s="1"/>
  <c r="L186" i="16" l="1"/>
  <c r="Q186" i="16" s="1"/>
  <c r="K186" i="16"/>
  <c r="P186" i="16" s="1"/>
  <c r="I187" i="16"/>
  <c r="M187" i="16" s="1"/>
  <c r="R187" i="16" s="1"/>
  <c r="J186" i="16"/>
  <c r="O186" i="16" s="1"/>
  <c r="L187" i="16" l="1"/>
  <c r="Q187" i="16" s="1"/>
  <c r="K187" i="16"/>
  <c r="P187" i="16" s="1"/>
  <c r="I188" i="16"/>
  <c r="M188" i="16" s="1"/>
  <c r="R188" i="16" s="1"/>
  <c r="J187" i="16"/>
  <c r="O187" i="16" s="1"/>
  <c r="L188" i="16" l="1"/>
  <c r="Q188" i="16" s="1"/>
  <c r="K188" i="16"/>
  <c r="P188" i="16" s="1"/>
  <c r="I189" i="16"/>
  <c r="M189" i="16" s="1"/>
  <c r="R189" i="16" s="1"/>
  <c r="J188" i="16"/>
  <c r="O188" i="16" s="1"/>
  <c r="K189" i="16" l="1"/>
  <c r="P189" i="16" s="1"/>
  <c r="L189" i="16"/>
  <c r="I190" i="16"/>
  <c r="M190" i="16" s="1"/>
  <c r="R190" i="16" s="1"/>
  <c r="J189" i="16"/>
  <c r="Q189" i="16" l="1"/>
  <c r="L190" i="16"/>
  <c r="O189" i="16"/>
  <c r="J190" i="16"/>
  <c r="K190" i="16"/>
  <c r="P190" i="16" s="1"/>
  <c r="I191" i="16"/>
  <c r="M191" i="16" s="1"/>
  <c r="R191" i="16" s="1"/>
  <c r="O190" i="16" l="1"/>
  <c r="Q190" i="16"/>
  <c r="L191" i="16"/>
  <c r="Q191" i="16" s="1"/>
  <c r="K191" i="16"/>
  <c r="P191" i="16" s="1"/>
  <c r="I192" i="16"/>
  <c r="M192" i="16" s="1"/>
  <c r="R192" i="16" s="1"/>
  <c r="J191" i="16"/>
  <c r="O191" i="16" s="1"/>
  <c r="L192" i="16" l="1"/>
  <c r="Q192" i="16" s="1"/>
  <c r="K192" i="16"/>
  <c r="P192" i="16" s="1"/>
  <c r="I193" i="16"/>
  <c r="M193" i="16" s="1"/>
  <c r="R193" i="16" s="1"/>
  <c r="J192" i="16"/>
  <c r="O192" i="16" s="1"/>
  <c r="L193" i="16" l="1"/>
  <c r="K193" i="16"/>
  <c r="P193" i="16" s="1"/>
  <c r="I194" i="16"/>
  <c r="M194" i="16" s="1"/>
  <c r="R194" i="16" s="1"/>
  <c r="J193" i="16"/>
  <c r="O193" i="16" l="1"/>
  <c r="J194" i="16"/>
  <c r="Q193" i="16"/>
  <c r="L194" i="16"/>
  <c r="Q194" i="16" s="1"/>
  <c r="K194" i="16"/>
  <c r="P194" i="16" s="1"/>
  <c r="I195" i="16"/>
  <c r="M195" i="16" s="1"/>
  <c r="R195" i="16" s="1"/>
  <c r="O194" i="16"/>
  <c r="L195" i="16" l="1"/>
  <c r="Q195" i="16" s="1"/>
  <c r="K195" i="16"/>
  <c r="P195" i="16" s="1"/>
  <c r="I196" i="16"/>
  <c r="M196" i="16" s="1"/>
  <c r="R196" i="16" s="1"/>
  <c r="J195" i="16"/>
  <c r="O195" i="16" s="1"/>
  <c r="L196" i="16" l="1"/>
  <c r="Q196" i="16" s="1"/>
  <c r="K196" i="16"/>
  <c r="P196" i="16" s="1"/>
  <c r="I197" i="16"/>
  <c r="M197" i="16" s="1"/>
  <c r="R197" i="16" s="1"/>
  <c r="J196" i="16"/>
  <c r="O196" i="16" s="1"/>
  <c r="L197" i="16" l="1"/>
  <c r="Q197" i="16" s="1"/>
  <c r="K197" i="16"/>
  <c r="P197" i="16" s="1"/>
  <c r="I198" i="16"/>
  <c r="M198" i="16" s="1"/>
  <c r="R198" i="16" s="1"/>
  <c r="J197" i="16"/>
  <c r="O197" i="16" s="1"/>
  <c r="L198" i="16" l="1"/>
  <c r="Q198" i="16" s="1"/>
  <c r="K198" i="16"/>
  <c r="P198" i="16" s="1"/>
  <c r="I199" i="16"/>
  <c r="M199" i="16" s="1"/>
  <c r="R199" i="16" s="1"/>
  <c r="J198" i="16"/>
  <c r="O198" i="16" s="1"/>
  <c r="L199" i="16" l="1"/>
  <c r="Q199" i="16" s="1"/>
  <c r="K199" i="16"/>
  <c r="P199" i="16" s="1"/>
  <c r="I200" i="16"/>
  <c r="J199" i="16"/>
  <c r="O199" i="16" s="1"/>
  <c r="I201" i="16" l="1"/>
  <c r="M201" i="16" s="1"/>
  <c r="M200" i="16"/>
  <c r="R200" i="16" s="1"/>
  <c r="L200" i="16"/>
  <c r="Q200" i="16" s="1"/>
  <c r="K200" i="16"/>
  <c r="P200" i="16" s="1"/>
  <c r="J200" i="16"/>
  <c r="O200" i="16" s="1"/>
  <c r="R201" i="16" l="1"/>
  <c r="L201" i="16"/>
  <c r="Q201" i="16" s="1"/>
  <c r="K201" i="16"/>
  <c r="P201" i="16" s="1"/>
  <c r="I202" i="16"/>
  <c r="M202" i="16" s="1"/>
  <c r="J201" i="16"/>
  <c r="O201" i="16" s="1"/>
  <c r="R202" i="16" l="1"/>
  <c r="K202" i="16"/>
  <c r="P202" i="16" s="1"/>
  <c r="L202" i="16"/>
  <c r="Q202" i="16" s="1"/>
  <c r="I203" i="16"/>
  <c r="M203" i="16" s="1"/>
  <c r="R203" i="16" s="1"/>
  <c r="J202" i="16"/>
  <c r="O202" i="16" s="1"/>
  <c r="L203" i="16" l="1"/>
  <c r="Q203" i="16" s="1"/>
  <c r="K203" i="16"/>
  <c r="P203" i="16" s="1"/>
  <c r="I204" i="16"/>
  <c r="M204" i="16" s="1"/>
  <c r="R204" i="16" s="1"/>
  <c r="J203" i="16"/>
  <c r="O203" i="16" s="1"/>
  <c r="K204" i="16" l="1"/>
  <c r="P204" i="16" s="1"/>
  <c r="L204" i="16"/>
  <c r="Q204" i="16" s="1"/>
  <c r="I205" i="16"/>
  <c r="M205" i="16" s="1"/>
  <c r="R205" i="16" s="1"/>
  <c r="J204" i="16"/>
  <c r="O204" i="16" s="1"/>
  <c r="L205" i="16" l="1"/>
  <c r="Q205" i="16" s="1"/>
  <c r="K205" i="16"/>
  <c r="P205" i="16" s="1"/>
  <c r="I206" i="16"/>
  <c r="M206" i="16" s="1"/>
  <c r="R206" i="16" s="1"/>
  <c r="J205" i="16"/>
  <c r="O205" i="16" s="1"/>
  <c r="L206" i="16" l="1"/>
  <c r="Q206" i="16" s="1"/>
  <c r="K206" i="16"/>
  <c r="P206" i="16" s="1"/>
  <c r="I207" i="16"/>
  <c r="M207" i="16" s="1"/>
  <c r="R207" i="16" s="1"/>
  <c r="J206" i="16"/>
  <c r="O206" i="16" s="1"/>
  <c r="L207" i="16" l="1"/>
  <c r="Q207" i="16" s="1"/>
  <c r="K207" i="16"/>
  <c r="P207" i="16" s="1"/>
  <c r="I208" i="16"/>
  <c r="M208" i="16" s="1"/>
  <c r="R208" i="16" s="1"/>
  <c r="J207" i="16"/>
  <c r="O207" i="16" s="1"/>
  <c r="K208" i="16" l="1"/>
  <c r="P208" i="16" s="1"/>
  <c r="L208" i="16"/>
  <c r="Q208" i="16" s="1"/>
  <c r="I209" i="16"/>
  <c r="M209" i="16" s="1"/>
  <c r="R209" i="16" s="1"/>
  <c r="J208" i="16"/>
  <c r="O208" i="16" s="1"/>
  <c r="L209" i="16" l="1"/>
  <c r="Q209" i="16" s="1"/>
  <c r="K209" i="16"/>
  <c r="P209" i="16" s="1"/>
  <c r="I210" i="16"/>
  <c r="M210" i="16" s="1"/>
  <c r="R210" i="16" s="1"/>
  <c r="J209" i="16"/>
  <c r="O209" i="16" s="1"/>
  <c r="L210" i="16" l="1"/>
  <c r="Q210" i="16" s="1"/>
  <c r="K210" i="16"/>
  <c r="P210" i="16" s="1"/>
  <c r="I211" i="16"/>
  <c r="M211" i="16" s="1"/>
  <c r="R211" i="16" s="1"/>
  <c r="J210" i="16"/>
  <c r="O210" i="16" s="1"/>
  <c r="L211" i="16" l="1"/>
  <c r="Q211" i="16" s="1"/>
  <c r="K211" i="16"/>
  <c r="P211" i="16" s="1"/>
  <c r="I212" i="16"/>
  <c r="M212" i="16" s="1"/>
  <c r="R212" i="16" s="1"/>
  <c r="J211" i="16"/>
  <c r="O211" i="16" s="1"/>
  <c r="L212" i="16" l="1"/>
  <c r="Q212" i="16" s="1"/>
  <c r="K212" i="16"/>
  <c r="P212" i="16" s="1"/>
  <c r="I213" i="16"/>
  <c r="M213" i="16" s="1"/>
  <c r="R213" i="16" s="1"/>
  <c r="J212" i="16"/>
  <c r="O212" i="16" s="1"/>
  <c r="K213" i="16" l="1"/>
  <c r="P213" i="16" s="1"/>
  <c r="L213" i="16"/>
  <c r="Q213" i="16" s="1"/>
  <c r="I214" i="16"/>
  <c r="M214" i="16" s="1"/>
  <c r="R214" i="16" s="1"/>
  <c r="J213" i="16"/>
  <c r="O213" i="16" s="1"/>
  <c r="L214" i="16" l="1"/>
  <c r="Q214" i="16" s="1"/>
  <c r="K214" i="16"/>
  <c r="P214" i="16" s="1"/>
  <c r="I215" i="16"/>
  <c r="M215" i="16" s="1"/>
  <c r="R215" i="16" s="1"/>
  <c r="J214" i="16"/>
  <c r="O214" i="16" s="1"/>
  <c r="L215" i="16" l="1"/>
  <c r="Q215" i="16" s="1"/>
  <c r="K215" i="16"/>
  <c r="P215" i="16" s="1"/>
  <c r="I216" i="16"/>
  <c r="M216" i="16" s="1"/>
  <c r="R216" i="16" s="1"/>
  <c r="J215" i="16"/>
  <c r="O215" i="16" s="1"/>
  <c r="L216" i="16" l="1"/>
  <c r="Q216" i="16" s="1"/>
  <c r="K216" i="16"/>
  <c r="P216" i="16" s="1"/>
  <c r="I217" i="16"/>
  <c r="M217" i="16" s="1"/>
  <c r="R217" i="16" s="1"/>
  <c r="J216" i="16"/>
  <c r="O216" i="16" s="1"/>
  <c r="L217" i="16" l="1"/>
  <c r="Q217" i="16" s="1"/>
  <c r="K217" i="16"/>
  <c r="P217" i="16" s="1"/>
  <c r="I218" i="16"/>
  <c r="M218" i="16" s="1"/>
  <c r="R218" i="16" s="1"/>
  <c r="J217" i="16"/>
  <c r="O217" i="16" s="1"/>
  <c r="L218" i="16" l="1"/>
  <c r="Q218" i="16" s="1"/>
  <c r="K218" i="16"/>
  <c r="P218" i="16" s="1"/>
  <c r="I219" i="16"/>
  <c r="M219" i="16" s="1"/>
  <c r="R219" i="16" s="1"/>
  <c r="J218" i="16"/>
  <c r="O218" i="16" s="1"/>
  <c r="L219" i="16" l="1"/>
  <c r="Q219" i="16" s="1"/>
  <c r="K219" i="16"/>
  <c r="P219" i="16" s="1"/>
  <c r="I220" i="16"/>
  <c r="M220" i="16" s="1"/>
  <c r="R220" i="16" s="1"/>
  <c r="J219" i="16"/>
  <c r="O219" i="16" s="1"/>
  <c r="L220" i="16" l="1"/>
  <c r="Q220" i="16" s="1"/>
  <c r="K220" i="16"/>
  <c r="P220" i="16" s="1"/>
  <c r="I221" i="16"/>
  <c r="M221" i="16" s="1"/>
  <c r="R221" i="16" s="1"/>
  <c r="J220" i="16"/>
  <c r="O220" i="16" s="1"/>
  <c r="L221" i="16" l="1"/>
  <c r="Q221" i="16" s="1"/>
  <c r="K221" i="16"/>
  <c r="P221" i="16" s="1"/>
  <c r="I222" i="16"/>
  <c r="M222" i="16" s="1"/>
  <c r="R222" i="16" s="1"/>
  <c r="J221" i="16"/>
  <c r="O221" i="16" s="1"/>
  <c r="L222" i="16" l="1"/>
  <c r="Q222" i="16" s="1"/>
  <c r="K222" i="16"/>
  <c r="P222" i="16" s="1"/>
  <c r="I223" i="16"/>
  <c r="M223" i="16" s="1"/>
  <c r="R223" i="16" s="1"/>
  <c r="J222" i="16"/>
  <c r="O222" i="16" s="1"/>
  <c r="L223" i="16" l="1"/>
  <c r="Q223" i="16" s="1"/>
  <c r="K223" i="16"/>
  <c r="P223" i="16" s="1"/>
  <c r="I224" i="16"/>
  <c r="M224" i="16" s="1"/>
  <c r="R224" i="16" s="1"/>
  <c r="J223" i="16"/>
  <c r="O223" i="16" s="1"/>
  <c r="L224" i="16" l="1"/>
  <c r="Q224" i="16" s="1"/>
  <c r="K224" i="16"/>
  <c r="P224" i="16" s="1"/>
  <c r="I225" i="16"/>
  <c r="M225" i="16" s="1"/>
  <c r="R225" i="16" s="1"/>
  <c r="J224" i="16"/>
  <c r="O224" i="16" s="1"/>
  <c r="L225" i="16" l="1"/>
  <c r="Q225" i="16" s="1"/>
  <c r="K225" i="16"/>
  <c r="P225" i="16" s="1"/>
  <c r="I226" i="16"/>
  <c r="M226" i="16" s="1"/>
  <c r="R226" i="16" s="1"/>
  <c r="J225" i="16"/>
  <c r="O225" i="16" s="1"/>
  <c r="K226" i="16" l="1"/>
  <c r="P226" i="16" s="1"/>
  <c r="L226" i="16"/>
  <c r="Q226" i="16" s="1"/>
  <c r="I227" i="16"/>
  <c r="M227" i="16" s="1"/>
  <c r="R227" i="16" s="1"/>
  <c r="J226" i="16"/>
  <c r="O226" i="16" s="1"/>
  <c r="L227" i="16" l="1"/>
  <c r="Q227" i="16" s="1"/>
  <c r="K227" i="16"/>
  <c r="P227" i="16" s="1"/>
  <c r="I228" i="16"/>
  <c r="M228" i="16" s="1"/>
  <c r="R228" i="16" s="1"/>
  <c r="J227" i="16"/>
  <c r="O227" i="16" s="1"/>
  <c r="K228" i="16" l="1"/>
  <c r="P228" i="16" s="1"/>
  <c r="L228" i="16"/>
  <c r="Q228" i="16" s="1"/>
  <c r="I229" i="16"/>
  <c r="M229" i="16" s="1"/>
  <c r="R229" i="16" s="1"/>
  <c r="J228" i="16"/>
  <c r="O228" i="16" s="1"/>
  <c r="L229" i="16" l="1"/>
  <c r="Q229" i="16" s="1"/>
  <c r="K229" i="16"/>
  <c r="P229" i="16" s="1"/>
  <c r="I230" i="16"/>
  <c r="M230" i="16" s="1"/>
  <c r="R230" i="16" s="1"/>
  <c r="J229" i="16"/>
  <c r="O229" i="16" s="1"/>
  <c r="L230" i="16" l="1"/>
  <c r="Q230" i="16" s="1"/>
  <c r="K230" i="16"/>
  <c r="P230" i="16" s="1"/>
  <c r="I231" i="16"/>
  <c r="M231" i="16" s="1"/>
  <c r="R231" i="16" s="1"/>
  <c r="J230" i="16"/>
  <c r="O230" i="16" s="1"/>
  <c r="K231" i="16" l="1"/>
  <c r="P231" i="16" s="1"/>
  <c r="L231" i="16"/>
  <c r="Q231" i="16" s="1"/>
  <c r="I232" i="16"/>
  <c r="M232" i="16" s="1"/>
  <c r="R232" i="16" s="1"/>
  <c r="J231" i="16"/>
  <c r="O231" i="16" s="1"/>
  <c r="L232" i="16" l="1"/>
  <c r="Q232" i="16" s="1"/>
  <c r="K232" i="16"/>
  <c r="P232" i="16" s="1"/>
  <c r="I233" i="16"/>
  <c r="M233" i="16" s="1"/>
  <c r="R233" i="16" s="1"/>
  <c r="J232" i="16"/>
  <c r="O232" i="16" s="1"/>
  <c r="L233" i="16" l="1"/>
  <c r="Q233" i="16" s="1"/>
  <c r="K233" i="16"/>
  <c r="P233" i="16" s="1"/>
  <c r="I234" i="16"/>
  <c r="M234" i="16" s="1"/>
  <c r="R234" i="16" s="1"/>
  <c r="J233" i="16"/>
  <c r="O233" i="16" s="1"/>
  <c r="L234" i="16" l="1"/>
  <c r="Q234" i="16" s="1"/>
  <c r="K234" i="16"/>
  <c r="P234" i="16" s="1"/>
  <c r="I235" i="16"/>
  <c r="M235" i="16" s="1"/>
  <c r="R235" i="16" s="1"/>
  <c r="J234" i="16"/>
  <c r="O234" i="16" s="1"/>
  <c r="L235" i="16" l="1"/>
  <c r="Q235" i="16" s="1"/>
  <c r="K235" i="16"/>
  <c r="P235" i="16" s="1"/>
  <c r="I236" i="16"/>
  <c r="M236" i="16" s="1"/>
  <c r="R236" i="16" s="1"/>
  <c r="J235" i="16"/>
  <c r="O235" i="16" s="1"/>
  <c r="L236" i="16" l="1"/>
  <c r="Q236" i="16" s="1"/>
  <c r="K236" i="16"/>
  <c r="P236" i="16" s="1"/>
  <c r="I237" i="16"/>
  <c r="M237" i="16" s="1"/>
  <c r="R237" i="16" s="1"/>
  <c r="J236" i="16"/>
  <c r="O236" i="16" s="1"/>
  <c r="K237" i="16" l="1"/>
  <c r="P237" i="16" s="1"/>
  <c r="L237" i="16"/>
  <c r="Q237" i="16" s="1"/>
  <c r="I238" i="16"/>
  <c r="M238" i="16" s="1"/>
  <c r="R238" i="16" s="1"/>
  <c r="J237" i="16"/>
  <c r="O237" i="16" s="1"/>
  <c r="L238" i="16" l="1"/>
  <c r="Q238" i="16" s="1"/>
  <c r="K238" i="16"/>
  <c r="P238" i="16" s="1"/>
  <c r="I239" i="16"/>
  <c r="M239" i="16" s="1"/>
  <c r="R239" i="16" s="1"/>
  <c r="J238" i="16"/>
  <c r="O238" i="16" s="1"/>
  <c r="L239" i="16" l="1"/>
  <c r="Q239" i="16" s="1"/>
  <c r="K239" i="16"/>
  <c r="P239" i="16" s="1"/>
  <c r="I240" i="16"/>
  <c r="M240" i="16" s="1"/>
  <c r="R240" i="16" s="1"/>
  <c r="J239" i="16"/>
  <c r="O239" i="16" s="1"/>
  <c r="K240" i="16" l="1"/>
  <c r="P240" i="16" s="1"/>
  <c r="L240" i="16"/>
  <c r="Q240" i="16" s="1"/>
  <c r="I241" i="16"/>
  <c r="M241" i="16" s="1"/>
  <c r="R241" i="16" s="1"/>
  <c r="J240" i="16"/>
  <c r="O240" i="16" s="1"/>
  <c r="L241" i="16" l="1"/>
  <c r="Q241" i="16" s="1"/>
  <c r="K241" i="16"/>
  <c r="P241" i="16" s="1"/>
  <c r="I242" i="16"/>
  <c r="M242" i="16" s="1"/>
  <c r="R242" i="16" s="1"/>
  <c r="J241" i="16"/>
  <c r="O241" i="16" s="1"/>
  <c r="L242" i="16" l="1"/>
  <c r="Q242" i="16" s="1"/>
  <c r="K242" i="16"/>
  <c r="P242" i="16" s="1"/>
  <c r="I243" i="16"/>
  <c r="M243" i="16" s="1"/>
  <c r="R243" i="16" s="1"/>
  <c r="J242" i="16"/>
  <c r="O242" i="16" s="1"/>
  <c r="K243" i="16" l="1"/>
  <c r="P243" i="16" s="1"/>
  <c r="L243" i="16"/>
  <c r="Q243" i="16" s="1"/>
  <c r="I244" i="16"/>
  <c r="M244" i="16" s="1"/>
  <c r="R244" i="16" s="1"/>
  <c r="J243" i="16"/>
  <c r="O243" i="16" s="1"/>
  <c r="L244" i="16" l="1"/>
  <c r="Q244" i="16" s="1"/>
  <c r="K244" i="16"/>
  <c r="P244" i="16" s="1"/>
  <c r="I245" i="16"/>
  <c r="M245" i="16" s="1"/>
  <c r="R245" i="16" s="1"/>
  <c r="J244" i="16"/>
  <c r="O244" i="16" s="1"/>
  <c r="K245" i="16" l="1"/>
  <c r="P245" i="16" s="1"/>
  <c r="L245" i="16"/>
  <c r="Q245" i="16" s="1"/>
  <c r="I246" i="16"/>
  <c r="M246" i="16" s="1"/>
  <c r="R246" i="16" s="1"/>
  <c r="J245" i="16"/>
  <c r="O245" i="16" s="1"/>
  <c r="L246" i="16" l="1"/>
  <c r="Q246" i="16" s="1"/>
  <c r="K246" i="16"/>
  <c r="P246" i="16" s="1"/>
  <c r="I247" i="16"/>
  <c r="M247" i="16" s="1"/>
  <c r="R247" i="16" s="1"/>
  <c r="J246" i="16"/>
  <c r="O246" i="16" s="1"/>
  <c r="L247" i="16" l="1"/>
  <c r="Q247" i="16" s="1"/>
  <c r="K247" i="16"/>
  <c r="P247" i="16" s="1"/>
  <c r="I248" i="16"/>
  <c r="M248" i="16" s="1"/>
  <c r="R248" i="16" s="1"/>
  <c r="J247" i="16"/>
  <c r="O247" i="16" s="1"/>
  <c r="L248" i="16" l="1"/>
  <c r="Q248" i="16" s="1"/>
  <c r="K248" i="16"/>
  <c r="P248" i="16" s="1"/>
  <c r="I249" i="16"/>
  <c r="M249" i="16" s="1"/>
  <c r="R249" i="16" s="1"/>
  <c r="J248" i="16"/>
  <c r="O248" i="16" s="1"/>
  <c r="L249" i="16" l="1"/>
  <c r="Q249" i="16" s="1"/>
  <c r="K249" i="16"/>
  <c r="P249" i="16" s="1"/>
  <c r="I250" i="16"/>
  <c r="M250" i="16" s="1"/>
  <c r="R250" i="16" s="1"/>
  <c r="J249" i="16"/>
  <c r="O249" i="16" s="1"/>
  <c r="L250" i="16" l="1"/>
  <c r="Q250" i="16" s="1"/>
  <c r="K250" i="16"/>
  <c r="P250" i="16" s="1"/>
  <c r="I251" i="16"/>
  <c r="M251" i="16" s="1"/>
  <c r="R251" i="16" s="1"/>
  <c r="J250" i="16"/>
  <c r="O250" i="16" s="1"/>
  <c r="L251" i="16" l="1"/>
  <c r="Q251" i="16" s="1"/>
  <c r="K251" i="16"/>
  <c r="P251" i="16" s="1"/>
  <c r="I252" i="16"/>
  <c r="I253" i="16" s="1"/>
  <c r="I254" i="16" s="1"/>
  <c r="J251" i="16"/>
  <c r="O251" i="16" s="1"/>
  <c r="J254" i="16" l="1"/>
  <c r="K254" i="16"/>
  <c r="L254" i="16"/>
  <c r="I255" i="16"/>
  <c r="I256" i="16" s="1"/>
  <c r="M254" i="16"/>
  <c r="M252" i="16"/>
  <c r="R252" i="16" s="1"/>
  <c r="L252" i="16"/>
  <c r="Q252" i="16" s="1"/>
  <c r="K252" i="16"/>
  <c r="P252" i="16" s="1"/>
  <c r="J252" i="16"/>
  <c r="O252" i="16" s="1"/>
  <c r="J256" i="16" l="1"/>
  <c r="K256" i="16"/>
  <c r="L256" i="16"/>
  <c r="M256" i="16"/>
  <c r="L255" i="16"/>
  <c r="M255" i="16"/>
  <c r="K255" i="16"/>
  <c r="J255" i="16"/>
  <c r="J253" i="16"/>
  <c r="O253" i="16" s="1"/>
  <c r="K253" i="16"/>
  <c r="P253" i="16" s="1"/>
  <c r="L253" i="16"/>
  <c r="Q253" i="16" s="1"/>
  <c r="M253" i="16"/>
  <c r="R253" i="16" s="1"/>
  <c r="D8" i="16"/>
  <c r="E8" i="16"/>
  <c r="C10" i="16"/>
  <c r="E10" i="16"/>
  <c r="D10" i="16"/>
  <c r="O254" i="16" l="1"/>
  <c r="O255" i="16" s="1"/>
  <c r="O256" i="16" s="1"/>
  <c r="P254" i="16"/>
  <c r="P255" i="16" s="1"/>
  <c r="P256" i="16" s="1"/>
  <c r="Q254" i="16"/>
  <c r="Q255" i="16" s="1"/>
  <c r="Q256" i="16" s="1"/>
  <c r="R254" i="16"/>
  <c r="R255" i="16" s="1"/>
  <c r="R256" i="16" s="1"/>
  <c r="B4" i="15" l="1"/>
  <c r="W8" i="16" l="1"/>
  <c r="W5" i="16"/>
  <c r="W7" i="16"/>
  <c r="W6" i="16"/>
  <c r="W3" i="16"/>
  <c r="X7" i="16" l="1"/>
  <c r="V5" i="16"/>
  <c r="X3" i="16"/>
  <c r="X8" i="16"/>
  <c r="V3" i="16"/>
  <c r="V8" i="16"/>
  <c r="V6" i="16"/>
  <c r="V7" i="16"/>
  <c r="X5" i="16"/>
  <c r="X6" i="16"/>
  <c r="W4" i="16" l="1"/>
  <c r="X10" i="16" l="1"/>
  <c r="W10" i="16"/>
  <c r="V4" i="16"/>
  <c r="V10" i="16"/>
  <c r="Z3" i="16" s="1"/>
  <c r="Z4" i="16" s="1"/>
  <c r="Z5" i="16" s="1"/>
  <c r="Z6" i="16" s="1"/>
  <c r="Z7" i="16" s="1"/>
  <c r="Z8" i="16" s="1"/>
  <c r="X4" i="16" l="1"/>
</calcChain>
</file>

<file path=xl/sharedStrings.xml><?xml version="1.0" encoding="utf-8"?>
<sst xmlns="http://schemas.openxmlformats.org/spreadsheetml/2006/main" count="1818" uniqueCount="647">
  <si>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</si>
  <si>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</si>
  <si>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</si>
  <si>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</si>
  <si>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</si>
  <si>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</si>
  <si>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</si>
  <si>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</si>
  <si>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</si>
  <si>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</si>
  <si>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</si>
  <si>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</si>
  <si>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</si>
  <si>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</si>
  <si>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</si>
  <si>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</si>
  <si>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</si>
  <si>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</si>
  <si>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</si>
  <si>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</si>
  <si>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</si>
  <si>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</si>
  <si>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</si>
  <si>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</si>
  <si>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</si>
  <si>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</si>
  <si>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</si>
  <si>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</si>
  <si>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</si>
  <si>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</si>
  <si>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</si>
  <si>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</si>
  <si>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</si>
  <si>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</si>
  <si>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</si>
  <si>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</si>
  <si>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</si>
  <si>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</si>
  <si>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</si>
  <si>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</si>
  <si>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</si>
  <si>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</si>
  <si>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</si>
  <si>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</si>
  <si>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</si>
  <si>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</si>
  <si>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</si>
  <si>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</si>
  <si>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</si>
  <si>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</si>
  <si>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</si>
  <si>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</si>
  <si>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</si>
  <si>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</si>
  <si>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</si>
  <si>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</si>
  <si>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</si>
  <si>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</si>
  <si>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</si>
  <si>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</si>
  <si>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</si>
  <si>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</si>
  <si>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</si>
  <si>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</si>
  <si>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</si>
  <si>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</si>
  <si>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</si>
  <si>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</si>
  <si>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</si>
  <si>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</si>
  <si>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</si>
  <si>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</si>
  <si>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</si>
  <si>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</si>
  <si>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</si>
  <si>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</si>
  <si>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</si>
  <si>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</si>
  <si>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</si>
  <si>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</si>
  <si>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</si>
  <si>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</si>
  <si>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</si>
  <si>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</si>
  <si>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</si>
  <si>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</si>
  <si>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</si>
  <si>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</si>
  <si>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</si>
  <si>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</si>
  <si>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</si>
  <si>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</si>
  <si>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</si>
  <si>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</si>
  <si>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</si>
  <si>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</si>
  <si>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</si>
  <si>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</si>
  <si>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</si>
  <si>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</si>
  <si>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</si>
  <si>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</si>
  <si>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</si>
  <si>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</si>
  <si>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</si>
  <si>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</si>
  <si>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</si>
  <si>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</si>
  <si>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</si>
  <si>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</si>
  <si>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</si>
  <si>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</si>
  <si>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</si>
  <si>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</si>
  <si>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</si>
  <si>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</si>
  <si>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</si>
  <si>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</si>
  <si>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</si>
  <si>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</si>
  <si>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</si>
  <si>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</si>
  <si>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</si>
  <si>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</si>
  <si>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</si>
  <si>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</si>
  <si>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</si>
  <si>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</si>
  <si>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</si>
  <si>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</si>
  <si>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</si>
  <si>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</si>
  <si>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</si>
  <si>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</si>
  <si>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</si>
  <si>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</si>
  <si>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</si>
  <si>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</si>
  <si>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</si>
  <si>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</si>
  <si>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</si>
  <si>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</si>
  <si>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</si>
  <si>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</si>
  <si>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</si>
  <si>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</si>
  <si>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</si>
  <si>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</si>
  <si>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</si>
  <si>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</si>
  <si>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</si>
  <si>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</si>
  <si>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</si>
  <si>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</si>
  <si>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</si>
  <si>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</si>
  <si>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</si>
  <si>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</si>
  <si>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</si>
  <si>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</si>
  <si>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</si>
  <si>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</si>
  <si>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</si>
  <si>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</si>
  <si>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</si>
  <si>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</si>
  <si>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</si>
  <si>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</si>
  <si>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</si>
  <si>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</si>
  <si>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</si>
  <si>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</si>
  <si>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</si>
  <si>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</si>
  <si>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</si>
  <si>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</si>
  <si>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</si>
  <si>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</si>
  <si>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</si>
  <si>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</si>
  <si>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</si>
  <si>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</si>
  <si>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</si>
  <si>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</si>
  <si>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</si>
  <si>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</si>
  <si>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</si>
  <si>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</si>
  <si>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</si>
  <si>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</si>
  <si>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</si>
  <si>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</si>
  <si>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</si>
  <si>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</si>
  <si>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</si>
  <si>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</si>
  <si>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</si>
  <si>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</si>
  <si>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</si>
  <si>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</si>
  <si>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</si>
  <si>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</si>
  <si>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</si>
  <si>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</si>
  <si>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</si>
  <si>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</si>
  <si>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</si>
  <si>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</si>
  <si>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</si>
  <si>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</si>
  <si>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</si>
  <si>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</si>
  <si>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</si>
  <si>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</si>
  <si>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</si>
  <si>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</si>
  <si>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</si>
  <si>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</si>
  <si>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</si>
  <si>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</si>
  <si>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</si>
  <si>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</si>
  <si>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</si>
  <si>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</si>
  <si>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</si>
  <si>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</si>
  <si>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</si>
  <si>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</si>
  <si>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</si>
  <si>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</si>
  <si>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</si>
  <si>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</si>
  <si>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</si>
  <si>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</si>
  <si>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</si>
  <si>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</si>
  <si>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</si>
  <si>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</si>
  <si>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</si>
  <si>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</si>
  <si>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</si>
  <si>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</si>
  <si>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</si>
  <si>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</si>
  <si>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</si>
  <si>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</si>
  <si>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</si>
  <si>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</si>
  <si>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</si>
  <si>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</si>
  <si>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</si>
  <si>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</si>
  <si>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</si>
  <si>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</si>
  <si>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</si>
  <si>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</si>
  <si>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</si>
  <si>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</si>
  <si>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</si>
  <si>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</si>
  <si>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</si>
  <si>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</si>
  <si>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</si>
  <si>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</si>
  <si>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</si>
  <si>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</si>
  <si>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</si>
  <si>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</si>
  <si>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</si>
  <si>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</si>
  <si>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</si>
  <si>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</si>
  <si>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</si>
  <si>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</si>
  <si>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</si>
  <si>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</si>
  <si>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</si>
  <si>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</si>
  <si>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</si>
  <si>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</si>
  <si>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</si>
  <si>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</si>
  <si>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</si>
  <si>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</si>
  <si>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</si>
  <si>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</si>
  <si>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</si>
  <si>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</si>
  <si>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</si>
  <si>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</si>
  <si>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</si>
  <si>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</si>
  <si>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</si>
  <si>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</si>
  <si>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</si>
  <si>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</si>
  <si>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</si>
  <si>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</si>
  <si>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</si>
  <si>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</si>
  <si>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</si>
  <si>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</si>
  <si>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</si>
  <si>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</si>
  <si>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</si>
  <si>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</si>
  <si>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</si>
  <si>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</si>
  <si>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</si>
  <si>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</si>
  <si>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</si>
  <si>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</si>
  <si>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</si>
  <si>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</si>
  <si>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</si>
  <si>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</si>
  <si>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</si>
  <si>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</si>
  <si>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</si>
  <si>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</si>
  <si>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</si>
  <si>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</si>
  <si>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</si>
  <si>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</si>
  <si>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</si>
  <si>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</si>
  <si>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</si>
  <si>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</si>
  <si>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</si>
  <si>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</si>
  <si>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</si>
  <si>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</si>
  <si>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</si>
  <si>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</si>
  <si>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</si>
  <si>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</si>
  <si>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</si>
  <si>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</si>
  <si>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</si>
  <si>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</si>
  <si>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</si>
  <si>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</si>
  <si>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</si>
  <si>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</si>
  <si>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</si>
  <si>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</si>
  <si>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</si>
  <si>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</si>
  <si>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</si>
  <si>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</si>
  <si>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</si>
  <si>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</si>
  <si>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</si>
  <si>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</si>
  <si>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</si>
  <si>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</si>
  <si>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</si>
  <si>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</si>
  <si>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</si>
  <si>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</si>
  <si>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</si>
  <si>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</si>
  <si>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</si>
  <si>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</si>
  <si>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</si>
  <si>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</si>
  <si>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</si>
  <si>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</si>
  <si>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</si>
  <si>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</si>
  <si>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</si>
  <si>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</si>
  <si>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</si>
  <si>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</si>
  <si>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</si>
  <si>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</si>
  <si>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</si>
  <si>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</si>
  <si>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</si>
  <si>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</si>
  <si>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</si>
  <si>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</si>
  <si>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</si>
  <si>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</si>
  <si>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</si>
  <si>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</si>
  <si>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</si>
  <si>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</si>
  <si>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</si>
  <si>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</si>
  <si>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</si>
  <si>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</si>
  <si>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</si>
  <si>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</si>
  <si>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</si>
  <si>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</si>
  <si>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</si>
  <si>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</si>
  <si>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</si>
  <si>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</si>
  <si>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</si>
  <si>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</si>
  <si>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</si>
  <si>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</si>
  <si>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</si>
  <si>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</si>
  <si>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</si>
  <si>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</si>
  <si>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</si>
  <si>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</si>
  <si>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</si>
  <si>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</si>
  <si>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</si>
  <si>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</si>
  <si>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</si>
  <si>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</si>
  <si>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</si>
  <si>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</si>
  <si>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</si>
  <si>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</si>
  <si>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</si>
  <si>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</si>
  <si>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</si>
  <si>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</si>
  <si>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</si>
  <si>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</si>
  <si>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</si>
  <si>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</si>
  <si>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</si>
  <si>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</si>
  <si>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</si>
  <si>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</si>
  <si>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</si>
  <si>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</si>
  <si>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</si>
  <si>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</si>
  <si>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</si>
  <si>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</si>
  <si>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</si>
  <si>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</si>
  <si>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</si>
  <si>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</si>
  <si>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</si>
  <si>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</si>
  <si>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</si>
  <si>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</si>
  <si>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</si>
  <si>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</si>
  <si>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</si>
  <si>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</si>
  <si>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</si>
  <si>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</si>
  <si>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</si>
  <si>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</si>
  <si>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</si>
  <si>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</si>
  <si>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</si>
  <si>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</si>
  <si>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</si>
  <si>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</si>
  <si>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</si>
  <si>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</si>
  <si>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</si>
  <si>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</si>
  <si>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</si>
  <si>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</si>
  <si>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</si>
  <si>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</si>
  <si>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</si>
  <si>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</si>
  <si>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</si>
  <si>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</si>
  <si>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</si>
  <si>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</si>
  <si>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</si>
  <si>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</si>
  <si>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</si>
  <si>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</si>
  <si>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</si>
  <si>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</si>
  <si>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</si>
  <si>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</si>
  <si>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</si>
  <si>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</si>
  <si>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</si>
  <si>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</si>
  <si>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</si>
  <si>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</si>
  <si>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</si>
  <si>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</si>
  <si>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</si>
  <si>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</si>
  <si>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</si>
  <si>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</si>
  <si>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</si>
  <si>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</si>
  <si>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</si>
  <si>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</si>
  <si>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</si>
  <si>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</si>
  <si>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</si>
  <si>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</si>
  <si>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</si>
  <si>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</si>
  <si>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</si>
  <si>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</si>
  <si>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</si>
  <si>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</si>
  <si>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</si>
  <si>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</si>
  <si>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</si>
  <si>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</si>
  <si>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</si>
  <si>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</si>
  <si>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</si>
  <si>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</si>
  <si>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</si>
  <si>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</si>
  <si>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</si>
  <si>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</si>
  <si>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</si>
  <si>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</si>
  <si>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</si>
  <si>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</si>
  <si>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</si>
  <si>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</si>
  <si>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</si>
  <si>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</si>
  <si>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</si>
  <si>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</si>
  <si>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</si>
  <si>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</si>
  <si>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</si>
  <si>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</si>
  <si>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</si>
  <si>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</si>
  <si>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</si>
  <si>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</si>
  <si>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</si>
  <si>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</si>
  <si>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</si>
  <si>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</si>
  <si>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</si>
  <si>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</si>
  <si>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</si>
  <si>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</si>
  <si>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</si>
  <si>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</si>
  <si>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</si>
  <si>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</si>
  <si>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</si>
  <si>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</si>
  <si>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</si>
  <si>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</si>
  <si>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</si>
  <si>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</si>
  <si>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</si>
  <si>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</si>
  <si>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</si>
  <si>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</si>
  <si>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</si>
  <si>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</si>
  <si>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</si>
  <si>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</si>
  <si>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</si>
  <si>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</si>
  <si>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</si>
  <si>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</si>
  <si>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</si>
  <si>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</si>
  <si>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</si>
  <si>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</si>
  <si>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</si>
  <si>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</si>
  <si>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</si>
  <si>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</si>
  <si>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</si>
  <si>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</si>
  <si>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</si>
  <si>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</si>
  <si>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</si>
  <si>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</si>
  <si>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</si>
  <si>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</si>
  <si>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</si>
  <si>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</si>
  <si>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</si>
  <si>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</si>
  <si>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</si>
  <si>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</si>
  <si>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</si>
  <si>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</si>
  <si>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</si>
  <si>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</si>
  <si>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</si>
  <si>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</si>
  <si>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</si>
  <si>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</si>
  <si>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</si>
  <si>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</si>
  <si>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</si>
  <si>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</si>
  <si>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</si>
  <si>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</si>
  <si>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</si>
  <si>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</si>
  <si>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</si>
  <si>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</si>
  <si>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</si>
  <si>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</si>
  <si>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</si>
  <si>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</si>
  <si>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</si>
  <si>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</si>
  <si>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</si>
  <si>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</si>
  <si>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</si>
  <si>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</si>
  <si>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</si>
  <si>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</si>
  <si>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</si>
  <si>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</si>
  <si>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</si>
  <si>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</si>
  <si>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</si>
  <si>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</si>
  <si>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</si>
  <si>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</si>
  <si>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</si>
  <si>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</si>
  <si>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</si>
  <si>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</si>
  <si>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</si>
  <si>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</si>
  <si>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</si>
  <si>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</si>
  <si>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</si>
  <si>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</si>
  <si>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</si>
  <si>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</si>
  <si>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</si>
  <si>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</si>
  <si>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</si>
  <si>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</si>
  <si>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</si>
  <si>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</si>
  <si>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Data Ref: 02/04/2026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</si>
</sst>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5d02199ebbea43f08020e31e1a332ff9">
      <tp>
        <v>2</v>
        <stp/>
        <stp>d063da6d-1119-4eb9-86d9-289a8f33bae1</stp>
        <tr r="E10" s="16"/>
      </tp>
    </main>
    <main first="rtdsrv_eco_5d02199ebbea43f08020e31e1a332ff9">
      <tp>
        <v>2</v>
        <stp/>
        <stp>a3e2fb07-62c5-4e27-879d-651274f3db35</stp>
        <tr r="F10" s="16"/>
      </tp>
    </main>
    <main first="rtdsrv_eco_5d02199ebbea43f08020e31e1a332ff9">
      <tp>
        <v>2</v>
        <stp/>
        <stp>11c6647a-dc67-4f92-87fe-26065e9c1706</stp>
        <tr r="D10" s="16"/>
      </tp>
    </main>
    <main first="rtdsrv_eco_5d02199ebbea43f08020e31e1a332ff9">
      <tp>
        <v>2</v>
        <stp/>
        <stp>302a66d9-25ed-44ec-919a-14e1b17f992d</stp>
        <tr r="B4" s="16"/>
      </tp>
    </main>
    <main first="rtdsrv_eco_5d02199ebbea43f08020e31e1a332ff9">
      <tp>
        <v>2</v>
        <stp/>
        <stp>f706008e-c60d-481e-afad-87710af1feec</stp>
        <tr r="C10" s="16"/>
      </tp>
    </main>
    <main first="rtdsrv_eco_5d02199ebbea43f08020e31e1a332ff9">
      <tp>
        <v>2</v>
        <stp/>
        <stp>d6b72821-cf6a-42b6-9ecb-babe415e9584</stp>
        <tr r="A10" s="16"/>
      </tp>
    </main>
    <main first="rtdsrv_eco_5d02199ebbea43f08020e31e1a332ff9">
      <tp>
        <v>2</v>
        <stp/>
        <stp>705e970e-1fa7-4c86-b919-06ad09153cb7</stp>
        <tr r="G10" s="16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TVRI11</c:v>
                </c:pt>
                <c:pt idx="2">
                  <c:v>TGAR11</c:v>
                </c:pt>
                <c:pt idx="3">
                  <c:v>TRXF11</c:v>
                </c:pt>
                <c:pt idx="4">
                  <c:v>RBVA11</c:v>
                </c:pt>
                <c:pt idx="5">
                  <c:v>HTMX11</c:v>
                </c:pt>
                <c:pt idx="6">
                  <c:v>ALZR11</c:v>
                </c:pt>
                <c:pt idx="7">
                  <c:v>RBRP11</c:v>
                </c:pt>
                <c:pt idx="8">
                  <c:v>HGRU11</c:v>
                </c:pt>
                <c:pt idx="9">
                  <c:v>KNRI11</c:v>
                </c:pt>
                <c:pt idx="10">
                  <c:v>FLMA11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0.18055358410220015</c:v>
                </c:pt>
                <c:pt idx="1">
                  <c:v>0.12817904374364195</c:v>
                </c:pt>
                <c:pt idx="2">
                  <c:v>0.12272727272916632</c:v>
                </c:pt>
                <c:pt idx="3">
                  <c:v>0.12202055543449693</c:v>
                </c:pt>
                <c:pt idx="4">
                  <c:v>0.11065573770491803</c:v>
                </c:pt>
                <c:pt idx="5">
                  <c:v>0.10541727672035139</c:v>
                </c:pt>
                <c:pt idx="6">
                  <c:v>9.5033175351905641E-2</c:v>
                </c:pt>
                <c:pt idx="7">
                  <c:v>8.9921318846070616E-2</c:v>
                </c:pt>
                <c:pt idx="8">
                  <c:v>8.8372093023255813E-2</c:v>
                </c:pt>
                <c:pt idx="9">
                  <c:v>7.9141435338354715E-2</c:v>
                </c:pt>
                <c:pt idx="10">
                  <c:v>7.2631578947368436E-2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0.10527103184751091</c:v>
                </c:pt>
                <c:pt idx="1">
                  <c:v>0.10527103184751091</c:v>
                </c:pt>
                <c:pt idx="2">
                  <c:v>0.10527103184751091</c:v>
                </c:pt>
                <c:pt idx="3">
                  <c:v>0.10527103184751091</c:v>
                </c:pt>
                <c:pt idx="4">
                  <c:v>0.10527103184751091</c:v>
                </c:pt>
                <c:pt idx="5">
                  <c:v>0.10527103184751091</c:v>
                </c:pt>
                <c:pt idx="6">
                  <c:v>0.10527103184751091</c:v>
                </c:pt>
                <c:pt idx="7">
                  <c:v>0.10527103184751091</c:v>
                </c:pt>
                <c:pt idx="8">
                  <c:v>0.10527103184751091</c:v>
                </c:pt>
                <c:pt idx="9">
                  <c:v>0.10527103184751091</c:v>
                </c:pt>
                <c:pt idx="10">
                  <c:v>0.10527103184751091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0.92617004569908767</c:v>
                </c:pt>
                <c:pt idx="1">
                  <c:v>0.94707639382510178</c:v>
                </c:pt>
                <c:pt idx="2">
                  <c:v>0.89068670924024118</c:v>
                </c:pt>
                <c:pt idx="3">
                  <c:v>0.84011575130248539</c:v>
                </c:pt>
                <c:pt idx="4">
                  <c:v>0.88957339061477891</c:v>
                </c:pt>
                <c:pt idx="5">
                  <c:v>0.66781579345904118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9.6019945960827177E-2</c:v>
                </c:pt>
                <c:pt idx="1">
                  <c:v>0.13033076430869728</c:v>
                </c:pt>
                <c:pt idx="2">
                  <c:v>0.10527103184751091</c:v>
                </c:pt>
                <c:pt idx="3">
                  <c:v>0.11658917487698299</c:v>
                </c:pt>
                <c:pt idx="4">
                  <c:v>0.10166894634094702</c:v>
                </c:pt>
                <c:pt idx="5">
                  <c:v>9.3611888861574954E-2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45751</c:v>
                </c:pt>
                <c:pt idx="1">
                  <c:v>45754</c:v>
                </c:pt>
                <c:pt idx="2">
                  <c:v>45755</c:v>
                </c:pt>
                <c:pt idx="3">
                  <c:v>45757</c:v>
                </c:pt>
                <c:pt idx="4">
                  <c:v>45758</c:v>
                </c:pt>
                <c:pt idx="5">
                  <c:v>45761</c:v>
                </c:pt>
                <c:pt idx="6">
                  <c:v>45762</c:v>
                </c:pt>
                <c:pt idx="7">
                  <c:v>45763</c:v>
                </c:pt>
                <c:pt idx="8">
                  <c:v>45764</c:v>
                </c:pt>
                <c:pt idx="9">
                  <c:v>45769</c:v>
                </c:pt>
                <c:pt idx="10">
                  <c:v>45770</c:v>
                </c:pt>
                <c:pt idx="11">
                  <c:v>45771</c:v>
                </c:pt>
                <c:pt idx="12">
                  <c:v>45772</c:v>
                </c:pt>
                <c:pt idx="13">
                  <c:v>45775</c:v>
                </c:pt>
                <c:pt idx="14">
                  <c:v>45776</c:v>
                </c:pt>
                <c:pt idx="15">
                  <c:v>45777</c:v>
                </c:pt>
                <c:pt idx="16">
                  <c:v>45779</c:v>
                </c:pt>
                <c:pt idx="17">
                  <c:v>45782</c:v>
                </c:pt>
                <c:pt idx="18">
                  <c:v>45783</c:v>
                </c:pt>
                <c:pt idx="19">
                  <c:v>45784</c:v>
                </c:pt>
                <c:pt idx="20">
                  <c:v>45785</c:v>
                </c:pt>
                <c:pt idx="21">
                  <c:v>45786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45792</c:v>
                </c:pt>
                <c:pt idx="26">
                  <c:v>45793</c:v>
                </c:pt>
                <c:pt idx="27">
                  <c:v>45796</c:v>
                </c:pt>
                <c:pt idx="28">
                  <c:v>45797</c:v>
                </c:pt>
                <c:pt idx="29">
                  <c:v>45798</c:v>
                </c:pt>
                <c:pt idx="30">
                  <c:v>45799</c:v>
                </c:pt>
                <c:pt idx="31">
                  <c:v>45800</c:v>
                </c:pt>
                <c:pt idx="32">
                  <c:v>45803</c:v>
                </c:pt>
                <c:pt idx="33">
                  <c:v>45804</c:v>
                </c:pt>
                <c:pt idx="34">
                  <c:v>45805</c:v>
                </c:pt>
                <c:pt idx="35">
                  <c:v>45806</c:v>
                </c:pt>
                <c:pt idx="36">
                  <c:v>45807</c:v>
                </c:pt>
                <c:pt idx="37">
                  <c:v>45810</c:v>
                </c:pt>
                <c:pt idx="38">
                  <c:v>45811</c:v>
                </c:pt>
                <c:pt idx="39">
                  <c:v>45812</c:v>
                </c:pt>
                <c:pt idx="40">
                  <c:v>45813</c:v>
                </c:pt>
                <c:pt idx="41">
                  <c:v>45814</c:v>
                </c:pt>
                <c:pt idx="42">
                  <c:v>45817</c:v>
                </c:pt>
                <c:pt idx="43">
                  <c:v>45818</c:v>
                </c:pt>
                <c:pt idx="44">
                  <c:v>45819</c:v>
                </c:pt>
                <c:pt idx="45">
                  <c:v>45820</c:v>
                </c:pt>
                <c:pt idx="46">
                  <c:v>45821</c:v>
                </c:pt>
                <c:pt idx="47">
                  <c:v>45824</c:v>
                </c:pt>
                <c:pt idx="48">
                  <c:v>45825</c:v>
                </c:pt>
                <c:pt idx="49">
                  <c:v>45826</c:v>
                </c:pt>
                <c:pt idx="50">
                  <c:v>45828</c:v>
                </c:pt>
                <c:pt idx="51">
                  <c:v>45831</c:v>
                </c:pt>
                <c:pt idx="52">
                  <c:v>45832</c:v>
                </c:pt>
                <c:pt idx="53">
                  <c:v>45833</c:v>
                </c:pt>
                <c:pt idx="54">
                  <c:v>45834</c:v>
                </c:pt>
                <c:pt idx="55">
                  <c:v>45835</c:v>
                </c:pt>
                <c:pt idx="56">
                  <c:v>45838</c:v>
                </c:pt>
                <c:pt idx="57">
                  <c:v>45839</c:v>
                </c:pt>
                <c:pt idx="58">
                  <c:v>45840</c:v>
                </c:pt>
                <c:pt idx="59">
                  <c:v>45841</c:v>
                </c:pt>
                <c:pt idx="60">
                  <c:v>45842</c:v>
                </c:pt>
                <c:pt idx="61">
                  <c:v>45845</c:v>
                </c:pt>
                <c:pt idx="62">
                  <c:v>45846</c:v>
                </c:pt>
                <c:pt idx="63">
                  <c:v>45847</c:v>
                </c:pt>
                <c:pt idx="64">
                  <c:v>45848</c:v>
                </c:pt>
                <c:pt idx="65">
                  <c:v>45849</c:v>
                </c:pt>
                <c:pt idx="66">
                  <c:v>45852</c:v>
                </c:pt>
                <c:pt idx="67">
                  <c:v>45853</c:v>
                </c:pt>
                <c:pt idx="68">
                  <c:v>45854</c:v>
                </c:pt>
                <c:pt idx="69">
                  <c:v>45855</c:v>
                </c:pt>
                <c:pt idx="70">
                  <c:v>45856</c:v>
                </c:pt>
                <c:pt idx="71">
                  <c:v>45859</c:v>
                </c:pt>
                <c:pt idx="72">
                  <c:v>45860</c:v>
                </c:pt>
                <c:pt idx="73">
                  <c:v>45861</c:v>
                </c:pt>
                <c:pt idx="74">
                  <c:v>45862</c:v>
                </c:pt>
                <c:pt idx="75">
                  <c:v>45863</c:v>
                </c:pt>
                <c:pt idx="76">
                  <c:v>45866</c:v>
                </c:pt>
                <c:pt idx="77">
                  <c:v>45867</c:v>
                </c:pt>
                <c:pt idx="78">
                  <c:v>45868</c:v>
                </c:pt>
                <c:pt idx="79">
                  <c:v>45869</c:v>
                </c:pt>
                <c:pt idx="80">
                  <c:v>45870</c:v>
                </c:pt>
                <c:pt idx="81">
                  <c:v>45873</c:v>
                </c:pt>
                <c:pt idx="82">
                  <c:v>45874</c:v>
                </c:pt>
                <c:pt idx="83">
                  <c:v>45875</c:v>
                </c:pt>
                <c:pt idx="84">
                  <c:v>45876</c:v>
                </c:pt>
                <c:pt idx="85">
                  <c:v>45877</c:v>
                </c:pt>
                <c:pt idx="86">
                  <c:v>45880</c:v>
                </c:pt>
                <c:pt idx="87">
                  <c:v>45881</c:v>
                </c:pt>
                <c:pt idx="88">
                  <c:v>45882</c:v>
                </c:pt>
                <c:pt idx="89">
                  <c:v>45883</c:v>
                </c:pt>
                <c:pt idx="90">
                  <c:v>45884</c:v>
                </c:pt>
                <c:pt idx="91">
                  <c:v>45887</c:v>
                </c:pt>
                <c:pt idx="92">
                  <c:v>45888</c:v>
                </c:pt>
                <c:pt idx="93">
                  <c:v>45889</c:v>
                </c:pt>
                <c:pt idx="94">
                  <c:v>45890</c:v>
                </c:pt>
                <c:pt idx="95">
                  <c:v>45891</c:v>
                </c:pt>
                <c:pt idx="96">
                  <c:v>45894</c:v>
                </c:pt>
                <c:pt idx="97">
                  <c:v>45895</c:v>
                </c:pt>
                <c:pt idx="98">
                  <c:v>45896</c:v>
                </c:pt>
                <c:pt idx="99">
                  <c:v>45897</c:v>
                </c:pt>
                <c:pt idx="100">
                  <c:v>45898</c:v>
                </c:pt>
                <c:pt idx="101">
                  <c:v>45901</c:v>
                </c:pt>
                <c:pt idx="102">
                  <c:v>45902</c:v>
                </c:pt>
                <c:pt idx="103">
                  <c:v>45903</c:v>
                </c:pt>
                <c:pt idx="104">
                  <c:v>45904</c:v>
                </c:pt>
                <c:pt idx="105">
                  <c:v>45905</c:v>
                </c:pt>
                <c:pt idx="106">
                  <c:v>45908</c:v>
                </c:pt>
                <c:pt idx="107">
                  <c:v>45909</c:v>
                </c:pt>
                <c:pt idx="108">
                  <c:v>45910</c:v>
                </c:pt>
                <c:pt idx="109">
                  <c:v>45911</c:v>
                </c:pt>
                <c:pt idx="110">
                  <c:v>45912</c:v>
                </c:pt>
                <c:pt idx="111">
                  <c:v>45915</c:v>
                </c:pt>
                <c:pt idx="112">
                  <c:v>45916</c:v>
                </c:pt>
                <c:pt idx="113">
                  <c:v>45917</c:v>
                </c:pt>
                <c:pt idx="114">
                  <c:v>45918</c:v>
                </c:pt>
                <c:pt idx="115">
                  <c:v>45919</c:v>
                </c:pt>
                <c:pt idx="116">
                  <c:v>45922</c:v>
                </c:pt>
                <c:pt idx="117">
                  <c:v>45923</c:v>
                </c:pt>
                <c:pt idx="118">
                  <c:v>45924</c:v>
                </c:pt>
                <c:pt idx="119">
                  <c:v>45925</c:v>
                </c:pt>
                <c:pt idx="120">
                  <c:v>45926</c:v>
                </c:pt>
                <c:pt idx="121">
                  <c:v>45929</c:v>
                </c:pt>
                <c:pt idx="122">
                  <c:v>45930</c:v>
                </c:pt>
                <c:pt idx="123">
                  <c:v>45931</c:v>
                </c:pt>
                <c:pt idx="124">
                  <c:v>45932</c:v>
                </c:pt>
                <c:pt idx="125">
                  <c:v>45933</c:v>
                </c:pt>
                <c:pt idx="126">
                  <c:v>45936</c:v>
                </c:pt>
                <c:pt idx="127">
                  <c:v>45937</c:v>
                </c:pt>
                <c:pt idx="128">
                  <c:v>45938</c:v>
                </c:pt>
                <c:pt idx="129">
                  <c:v>45939</c:v>
                </c:pt>
                <c:pt idx="130">
                  <c:v>45940</c:v>
                </c:pt>
                <c:pt idx="131">
                  <c:v>45943</c:v>
                </c:pt>
                <c:pt idx="132">
                  <c:v>45944</c:v>
                </c:pt>
                <c:pt idx="133">
                  <c:v>45945</c:v>
                </c:pt>
                <c:pt idx="134">
                  <c:v>45946</c:v>
                </c:pt>
                <c:pt idx="135">
                  <c:v>45947</c:v>
                </c:pt>
                <c:pt idx="136">
                  <c:v>45950</c:v>
                </c:pt>
                <c:pt idx="137">
                  <c:v>45951</c:v>
                </c:pt>
                <c:pt idx="138">
                  <c:v>45952</c:v>
                </c:pt>
                <c:pt idx="139">
                  <c:v>45953</c:v>
                </c:pt>
                <c:pt idx="140">
                  <c:v>45954</c:v>
                </c:pt>
                <c:pt idx="141">
                  <c:v>45957</c:v>
                </c:pt>
                <c:pt idx="142">
                  <c:v>45958</c:v>
                </c:pt>
                <c:pt idx="143">
                  <c:v>45959</c:v>
                </c:pt>
                <c:pt idx="144">
                  <c:v>45960</c:v>
                </c:pt>
                <c:pt idx="145">
                  <c:v>45961</c:v>
                </c:pt>
                <c:pt idx="146">
                  <c:v>45964</c:v>
                </c:pt>
                <c:pt idx="147">
                  <c:v>45965</c:v>
                </c:pt>
                <c:pt idx="148">
                  <c:v>45966</c:v>
                </c:pt>
                <c:pt idx="149">
                  <c:v>45967</c:v>
                </c:pt>
                <c:pt idx="150">
                  <c:v>45968</c:v>
                </c:pt>
                <c:pt idx="151">
                  <c:v>45971</c:v>
                </c:pt>
                <c:pt idx="152">
                  <c:v>45972</c:v>
                </c:pt>
                <c:pt idx="153">
                  <c:v>45973</c:v>
                </c:pt>
                <c:pt idx="154">
                  <c:v>45974</c:v>
                </c:pt>
                <c:pt idx="155">
                  <c:v>45975</c:v>
                </c:pt>
                <c:pt idx="156">
                  <c:v>45978</c:v>
                </c:pt>
                <c:pt idx="157">
                  <c:v>45979</c:v>
                </c:pt>
                <c:pt idx="158">
                  <c:v>45980</c:v>
                </c:pt>
                <c:pt idx="159">
                  <c:v>45981</c:v>
                </c:pt>
                <c:pt idx="160">
                  <c:v>45982</c:v>
                </c:pt>
                <c:pt idx="161">
                  <c:v>45985</c:v>
                </c:pt>
                <c:pt idx="162">
                  <c:v>45986</c:v>
                </c:pt>
                <c:pt idx="163">
                  <c:v>45987</c:v>
                </c:pt>
                <c:pt idx="164">
                  <c:v>45988</c:v>
                </c:pt>
                <c:pt idx="165">
                  <c:v>45989</c:v>
                </c:pt>
                <c:pt idx="166">
                  <c:v>45992</c:v>
                </c:pt>
                <c:pt idx="167">
                  <c:v>45993</c:v>
                </c:pt>
                <c:pt idx="168">
                  <c:v>45994</c:v>
                </c:pt>
                <c:pt idx="169">
                  <c:v>45995</c:v>
                </c:pt>
                <c:pt idx="170">
                  <c:v>45996</c:v>
                </c:pt>
                <c:pt idx="171">
                  <c:v>45999</c:v>
                </c:pt>
                <c:pt idx="172">
                  <c:v>46000</c:v>
                </c:pt>
                <c:pt idx="173">
                  <c:v>46001</c:v>
                </c:pt>
                <c:pt idx="174">
                  <c:v>46002</c:v>
                </c:pt>
                <c:pt idx="175">
                  <c:v>46003</c:v>
                </c:pt>
                <c:pt idx="176">
                  <c:v>46006</c:v>
                </c:pt>
                <c:pt idx="177">
                  <c:v>46007</c:v>
                </c:pt>
                <c:pt idx="178">
                  <c:v>46008</c:v>
                </c:pt>
                <c:pt idx="179">
                  <c:v>46009</c:v>
                </c:pt>
                <c:pt idx="180">
                  <c:v>46010</c:v>
                </c:pt>
                <c:pt idx="181">
                  <c:v>46013</c:v>
                </c:pt>
                <c:pt idx="182">
                  <c:v>46014</c:v>
                </c:pt>
                <c:pt idx="183">
                  <c:v>46015</c:v>
                </c:pt>
                <c:pt idx="184">
                  <c:v>46017</c:v>
                </c:pt>
                <c:pt idx="185">
                  <c:v>46020</c:v>
                </c:pt>
                <c:pt idx="186">
                  <c:v>46021</c:v>
                </c:pt>
                <c:pt idx="187">
                  <c:v>46022</c:v>
                </c:pt>
                <c:pt idx="188">
                  <c:v>46024</c:v>
                </c:pt>
                <c:pt idx="189">
                  <c:v>46027</c:v>
                </c:pt>
                <c:pt idx="190">
                  <c:v>46028</c:v>
                </c:pt>
                <c:pt idx="191">
                  <c:v>46029</c:v>
                </c:pt>
                <c:pt idx="192">
                  <c:v>46030</c:v>
                </c:pt>
                <c:pt idx="193">
                  <c:v>46031</c:v>
                </c:pt>
                <c:pt idx="194">
                  <c:v>46034</c:v>
                </c:pt>
                <c:pt idx="195">
                  <c:v>46035</c:v>
                </c:pt>
                <c:pt idx="196">
                  <c:v>46036</c:v>
                </c:pt>
                <c:pt idx="197">
                  <c:v>46037</c:v>
                </c:pt>
                <c:pt idx="198">
                  <c:v>46038</c:v>
                </c:pt>
                <c:pt idx="199">
                  <c:v>46041</c:v>
                </c:pt>
                <c:pt idx="200">
                  <c:v>46042</c:v>
                </c:pt>
                <c:pt idx="201">
                  <c:v>46043</c:v>
                </c:pt>
                <c:pt idx="202">
                  <c:v>46044</c:v>
                </c:pt>
                <c:pt idx="203">
                  <c:v>46045</c:v>
                </c:pt>
                <c:pt idx="204">
                  <c:v>46048</c:v>
                </c:pt>
                <c:pt idx="205">
                  <c:v>46049</c:v>
                </c:pt>
                <c:pt idx="206">
                  <c:v>46050</c:v>
                </c:pt>
                <c:pt idx="207">
                  <c:v>46051</c:v>
                </c:pt>
                <c:pt idx="208">
                  <c:v>46052</c:v>
                </c:pt>
                <c:pt idx="209">
                  <c:v>46055</c:v>
                </c:pt>
                <c:pt idx="210">
                  <c:v>46056</c:v>
                </c:pt>
                <c:pt idx="211">
                  <c:v>46057</c:v>
                </c:pt>
                <c:pt idx="212">
                  <c:v>46058</c:v>
                </c:pt>
                <c:pt idx="213">
                  <c:v>46059</c:v>
                </c:pt>
                <c:pt idx="214">
                  <c:v>46062</c:v>
                </c:pt>
                <c:pt idx="215">
                  <c:v>46063</c:v>
                </c:pt>
                <c:pt idx="216">
                  <c:v>46064</c:v>
                </c:pt>
                <c:pt idx="217">
                  <c:v>46065</c:v>
                </c:pt>
                <c:pt idx="218">
                  <c:v>46066</c:v>
                </c:pt>
                <c:pt idx="219">
                  <c:v>46071</c:v>
                </c:pt>
                <c:pt idx="220">
                  <c:v>46072</c:v>
                </c:pt>
                <c:pt idx="221">
                  <c:v>46073</c:v>
                </c:pt>
                <c:pt idx="222">
                  <c:v>46076</c:v>
                </c:pt>
                <c:pt idx="223">
                  <c:v>46077</c:v>
                </c:pt>
                <c:pt idx="224">
                  <c:v>46078</c:v>
                </c:pt>
                <c:pt idx="225">
                  <c:v>46079</c:v>
                </c:pt>
                <c:pt idx="226">
                  <c:v>46080</c:v>
                </c:pt>
                <c:pt idx="227">
                  <c:v>46083</c:v>
                </c:pt>
                <c:pt idx="228">
                  <c:v>46084</c:v>
                </c:pt>
                <c:pt idx="229">
                  <c:v>46085</c:v>
                </c:pt>
                <c:pt idx="230">
                  <c:v>46086</c:v>
                </c:pt>
                <c:pt idx="231">
                  <c:v>46087</c:v>
                </c:pt>
                <c:pt idx="232">
                  <c:v>46090</c:v>
                </c:pt>
                <c:pt idx="233">
                  <c:v>46091</c:v>
                </c:pt>
                <c:pt idx="234">
                  <c:v>46092</c:v>
                </c:pt>
                <c:pt idx="235">
                  <c:v>46093</c:v>
                </c:pt>
                <c:pt idx="236">
                  <c:v>46094</c:v>
                </c:pt>
                <c:pt idx="237">
                  <c:v>46097</c:v>
                </c:pt>
                <c:pt idx="238">
                  <c:v>46098</c:v>
                </c:pt>
                <c:pt idx="239">
                  <c:v>46099</c:v>
                </c:pt>
                <c:pt idx="240">
                  <c:v>46100</c:v>
                </c:pt>
                <c:pt idx="241">
                  <c:v>46101</c:v>
                </c:pt>
                <c:pt idx="242">
                  <c:v>46104</c:v>
                </c:pt>
                <c:pt idx="243">
                  <c:v>46105</c:v>
                </c:pt>
                <c:pt idx="244">
                  <c:v>46106</c:v>
                </c:pt>
                <c:pt idx="245">
                  <c:v>46107</c:v>
                </c:pt>
                <c:pt idx="246">
                  <c:v>46108</c:v>
                </c:pt>
                <c:pt idx="247">
                  <c:v>46111</c:v>
                </c:pt>
                <c:pt idx="248">
                  <c:v>46112</c:v>
                </c:pt>
                <c:pt idx="249">
                  <c:v>46113</c:v>
                </c:pt>
              </c:numCache>
            </c:numRef>
          </c:cat>
          <c:val>
            <c:numRef>
              <c:f>IFIX!$O$6:$O$258</c:f>
              <c:numCache>
                <c:formatCode>General</c:formatCode>
                <c:ptCount val="252"/>
                <c:pt idx="0">
                  <c:v>100</c:v>
                </c:pt>
                <c:pt idx="1">
                  <c:v>99.200587816124127</c:v>
                </c:pt>
                <c:pt idx="2">
                  <c:v>98.885640153441358</c:v>
                </c:pt>
                <c:pt idx="3">
                  <c:v>98.985642899965924</c:v>
                </c:pt>
                <c:pt idx="4">
                  <c:v>99.321932608976752</c:v>
                </c:pt>
                <c:pt idx="5">
                  <c:v>100.01951273155377</c:v>
                </c:pt>
                <c:pt idx="6">
                  <c:v>100.38293733613038</c:v>
                </c:pt>
                <c:pt idx="7">
                  <c:v>100.88447548578232</c:v>
                </c:pt>
                <c:pt idx="8">
                  <c:v>101.62900811171502</c:v>
                </c:pt>
                <c:pt idx="9">
                  <c:v>102.15524206100743</c:v>
                </c:pt>
                <c:pt idx="10">
                  <c:v>102.44854279395631</c:v>
                </c:pt>
                <c:pt idx="11">
                  <c:v>102.61074236469082</c:v>
                </c:pt>
                <c:pt idx="12">
                  <c:v>103.39125159099422</c:v>
                </c:pt>
                <c:pt idx="13">
                  <c:v>103.50436444585357</c:v>
                </c:pt>
                <c:pt idx="14">
                  <c:v>103.70345527434588</c:v>
                </c:pt>
                <c:pt idx="15">
                  <c:v>104.04889158590683</c:v>
                </c:pt>
                <c:pt idx="16">
                  <c:v>104.25468991385429</c:v>
                </c:pt>
                <c:pt idx="17">
                  <c:v>103.40984965799119</c:v>
                </c:pt>
                <c:pt idx="18">
                  <c:v>103.22173473965358</c:v>
                </c:pt>
                <c:pt idx="19">
                  <c:v>103.30161498064304</c:v>
                </c:pt>
                <c:pt idx="20">
                  <c:v>103.35039680594268</c:v>
                </c:pt>
                <c:pt idx="21">
                  <c:v>103.90254610283823</c:v>
                </c:pt>
                <c:pt idx="22">
                  <c:v>103.86900859839282</c:v>
                </c:pt>
                <c:pt idx="23">
                  <c:v>104.0196224849913</c:v>
                </c:pt>
                <c:pt idx="24">
                  <c:v>103.84431279875233</c:v>
                </c:pt>
                <c:pt idx="25">
                  <c:v>104.35957083789005</c:v>
                </c:pt>
                <c:pt idx="26">
                  <c:v>104.85257217331255</c:v>
                </c:pt>
                <c:pt idx="27">
                  <c:v>104.73549579115947</c:v>
                </c:pt>
                <c:pt idx="28">
                  <c:v>104.79433886922666</c:v>
                </c:pt>
                <c:pt idx="29">
                  <c:v>104.76628931627377</c:v>
                </c:pt>
                <c:pt idx="30">
                  <c:v>104.78885091056446</c:v>
                </c:pt>
                <c:pt idx="31">
                  <c:v>104.89037808845748</c:v>
                </c:pt>
                <c:pt idx="32">
                  <c:v>104.76385022751816</c:v>
                </c:pt>
                <c:pt idx="33">
                  <c:v>104.82787637367205</c:v>
                </c:pt>
                <c:pt idx="34">
                  <c:v>104.96842900750298</c:v>
                </c:pt>
                <c:pt idx="35">
                  <c:v>105.06446823390351</c:v>
                </c:pt>
                <c:pt idx="36">
                  <c:v>105.54954251473856</c:v>
                </c:pt>
                <c:pt idx="37">
                  <c:v>105.03154049626973</c:v>
                </c:pt>
                <c:pt idx="38">
                  <c:v>105.3132555450826</c:v>
                </c:pt>
                <c:pt idx="39">
                  <c:v>105.12239664741388</c:v>
                </c:pt>
                <c:pt idx="40">
                  <c:v>105.12818948948188</c:v>
                </c:pt>
                <c:pt idx="41">
                  <c:v>105.16691006918364</c:v>
                </c:pt>
                <c:pt idx="42">
                  <c:v>104.15682137267945</c:v>
                </c:pt>
                <c:pt idx="43">
                  <c:v>103.89888746611993</c:v>
                </c:pt>
                <c:pt idx="44">
                  <c:v>103.91535133493682</c:v>
                </c:pt>
                <c:pt idx="45">
                  <c:v>103.40131283659206</c:v>
                </c:pt>
                <c:pt idx="46">
                  <c:v>104.23883581901868</c:v>
                </c:pt>
                <c:pt idx="47">
                  <c:v>104.63213929132245</c:v>
                </c:pt>
                <c:pt idx="48">
                  <c:v>104.63884679794725</c:v>
                </c:pt>
                <c:pt idx="49">
                  <c:v>104.91385434013529</c:v>
                </c:pt>
                <c:pt idx="50">
                  <c:v>104.78031408916533</c:v>
                </c:pt>
                <c:pt idx="51">
                  <c:v>104.57055224109379</c:v>
                </c:pt>
                <c:pt idx="52">
                  <c:v>104.70287294410112</c:v>
                </c:pt>
                <c:pt idx="53">
                  <c:v>104.95379446062999</c:v>
                </c:pt>
                <c:pt idx="54">
                  <c:v>105.17209313727029</c:v>
                </c:pt>
                <c:pt idx="55">
                  <c:v>105.57942138246567</c:v>
                </c:pt>
                <c:pt idx="56">
                  <c:v>106.21541444764439</c:v>
                </c:pt>
                <c:pt idx="57">
                  <c:v>105.9443704255804</c:v>
                </c:pt>
                <c:pt idx="58">
                  <c:v>105.95443167117827</c:v>
                </c:pt>
                <c:pt idx="59">
                  <c:v>106.15657136957719</c:v>
                </c:pt>
                <c:pt idx="60">
                  <c:v>106.57060712139737</c:v>
                </c:pt>
                <c:pt idx="61">
                  <c:v>106.45688448538704</c:v>
                </c:pt>
                <c:pt idx="62">
                  <c:v>106.29651422942679</c:v>
                </c:pt>
                <c:pt idx="63">
                  <c:v>106.1794378472737</c:v>
                </c:pt>
                <c:pt idx="64">
                  <c:v>105.94772417172314</c:v>
                </c:pt>
                <c:pt idx="65">
                  <c:v>106.19864569542169</c:v>
                </c:pt>
                <c:pt idx="66">
                  <c:v>106.21785353639999</c:v>
                </c:pt>
                <c:pt idx="67">
                  <c:v>106.08217908008025</c:v>
                </c:pt>
                <c:pt idx="68">
                  <c:v>105.9580903150662</c:v>
                </c:pt>
                <c:pt idx="69">
                  <c:v>105.9492486030916</c:v>
                </c:pt>
                <c:pt idx="70">
                  <c:v>105.64344752861959</c:v>
                </c:pt>
                <c:pt idx="71">
                  <c:v>105.00105185456123</c:v>
                </c:pt>
                <c:pt idx="72">
                  <c:v>104.90989082001126</c:v>
                </c:pt>
                <c:pt idx="73">
                  <c:v>104.65866441290687</c:v>
                </c:pt>
                <c:pt idx="74">
                  <c:v>104.80714409415559</c:v>
                </c:pt>
                <c:pt idx="75">
                  <c:v>105.03672356435641</c:v>
                </c:pt>
                <c:pt idx="76">
                  <c:v>104.60652883429483</c:v>
                </c:pt>
                <c:pt idx="77">
                  <c:v>104.2781661655321</c:v>
                </c:pt>
                <c:pt idx="78">
                  <c:v>104.07663624828419</c:v>
                </c:pt>
                <c:pt idx="79">
                  <c:v>104.77055772697332</c:v>
                </c:pt>
                <c:pt idx="80">
                  <c:v>104.577259740549</c:v>
                </c:pt>
                <c:pt idx="81">
                  <c:v>104.25042150315473</c:v>
                </c:pt>
                <c:pt idx="82">
                  <c:v>103.92846145044129</c:v>
                </c:pt>
                <c:pt idx="83">
                  <c:v>103.78912835740333</c:v>
                </c:pt>
                <c:pt idx="84">
                  <c:v>103.97419441300404</c:v>
                </c:pt>
                <c:pt idx="85">
                  <c:v>104.26444627604633</c:v>
                </c:pt>
                <c:pt idx="86">
                  <c:v>104.20621297196045</c:v>
                </c:pt>
                <c:pt idx="87">
                  <c:v>104.01261010213031</c:v>
                </c:pt>
                <c:pt idx="88">
                  <c:v>103.98517032315874</c:v>
                </c:pt>
                <c:pt idx="89">
                  <c:v>104.26719025537741</c:v>
                </c:pt>
                <c:pt idx="90">
                  <c:v>104.6187242924122</c:v>
                </c:pt>
                <c:pt idx="91">
                  <c:v>104.72086124428652</c:v>
                </c:pt>
                <c:pt idx="92">
                  <c:v>104.53731962005426</c:v>
                </c:pt>
                <c:pt idx="93">
                  <c:v>104.3534731124162</c:v>
                </c:pt>
                <c:pt idx="94">
                  <c:v>104.44249994161639</c:v>
                </c:pt>
                <c:pt idx="95">
                  <c:v>104.57878417191746</c:v>
                </c:pt>
                <c:pt idx="96">
                  <c:v>104.64707872877091</c:v>
                </c:pt>
                <c:pt idx="97">
                  <c:v>104.8903780884575</c:v>
                </c:pt>
                <c:pt idx="98">
                  <c:v>104.92726934621533</c:v>
                </c:pt>
                <c:pt idx="99">
                  <c:v>105.25349780962829</c:v>
                </c:pt>
                <c:pt idx="100">
                  <c:v>105.98949361416189</c:v>
                </c:pt>
                <c:pt idx="101">
                  <c:v>106.08370351144877</c:v>
                </c:pt>
                <c:pt idx="102">
                  <c:v>105.87089279347066</c:v>
                </c:pt>
                <c:pt idx="103">
                  <c:v>106.28187968255394</c:v>
                </c:pt>
                <c:pt idx="104">
                  <c:v>106.26450115634992</c:v>
                </c:pt>
                <c:pt idx="105">
                  <c:v>106.72030635060881</c:v>
                </c:pt>
                <c:pt idx="106">
                  <c:v>106.99561878337235</c:v>
                </c:pt>
                <c:pt idx="107">
                  <c:v>106.89043296876109</c:v>
                </c:pt>
                <c:pt idx="108">
                  <c:v>107.15964766888111</c:v>
                </c:pt>
                <c:pt idx="109">
                  <c:v>107.15537925818155</c:v>
                </c:pt>
                <c:pt idx="110">
                  <c:v>107.76698140712561</c:v>
                </c:pt>
                <c:pt idx="111">
                  <c:v>108.14473567516931</c:v>
                </c:pt>
                <c:pt idx="112">
                  <c:v>108.44504879814886</c:v>
                </c:pt>
                <c:pt idx="113">
                  <c:v>108.64048098992293</c:v>
                </c:pt>
                <c:pt idx="114">
                  <c:v>108.37370537138882</c:v>
                </c:pt>
                <c:pt idx="115">
                  <c:v>108.74902055067693</c:v>
                </c:pt>
                <c:pt idx="116">
                  <c:v>108.48468402806809</c:v>
                </c:pt>
                <c:pt idx="117">
                  <c:v>108.64139564731009</c:v>
                </c:pt>
                <c:pt idx="118">
                  <c:v>108.67371360379285</c:v>
                </c:pt>
                <c:pt idx="119">
                  <c:v>108.81213203944368</c:v>
                </c:pt>
                <c:pt idx="120">
                  <c:v>109.10848163512946</c:v>
                </c:pt>
                <c:pt idx="121">
                  <c:v>109.21427721655238</c:v>
                </c:pt>
                <c:pt idx="122">
                  <c:v>109.43714918729802</c:v>
                </c:pt>
                <c:pt idx="123">
                  <c:v>108.93469638025896</c:v>
                </c:pt>
                <c:pt idx="124">
                  <c:v>108.96853876811016</c:v>
                </c:pt>
                <c:pt idx="125">
                  <c:v>109.29842586824135</c:v>
                </c:pt>
                <c:pt idx="126">
                  <c:v>109.2353143794746</c:v>
                </c:pt>
                <c:pt idx="127">
                  <c:v>109.01152775134179</c:v>
                </c:pt>
                <c:pt idx="128">
                  <c:v>109.06945617202186</c:v>
                </c:pt>
                <c:pt idx="129">
                  <c:v>108.94719672178209</c:v>
                </c:pt>
                <c:pt idx="130">
                  <c:v>109.06945617202186</c:v>
                </c:pt>
                <c:pt idx="131">
                  <c:v>108.84323045513348</c:v>
                </c:pt>
                <c:pt idx="132">
                  <c:v>109.01091797736051</c:v>
                </c:pt>
                <c:pt idx="133">
                  <c:v>109.33409757803655</c:v>
                </c:pt>
                <c:pt idx="134">
                  <c:v>109.09720083439927</c:v>
                </c:pt>
                <c:pt idx="135">
                  <c:v>109.07341969214593</c:v>
                </c:pt>
                <c:pt idx="136">
                  <c:v>108.77310657633609</c:v>
                </c:pt>
                <c:pt idx="137">
                  <c:v>108.91731785405491</c:v>
                </c:pt>
                <c:pt idx="138">
                  <c:v>108.78255805512231</c:v>
                </c:pt>
                <c:pt idx="139">
                  <c:v>108.78072874034802</c:v>
                </c:pt>
                <c:pt idx="140">
                  <c:v>109.10848163512942</c:v>
                </c:pt>
                <c:pt idx="141">
                  <c:v>109.23683881084301</c:v>
                </c:pt>
                <c:pt idx="142">
                  <c:v>109.28562064331233</c:v>
                </c:pt>
                <c:pt idx="143">
                  <c:v>109.44446646073442</c:v>
                </c:pt>
                <c:pt idx="144">
                  <c:v>109.32281678447596</c:v>
                </c:pt>
                <c:pt idx="145">
                  <c:v>109.56337216483146</c:v>
                </c:pt>
                <c:pt idx="146">
                  <c:v>109.49904112810206</c:v>
                </c:pt>
                <c:pt idx="147">
                  <c:v>109.43989316662905</c:v>
                </c:pt>
                <c:pt idx="148">
                  <c:v>109.47586975983003</c:v>
                </c:pt>
                <c:pt idx="149">
                  <c:v>109.53562750245405</c:v>
                </c:pt>
                <c:pt idx="150">
                  <c:v>109.65544786393824</c:v>
                </c:pt>
                <c:pt idx="151">
                  <c:v>109.54751806999589</c:v>
                </c:pt>
                <c:pt idx="152">
                  <c:v>109.53593238585988</c:v>
                </c:pt>
                <c:pt idx="153">
                  <c:v>109.66947263682985</c:v>
                </c:pt>
                <c:pt idx="154">
                  <c:v>109.48715056056022</c:v>
                </c:pt>
                <c:pt idx="155">
                  <c:v>110.26887932765656</c:v>
                </c:pt>
                <c:pt idx="156">
                  <c:v>110.26186693762591</c:v>
                </c:pt>
                <c:pt idx="157">
                  <c:v>110.24418352801608</c:v>
                </c:pt>
                <c:pt idx="158">
                  <c:v>110.35729639004512</c:v>
                </c:pt>
                <c:pt idx="159">
                  <c:v>110.35729639004512</c:v>
                </c:pt>
                <c:pt idx="160">
                  <c:v>110.5350451650397</c:v>
                </c:pt>
                <c:pt idx="161">
                  <c:v>110.5603507386615</c:v>
                </c:pt>
                <c:pt idx="162">
                  <c:v>110.71126951583548</c:v>
                </c:pt>
                <c:pt idx="163">
                  <c:v>110.3115634274824</c:v>
                </c:pt>
                <c:pt idx="164">
                  <c:v>110.81249180315301</c:v>
                </c:pt>
                <c:pt idx="165">
                  <c:v>111.60092806970448</c:v>
                </c:pt>
                <c:pt idx="166">
                  <c:v>111.59544011821198</c:v>
                </c:pt>
                <c:pt idx="167">
                  <c:v>111.84087368324835</c:v>
                </c:pt>
                <c:pt idx="168">
                  <c:v>111.80764106220876</c:v>
                </c:pt>
                <c:pt idx="169">
                  <c:v>112.07411179016736</c:v>
                </c:pt>
                <c:pt idx="170">
                  <c:v>111.90368028143959</c:v>
                </c:pt>
                <c:pt idx="171">
                  <c:v>112.12655225218526</c:v>
                </c:pt>
                <c:pt idx="172">
                  <c:v>112.06344076341851</c:v>
                </c:pt>
                <c:pt idx="173">
                  <c:v>112.088136563059</c:v>
                </c:pt>
                <c:pt idx="174">
                  <c:v>112.14057702507687</c:v>
                </c:pt>
                <c:pt idx="175">
                  <c:v>112.37991286463941</c:v>
                </c:pt>
                <c:pt idx="176">
                  <c:v>112.5113189030899</c:v>
                </c:pt>
                <c:pt idx="177">
                  <c:v>112.55034436619749</c:v>
                </c:pt>
                <c:pt idx="178">
                  <c:v>112.41070638975371</c:v>
                </c:pt>
                <c:pt idx="179">
                  <c:v>112.71986121036846</c:v>
                </c:pt>
                <c:pt idx="180">
                  <c:v>113.03176001748399</c:v>
                </c:pt>
                <c:pt idx="181">
                  <c:v>113.87781981414003</c:v>
                </c:pt>
                <c:pt idx="182">
                  <c:v>114.4894219630841</c:v>
                </c:pt>
                <c:pt idx="183">
                  <c:v>114.4894219630841</c:v>
                </c:pt>
                <c:pt idx="184">
                  <c:v>115.11169513877704</c:v>
                </c:pt>
                <c:pt idx="185">
                  <c:v>115.01230216623378</c:v>
                </c:pt>
                <c:pt idx="186">
                  <c:v>115.10407297476507</c:v>
                </c:pt>
                <c:pt idx="187">
                  <c:v>115.10407297476507</c:v>
                </c:pt>
                <c:pt idx="188">
                  <c:v>115.21322230950038</c:v>
                </c:pt>
                <c:pt idx="189">
                  <c:v>115.33639642429696</c:v>
                </c:pt>
                <c:pt idx="190">
                  <c:v>115.50469372767495</c:v>
                </c:pt>
                <c:pt idx="191">
                  <c:v>115.27968755157951</c:v>
                </c:pt>
                <c:pt idx="192">
                  <c:v>115.32481074016094</c:v>
                </c:pt>
                <c:pt idx="193">
                  <c:v>115.53548725278927</c:v>
                </c:pt>
                <c:pt idx="194">
                  <c:v>115.49371781035059</c:v>
                </c:pt>
                <c:pt idx="195">
                  <c:v>115.73061455398785</c:v>
                </c:pt>
                <c:pt idx="196">
                  <c:v>115.79220161138616</c:v>
                </c:pt>
                <c:pt idx="197">
                  <c:v>115.99342664522824</c:v>
                </c:pt>
                <c:pt idx="198">
                  <c:v>116.14038190227818</c:v>
                </c:pt>
                <c:pt idx="199">
                  <c:v>116.26477555786771</c:v>
                </c:pt>
                <c:pt idx="200">
                  <c:v>116.18611485767123</c:v>
                </c:pt>
                <c:pt idx="201">
                  <c:v>116.23215271080944</c:v>
                </c:pt>
                <c:pt idx="202">
                  <c:v>116.47270809116495</c:v>
                </c:pt>
                <c:pt idx="203">
                  <c:v>117.12303081264108</c:v>
                </c:pt>
                <c:pt idx="204">
                  <c:v>117.25657106361105</c:v>
                </c:pt>
                <c:pt idx="205">
                  <c:v>117.07882228144679</c:v>
                </c:pt>
                <c:pt idx="206">
                  <c:v>117.33736596198763</c:v>
                </c:pt>
                <c:pt idx="207">
                  <c:v>117.16845889179798</c:v>
                </c:pt>
                <c:pt idx="208">
                  <c:v>117.71633977799395</c:v>
                </c:pt>
                <c:pt idx="209">
                  <c:v>117.47578439763845</c:v>
                </c:pt>
                <c:pt idx="210">
                  <c:v>117.59286077979154</c:v>
                </c:pt>
                <c:pt idx="211">
                  <c:v>117.32303629852052</c:v>
                </c:pt>
                <c:pt idx="212">
                  <c:v>117.31053595699736</c:v>
                </c:pt>
                <c:pt idx="213">
                  <c:v>117.29163299942488</c:v>
                </c:pt>
                <c:pt idx="214">
                  <c:v>117.18187389070825</c:v>
                </c:pt>
                <c:pt idx="215">
                  <c:v>116.88765850037223</c:v>
                </c:pt>
                <c:pt idx="216">
                  <c:v>116.9733315834297</c:v>
                </c:pt>
                <c:pt idx="217">
                  <c:v>116.86082849538198</c:v>
                </c:pt>
                <c:pt idx="218">
                  <c:v>117.46206450815266</c:v>
                </c:pt>
                <c:pt idx="219">
                  <c:v>117.45261302936642</c:v>
                </c:pt>
                <c:pt idx="220">
                  <c:v>117.53188349637455</c:v>
                </c:pt>
                <c:pt idx="221">
                  <c:v>117.95841958971789</c:v>
                </c:pt>
                <c:pt idx="222">
                  <c:v>117.83981877619634</c:v>
                </c:pt>
                <c:pt idx="223">
                  <c:v>117.91878435262896</c:v>
                </c:pt>
                <c:pt idx="224">
                  <c:v>118.20324338077292</c:v>
                </c:pt>
                <c:pt idx="225">
                  <c:v>118.45264046593334</c:v>
                </c:pt>
                <c:pt idx="226">
                  <c:v>119.2712604907875</c:v>
                </c:pt>
                <c:pt idx="227">
                  <c:v>119.09046284588634</c:v>
                </c:pt>
                <c:pt idx="228">
                  <c:v>118.39135829911052</c:v>
                </c:pt>
                <c:pt idx="229">
                  <c:v>118.62795015217229</c:v>
                </c:pt>
                <c:pt idx="230">
                  <c:v>118.48312910764182</c:v>
                </c:pt>
                <c:pt idx="231">
                  <c:v>118.80265007159961</c:v>
                </c:pt>
                <c:pt idx="232">
                  <c:v>118.27123304705084</c:v>
                </c:pt>
                <c:pt idx="233">
                  <c:v>118.18769416934316</c:v>
                </c:pt>
                <c:pt idx="234">
                  <c:v>118.10049665491725</c:v>
                </c:pt>
                <c:pt idx="235">
                  <c:v>117.8672585479982</c:v>
                </c:pt>
                <c:pt idx="236">
                  <c:v>118.2812942998184</c:v>
                </c:pt>
                <c:pt idx="237">
                  <c:v>118.3346494263931</c:v>
                </c:pt>
                <c:pt idx="238">
                  <c:v>118.15720552763466</c:v>
                </c:pt>
                <c:pt idx="239">
                  <c:v>117.94469970023206</c:v>
                </c:pt>
                <c:pt idx="240">
                  <c:v>117.80963501789363</c:v>
                </c:pt>
                <c:pt idx="241">
                  <c:v>117.74225511842732</c:v>
                </c:pt>
                <c:pt idx="242">
                  <c:v>117.7529261451762</c:v>
                </c:pt>
                <c:pt idx="243">
                  <c:v>117.57792134234305</c:v>
                </c:pt>
                <c:pt idx="244">
                  <c:v>117.69194886175924</c:v>
                </c:pt>
                <c:pt idx="245">
                  <c:v>117.58401907498657</c:v>
                </c:pt>
                <c:pt idx="246">
                  <c:v>117.94866322035612</c:v>
                </c:pt>
                <c:pt idx="247">
                  <c:v>117.72426682541168</c:v>
                </c:pt>
                <c:pt idx="248">
                  <c:v>118.00842096298014</c:v>
                </c:pt>
                <c:pt idx="249">
                  <c:v>118.19379190198669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45751</c:v>
                </c:pt>
                <c:pt idx="1">
                  <c:v>45754</c:v>
                </c:pt>
                <c:pt idx="2">
                  <c:v>45755</c:v>
                </c:pt>
                <c:pt idx="3">
                  <c:v>45757</c:v>
                </c:pt>
                <c:pt idx="4">
                  <c:v>45758</c:v>
                </c:pt>
                <c:pt idx="5">
                  <c:v>45761</c:v>
                </c:pt>
                <c:pt idx="6">
                  <c:v>45762</c:v>
                </c:pt>
                <c:pt idx="7">
                  <c:v>45763</c:v>
                </c:pt>
                <c:pt idx="8">
                  <c:v>45764</c:v>
                </c:pt>
                <c:pt idx="9">
                  <c:v>45769</c:v>
                </c:pt>
                <c:pt idx="10">
                  <c:v>45770</c:v>
                </c:pt>
                <c:pt idx="11">
                  <c:v>45771</c:v>
                </c:pt>
                <c:pt idx="12">
                  <c:v>45772</c:v>
                </c:pt>
                <c:pt idx="13">
                  <c:v>45775</c:v>
                </c:pt>
                <c:pt idx="14">
                  <c:v>45776</c:v>
                </c:pt>
                <c:pt idx="15">
                  <c:v>45777</c:v>
                </c:pt>
                <c:pt idx="16">
                  <c:v>45779</c:v>
                </c:pt>
                <c:pt idx="17">
                  <c:v>45782</c:v>
                </c:pt>
                <c:pt idx="18">
                  <c:v>45783</c:v>
                </c:pt>
                <c:pt idx="19">
                  <c:v>45784</c:v>
                </c:pt>
                <c:pt idx="20">
                  <c:v>45785</c:v>
                </c:pt>
                <c:pt idx="21">
                  <c:v>45786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45792</c:v>
                </c:pt>
                <c:pt idx="26">
                  <c:v>45793</c:v>
                </c:pt>
                <c:pt idx="27">
                  <c:v>45796</c:v>
                </c:pt>
                <c:pt idx="28">
                  <c:v>45797</c:v>
                </c:pt>
                <c:pt idx="29">
                  <c:v>45798</c:v>
                </c:pt>
                <c:pt idx="30">
                  <c:v>45799</c:v>
                </c:pt>
                <c:pt idx="31">
                  <c:v>45800</c:v>
                </c:pt>
                <c:pt idx="32">
                  <c:v>45803</c:v>
                </c:pt>
                <c:pt idx="33">
                  <c:v>45804</c:v>
                </c:pt>
                <c:pt idx="34">
                  <c:v>45805</c:v>
                </c:pt>
                <c:pt idx="35">
                  <c:v>45806</c:v>
                </c:pt>
                <c:pt idx="36">
                  <c:v>45807</c:v>
                </c:pt>
                <c:pt idx="37">
                  <c:v>45810</c:v>
                </c:pt>
                <c:pt idx="38">
                  <c:v>45811</c:v>
                </c:pt>
                <c:pt idx="39">
                  <c:v>45812</c:v>
                </c:pt>
                <c:pt idx="40">
                  <c:v>45813</c:v>
                </c:pt>
                <c:pt idx="41">
                  <c:v>45814</c:v>
                </c:pt>
                <c:pt idx="42">
                  <c:v>45817</c:v>
                </c:pt>
                <c:pt idx="43">
                  <c:v>45818</c:v>
                </c:pt>
                <c:pt idx="44">
                  <c:v>45819</c:v>
                </c:pt>
                <c:pt idx="45">
                  <c:v>45820</c:v>
                </c:pt>
                <c:pt idx="46">
                  <c:v>45821</c:v>
                </c:pt>
                <c:pt idx="47">
                  <c:v>45824</c:v>
                </c:pt>
                <c:pt idx="48">
                  <c:v>45825</c:v>
                </c:pt>
                <c:pt idx="49">
                  <c:v>45826</c:v>
                </c:pt>
                <c:pt idx="50">
                  <c:v>45828</c:v>
                </c:pt>
                <c:pt idx="51">
                  <c:v>45831</c:v>
                </c:pt>
                <c:pt idx="52">
                  <c:v>45832</c:v>
                </c:pt>
                <c:pt idx="53">
                  <c:v>45833</c:v>
                </c:pt>
                <c:pt idx="54">
                  <c:v>45834</c:v>
                </c:pt>
                <c:pt idx="55">
                  <c:v>45835</c:v>
                </c:pt>
                <c:pt idx="56">
                  <c:v>45838</c:v>
                </c:pt>
                <c:pt idx="57">
                  <c:v>45839</c:v>
                </c:pt>
                <c:pt idx="58">
                  <c:v>45840</c:v>
                </c:pt>
                <c:pt idx="59">
                  <c:v>45841</c:v>
                </c:pt>
                <c:pt idx="60">
                  <c:v>45842</c:v>
                </c:pt>
                <c:pt idx="61">
                  <c:v>45845</c:v>
                </c:pt>
                <c:pt idx="62">
                  <c:v>45846</c:v>
                </c:pt>
                <c:pt idx="63">
                  <c:v>45847</c:v>
                </c:pt>
                <c:pt idx="64">
                  <c:v>45848</c:v>
                </c:pt>
                <c:pt idx="65">
                  <c:v>45849</c:v>
                </c:pt>
                <c:pt idx="66">
                  <c:v>45852</c:v>
                </c:pt>
                <c:pt idx="67">
                  <c:v>45853</c:v>
                </c:pt>
                <c:pt idx="68">
                  <c:v>45854</c:v>
                </c:pt>
                <c:pt idx="69">
                  <c:v>45855</c:v>
                </c:pt>
                <c:pt idx="70">
                  <c:v>45856</c:v>
                </c:pt>
                <c:pt idx="71">
                  <c:v>45859</c:v>
                </c:pt>
                <c:pt idx="72">
                  <c:v>45860</c:v>
                </c:pt>
                <c:pt idx="73">
                  <c:v>45861</c:v>
                </c:pt>
                <c:pt idx="74">
                  <c:v>45862</c:v>
                </c:pt>
                <c:pt idx="75">
                  <c:v>45863</c:v>
                </c:pt>
                <c:pt idx="76">
                  <c:v>45866</c:v>
                </c:pt>
                <c:pt idx="77">
                  <c:v>45867</c:v>
                </c:pt>
                <c:pt idx="78">
                  <c:v>45868</c:v>
                </c:pt>
                <c:pt idx="79">
                  <c:v>45869</c:v>
                </c:pt>
                <c:pt idx="80">
                  <c:v>45870</c:v>
                </c:pt>
                <c:pt idx="81">
                  <c:v>45873</c:v>
                </c:pt>
                <c:pt idx="82">
                  <c:v>45874</c:v>
                </c:pt>
                <c:pt idx="83">
                  <c:v>45875</c:v>
                </c:pt>
                <c:pt idx="84">
                  <c:v>45876</c:v>
                </c:pt>
                <c:pt idx="85">
                  <c:v>45877</c:v>
                </c:pt>
                <c:pt idx="86">
                  <c:v>45880</c:v>
                </c:pt>
                <c:pt idx="87">
                  <c:v>45881</c:v>
                </c:pt>
                <c:pt idx="88">
                  <c:v>45882</c:v>
                </c:pt>
                <c:pt idx="89">
                  <c:v>45883</c:v>
                </c:pt>
                <c:pt idx="90">
                  <c:v>45884</c:v>
                </c:pt>
                <c:pt idx="91">
                  <c:v>45887</c:v>
                </c:pt>
                <c:pt idx="92">
                  <c:v>45888</c:v>
                </c:pt>
                <c:pt idx="93">
                  <c:v>45889</c:v>
                </c:pt>
                <c:pt idx="94">
                  <c:v>45890</c:v>
                </c:pt>
                <c:pt idx="95">
                  <c:v>45891</c:v>
                </c:pt>
                <c:pt idx="96">
                  <c:v>45894</c:v>
                </c:pt>
                <c:pt idx="97">
                  <c:v>45895</c:v>
                </c:pt>
                <c:pt idx="98">
                  <c:v>45896</c:v>
                </c:pt>
                <c:pt idx="99">
                  <c:v>45897</c:v>
                </c:pt>
                <c:pt idx="100">
                  <c:v>45898</c:v>
                </c:pt>
                <c:pt idx="101">
                  <c:v>45901</c:v>
                </c:pt>
                <c:pt idx="102">
                  <c:v>45902</c:v>
                </c:pt>
                <c:pt idx="103">
                  <c:v>45903</c:v>
                </c:pt>
                <c:pt idx="104">
                  <c:v>45904</c:v>
                </c:pt>
                <c:pt idx="105">
                  <c:v>45905</c:v>
                </c:pt>
                <c:pt idx="106">
                  <c:v>45908</c:v>
                </c:pt>
                <c:pt idx="107">
                  <c:v>45909</c:v>
                </c:pt>
                <c:pt idx="108">
                  <c:v>45910</c:v>
                </c:pt>
                <c:pt idx="109">
                  <c:v>45911</c:v>
                </c:pt>
                <c:pt idx="110">
                  <c:v>45912</c:v>
                </c:pt>
                <c:pt idx="111">
                  <c:v>45915</c:v>
                </c:pt>
                <c:pt idx="112">
                  <c:v>45916</c:v>
                </c:pt>
                <c:pt idx="113">
                  <c:v>45917</c:v>
                </c:pt>
                <c:pt idx="114">
                  <c:v>45918</c:v>
                </c:pt>
                <c:pt idx="115">
                  <c:v>45919</c:v>
                </c:pt>
                <c:pt idx="116">
                  <c:v>45922</c:v>
                </c:pt>
                <c:pt idx="117">
                  <c:v>45923</c:v>
                </c:pt>
                <c:pt idx="118">
                  <c:v>45924</c:v>
                </c:pt>
                <c:pt idx="119">
                  <c:v>45925</c:v>
                </c:pt>
                <c:pt idx="120">
                  <c:v>45926</c:v>
                </c:pt>
                <c:pt idx="121">
                  <c:v>45929</c:v>
                </c:pt>
                <c:pt idx="122">
                  <c:v>45930</c:v>
                </c:pt>
                <c:pt idx="123">
                  <c:v>45931</c:v>
                </c:pt>
                <c:pt idx="124">
                  <c:v>45932</c:v>
                </c:pt>
                <c:pt idx="125">
                  <c:v>45933</c:v>
                </c:pt>
                <c:pt idx="126">
                  <c:v>45936</c:v>
                </c:pt>
                <c:pt idx="127">
                  <c:v>45937</c:v>
                </c:pt>
                <c:pt idx="128">
                  <c:v>45938</c:v>
                </c:pt>
                <c:pt idx="129">
                  <c:v>45939</c:v>
                </c:pt>
                <c:pt idx="130">
                  <c:v>45940</c:v>
                </c:pt>
                <c:pt idx="131">
                  <c:v>45943</c:v>
                </c:pt>
                <c:pt idx="132">
                  <c:v>45944</c:v>
                </c:pt>
                <c:pt idx="133">
                  <c:v>45945</c:v>
                </c:pt>
                <c:pt idx="134">
                  <c:v>45946</c:v>
                </c:pt>
                <c:pt idx="135">
                  <c:v>45947</c:v>
                </c:pt>
                <c:pt idx="136">
                  <c:v>45950</c:v>
                </c:pt>
                <c:pt idx="137">
                  <c:v>45951</c:v>
                </c:pt>
                <c:pt idx="138">
                  <c:v>45952</c:v>
                </c:pt>
                <c:pt idx="139">
                  <c:v>45953</c:v>
                </c:pt>
                <c:pt idx="140">
                  <c:v>45954</c:v>
                </c:pt>
                <c:pt idx="141">
                  <c:v>45957</c:v>
                </c:pt>
                <c:pt idx="142">
                  <c:v>45958</c:v>
                </c:pt>
                <c:pt idx="143">
                  <c:v>45959</c:v>
                </c:pt>
                <c:pt idx="144">
                  <c:v>45960</c:v>
                </c:pt>
                <c:pt idx="145">
                  <c:v>45961</c:v>
                </c:pt>
                <c:pt idx="146">
                  <c:v>45964</c:v>
                </c:pt>
                <c:pt idx="147">
                  <c:v>45965</c:v>
                </c:pt>
                <c:pt idx="148">
                  <c:v>45966</c:v>
                </c:pt>
                <c:pt idx="149">
                  <c:v>45967</c:v>
                </c:pt>
                <c:pt idx="150">
                  <c:v>45968</c:v>
                </c:pt>
                <c:pt idx="151">
                  <c:v>45971</c:v>
                </c:pt>
                <c:pt idx="152">
                  <c:v>45972</c:v>
                </c:pt>
                <c:pt idx="153">
                  <c:v>45973</c:v>
                </c:pt>
                <c:pt idx="154">
                  <c:v>45974</c:v>
                </c:pt>
                <c:pt idx="155">
                  <c:v>45975</c:v>
                </c:pt>
                <c:pt idx="156">
                  <c:v>45978</c:v>
                </c:pt>
                <c:pt idx="157">
                  <c:v>45979</c:v>
                </c:pt>
                <c:pt idx="158">
                  <c:v>45980</c:v>
                </c:pt>
                <c:pt idx="159">
                  <c:v>45981</c:v>
                </c:pt>
                <c:pt idx="160">
                  <c:v>45982</c:v>
                </c:pt>
                <c:pt idx="161">
                  <c:v>45985</c:v>
                </c:pt>
                <c:pt idx="162">
                  <c:v>45986</c:v>
                </c:pt>
                <c:pt idx="163">
                  <c:v>45987</c:v>
                </c:pt>
                <c:pt idx="164">
                  <c:v>45988</c:v>
                </c:pt>
                <c:pt idx="165">
                  <c:v>45989</c:v>
                </c:pt>
                <c:pt idx="166">
                  <c:v>45992</c:v>
                </c:pt>
                <c:pt idx="167">
                  <c:v>45993</c:v>
                </c:pt>
                <c:pt idx="168">
                  <c:v>45994</c:v>
                </c:pt>
                <c:pt idx="169">
                  <c:v>45995</c:v>
                </c:pt>
                <c:pt idx="170">
                  <c:v>45996</c:v>
                </c:pt>
                <c:pt idx="171">
                  <c:v>45999</c:v>
                </c:pt>
                <c:pt idx="172">
                  <c:v>46000</c:v>
                </c:pt>
                <c:pt idx="173">
                  <c:v>46001</c:v>
                </c:pt>
                <c:pt idx="174">
                  <c:v>46002</c:v>
                </c:pt>
                <c:pt idx="175">
                  <c:v>46003</c:v>
                </c:pt>
                <c:pt idx="176">
                  <c:v>46006</c:v>
                </c:pt>
                <c:pt idx="177">
                  <c:v>46007</c:v>
                </c:pt>
                <c:pt idx="178">
                  <c:v>46008</c:v>
                </c:pt>
                <c:pt idx="179">
                  <c:v>46009</c:v>
                </c:pt>
                <c:pt idx="180">
                  <c:v>46010</c:v>
                </c:pt>
                <c:pt idx="181">
                  <c:v>46013</c:v>
                </c:pt>
                <c:pt idx="182">
                  <c:v>46014</c:v>
                </c:pt>
                <c:pt idx="183">
                  <c:v>46015</c:v>
                </c:pt>
                <c:pt idx="184">
                  <c:v>46017</c:v>
                </c:pt>
                <c:pt idx="185">
                  <c:v>46020</c:v>
                </c:pt>
                <c:pt idx="186">
                  <c:v>46021</c:v>
                </c:pt>
                <c:pt idx="187">
                  <c:v>46022</c:v>
                </c:pt>
                <c:pt idx="188">
                  <c:v>46024</c:v>
                </c:pt>
                <c:pt idx="189">
                  <c:v>46027</c:v>
                </c:pt>
                <c:pt idx="190">
                  <c:v>46028</c:v>
                </c:pt>
                <c:pt idx="191">
                  <c:v>46029</c:v>
                </c:pt>
                <c:pt idx="192">
                  <c:v>46030</c:v>
                </c:pt>
                <c:pt idx="193">
                  <c:v>46031</c:v>
                </c:pt>
                <c:pt idx="194">
                  <c:v>46034</c:v>
                </c:pt>
                <c:pt idx="195">
                  <c:v>46035</c:v>
                </c:pt>
                <c:pt idx="196">
                  <c:v>46036</c:v>
                </c:pt>
                <c:pt idx="197">
                  <c:v>46037</c:v>
                </c:pt>
                <c:pt idx="198">
                  <c:v>46038</c:v>
                </c:pt>
                <c:pt idx="199">
                  <c:v>46041</c:v>
                </c:pt>
                <c:pt idx="200">
                  <c:v>46042</c:v>
                </c:pt>
                <c:pt idx="201">
                  <c:v>46043</c:v>
                </c:pt>
                <c:pt idx="202">
                  <c:v>46044</c:v>
                </c:pt>
                <c:pt idx="203">
                  <c:v>46045</c:v>
                </c:pt>
                <c:pt idx="204">
                  <c:v>46048</c:v>
                </c:pt>
                <c:pt idx="205">
                  <c:v>46049</c:v>
                </c:pt>
                <c:pt idx="206">
                  <c:v>46050</c:v>
                </c:pt>
                <c:pt idx="207">
                  <c:v>46051</c:v>
                </c:pt>
                <c:pt idx="208">
                  <c:v>46052</c:v>
                </c:pt>
                <c:pt idx="209">
                  <c:v>46055</c:v>
                </c:pt>
                <c:pt idx="210">
                  <c:v>46056</c:v>
                </c:pt>
                <c:pt idx="211">
                  <c:v>46057</c:v>
                </c:pt>
                <c:pt idx="212">
                  <c:v>46058</c:v>
                </c:pt>
                <c:pt idx="213">
                  <c:v>46059</c:v>
                </c:pt>
                <c:pt idx="214">
                  <c:v>46062</c:v>
                </c:pt>
                <c:pt idx="215">
                  <c:v>46063</c:v>
                </c:pt>
                <c:pt idx="216">
                  <c:v>46064</c:v>
                </c:pt>
                <c:pt idx="217">
                  <c:v>46065</c:v>
                </c:pt>
                <c:pt idx="218">
                  <c:v>46066</c:v>
                </c:pt>
                <c:pt idx="219">
                  <c:v>46071</c:v>
                </c:pt>
                <c:pt idx="220">
                  <c:v>46072</c:v>
                </c:pt>
                <c:pt idx="221">
                  <c:v>46073</c:v>
                </c:pt>
                <c:pt idx="222">
                  <c:v>46076</c:v>
                </c:pt>
                <c:pt idx="223">
                  <c:v>46077</c:v>
                </c:pt>
                <c:pt idx="224">
                  <c:v>46078</c:v>
                </c:pt>
                <c:pt idx="225">
                  <c:v>46079</c:v>
                </c:pt>
                <c:pt idx="226">
                  <c:v>46080</c:v>
                </c:pt>
                <c:pt idx="227">
                  <c:v>46083</c:v>
                </c:pt>
                <c:pt idx="228">
                  <c:v>46084</c:v>
                </c:pt>
                <c:pt idx="229">
                  <c:v>46085</c:v>
                </c:pt>
                <c:pt idx="230">
                  <c:v>46086</c:v>
                </c:pt>
                <c:pt idx="231">
                  <c:v>46087</c:v>
                </c:pt>
                <c:pt idx="232">
                  <c:v>46090</c:v>
                </c:pt>
                <c:pt idx="233">
                  <c:v>46091</c:v>
                </c:pt>
                <c:pt idx="234">
                  <c:v>46092</c:v>
                </c:pt>
                <c:pt idx="235">
                  <c:v>46093</c:v>
                </c:pt>
                <c:pt idx="236">
                  <c:v>46094</c:v>
                </c:pt>
                <c:pt idx="237">
                  <c:v>46097</c:v>
                </c:pt>
                <c:pt idx="238">
                  <c:v>46098</c:v>
                </c:pt>
                <c:pt idx="239">
                  <c:v>46099</c:v>
                </c:pt>
                <c:pt idx="240">
                  <c:v>46100</c:v>
                </c:pt>
                <c:pt idx="241">
                  <c:v>46101</c:v>
                </c:pt>
                <c:pt idx="242">
                  <c:v>46104</c:v>
                </c:pt>
                <c:pt idx="243">
                  <c:v>46105</c:v>
                </c:pt>
                <c:pt idx="244">
                  <c:v>46106</c:v>
                </c:pt>
                <c:pt idx="245">
                  <c:v>46107</c:v>
                </c:pt>
                <c:pt idx="246">
                  <c:v>46108</c:v>
                </c:pt>
                <c:pt idx="247">
                  <c:v>46111</c:v>
                </c:pt>
                <c:pt idx="248">
                  <c:v>46112</c:v>
                </c:pt>
                <c:pt idx="249">
                  <c:v>46113</c:v>
                </c:pt>
              </c:numCache>
            </c:numRef>
          </c:cat>
          <c:val>
            <c:numRef>
              <c:f>IFIX!$P$6:$P$258</c:f>
              <c:numCache>
                <c:formatCode>General</c:formatCode>
                <c:ptCount val="252"/>
                <c:pt idx="0">
                  <c:v>100</c:v>
                </c:pt>
                <c:pt idx="1">
                  <c:v>100.05253088125063</c:v>
                </c:pt>
                <c:pt idx="2">
                  <c:v>100.1050893844601</c:v>
                </c:pt>
                <c:pt idx="3">
                  <c:v>100.21028927490003</c:v>
                </c:pt>
                <c:pt idx="4">
                  <c:v>100.26293066817865</c:v>
                </c:pt>
                <c:pt idx="5">
                  <c:v>100.31559968341612</c:v>
                </c:pt>
                <c:pt idx="6">
                  <c:v>100.36829643552751</c:v>
                </c:pt>
                <c:pt idx="7">
                  <c:v>100.42102081564589</c:v>
                </c:pt>
                <c:pt idx="8">
                  <c:v>100.47377293868635</c:v>
                </c:pt>
                <c:pt idx="9">
                  <c:v>100.52655279255258</c:v>
                </c:pt>
                <c:pt idx="10">
                  <c:v>100.5793602744258</c:v>
                </c:pt>
                <c:pt idx="11">
                  <c:v>100.6321955959917</c:v>
                </c:pt>
                <c:pt idx="12">
                  <c:v>100.6850586604797</c:v>
                </c:pt>
                <c:pt idx="13">
                  <c:v>100.73794945579345</c:v>
                </c:pt>
                <c:pt idx="14">
                  <c:v>100.7908679940293</c:v>
                </c:pt>
                <c:pt idx="15">
                  <c:v>100.84381437195783</c:v>
                </c:pt>
                <c:pt idx="16">
                  <c:v>100.89678859562721</c:v>
                </c:pt>
                <c:pt idx="17">
                  <c:v>100.9497906589893</c:v>
                </c:pt>
                <c:pt idx="18">
                  <c:v>101.00282056809222</c:v>
                </c:pt>
                <c:pt idx="19">
                  <c:v>101.055878322936</c:v>
                </c:pt>
                <c:pt idx="20">
                  <c:v>101.11071755804092</c:v>
                </c:pt>
                <c:pt idx="21">
                  <c:v>101.16558657429873</c:v>
                </c:pt>
                <c:pt idx="22">
                  <c:v>101.22048538380578</c:v>
                </c:pt>
                <c:pt idx="23">
                  <c:v>101.27541397446571</c:v>
                </c:pt>
                <c:pt idx="24">
                  <c:v>101.33037235232672</c:v>
                </c:pt>
                <c:pt idx="25">
                  <c:v>101.3853605173888</c:v>
                </c:pt>
                <c:pt idx="26">
                  <c:v>101.44037857851887</c:v>
                </c:pt>
                <c:pt idx="27">
                  <c:v>101.49542642080182</c:v>
                </c:pt>
                <c:pt idx="28">
                  <c:v>101.55050416520093</c:v>
                </c:pt>
                <c:pt idx="29">
                  <c:v>101.60561179961988</c:v>
                </c:pt>
                <c:pt idx="30">
                  <c:v>101.66074933010681</c:v>
                </c:pt>
                <c:pt idx="31">
                  <c:v>101.71591675666174</c:v>
                </c:pt>
                <c:pt idx="32">
                  <c:v>101.77111418210343</c:v>
                </c:pt>
                <c:pt idx="33">
                  <c:v>101.82634150361308</c:v>
                </c:pt>
                <c:pt idx="34">
                  <c:v>101.88159883005767</c:v>
                </c:pt>
                <c:pt idx="35">
                  <c:v>101.93688615538902</c:v>
                </c:pt>
                <c:pt idx="36">
                  <c:v>101.9922034856553</c:v>
                </c:pt>
                <c:pt idx="37">
                  <c:v>102.04755081480833</c:v>
                </c:pt>
                <c:pt idx="38">
                  <c:v>102.10292814889627</c:v>
                </c:pt>
                <c:pt idx="39">
                  <c:v>102.15833559678605</c:v>
                </c:pt>
                <c:pt idx="40">
                  <c:v>102.21377304356258</c:v>
                </c:pt>
                <c:pt idx="41">
                  <c:v>102.26924059809282</c:v>
                </c:pt>
                <c:pt idx="42">
                  <c:v>102.32473826642489</c:v>
                </c:pt>
                <c:pt idx="43">
                  <c:v>102.38026604251067</c:v>
                </c:pt>
                <c:pt idx="44">
                  <c:v>102.43582393239826</c:v>
                </c:pt>
                <c:pt idx="45">
                  <c:v>102.4914120389065</c:v>
                </c:pt>
                <c:pt idx="46">
                  <c:v>102.54703025921657</c:v>
                </c:pt>
                <c:pt idx="47">
                  <c:v>102.60267869009911</c:v>
                </c:pt>
                <c:pt idx="48">
                  <c:v>102.65835734365041</c:v>
                </c:pt>
                <c:pt idx="49">
                  <c:v>102.71406621987047</c:v>
                </c:pt>
                <c:pt idx="50">
                  <c:v>102.77069361845625</c:v>
                </c:pt>
                <c:pt idx="51">
                  <c:v>102.82735220741682</c:v>
                </c:pt>
                <c:pt idx="52">
                  <c:v>102.88404199280038</c:v>
                </c:pt>
                <c:pt idx="53">
                  <c:v>102.94076307137749</c:v>
                </c:pt>
                <c:pt idx="54">
                  <c:v>102.99751544314816</c:v>
                </c:pt>
                <c:pt idx="55">
                  <c:v>103.05429912020873</c:v>
                </c:pt>
                <c:pt idx="56">
                  <c:v>103.11111409046286</c:v>
                </c:pt>
                <c:pt idx="57">
                  <c:v>103.16796035391054</c:v>
                </c:pt>
                <c:pt idx="58">
                  <c:v>103.22483792264812</c:v>
                </c:pt>
                <c:pt idx="59">
                  <c:v>103.2817468934462</c:v>
                </c:pt>
                <c:pt idx="60">
                  <c:v>103.33868726630477</c:v>
                </c:pt>
                <c:pt idx="61">
                  <c:v>103.39565894445322</c:v>
                </c:pt>
                <c:pt idx="62">
                  <c:v>103.45266202466216</c:v>
                </c:pt>
                <c:pt idx="63">
                  <c:v>103.50969661579852</c:v>
                </c:pt>
                <c:pt idx="64">
                  <c:v>103.56676261504353</c:v>
                </c:pt>
                <c:pt idx="65">
                  <c:v>103.62386012521597</c:v>
                </c:pt>
                <c:pt idx="66">
                  <c:v>103.68098904349705</c:v>
                </c:pt>
                <c:pt idx="67">
                  <c:v>103.73814947270556</c:v>
                </c:pt>
                <c:pt idx="68">
                  <c:v>103.79534141888963</c:v>
                </c:pt>
                <c:pt idx="69">
                  <c:v>103.85256487600114</c:v>
                </c:pt>
                <c:pt idx="70">
                  <c:v>103.90981984404006</c:v>
                </c:pt>
                <c:pt idx="71">
                  <c:v>103.96710643792149</c:v>
                </c:pt>
                <c:pt idx="72">
                  <c:v>104.02442465159727</c:v>
                </c:pt>
                <c:pt idx="73">
                  <c:v>104.08177438224864</c:v>
                </c:pt>
                <c:pt idx="74">
                  <c:v>104.13915572664618</c:v>
                </c:pt>
                <c:pt idx="75">
                  <c:v>104.19656880575319</c:v>
                </c:pt>
                <c:pt idx="76">
                  <c:v>104.25401350465452</c:v>
                </c:pt>
                <c:pt idx="77">
                  <c:v>104.3114898233502</c:v>
                </c:pt>
                <c:pt idx="78">
                  <c:v>104.36899787070718</c:v>
                </c:pt>
                <c:pt idx="79">
                  <c:v>104.42653765277356</c:v>
                </c:pt>
                <c:pt idx="80">
                  <c:v>104.48410915745308</c:v>
                </c:pt>
                <c:pt idx="81">
                  <c:v>104.54171239684204</c:v>
                </c:pt>
                <c:pt idx="82">
                  <c:v>104.59934736489228</c:v>
                </c:pt>
                <c:pt idx="83">
                  <c:v>104.65701405555563</c:v>
                </c:pt>
                <c:pt idx="84">
                  <c:v>104.71471258979534</c:v>
                </c:pt>
                <c:pt idx="85">
                  <c:v>104.77244296156324</c:v>
                </c:pt>
                <c:pt idx="86">
                  <c:v>104.8302051648112</c:v>
                </c:pt>
                <c:pt idx="87">
                  <c:v>104.88799921163552</c:v>
                </c:pt>
                <c:pt idx="88">
                  <c:v>104.94582508993987</c:v>
                </c:pt>
                <c:pt idx="89">
                  <c:v>105.0036828118206</c:v>
                </c:pt>
                <c:pt idx="90">
                  <c:v>105.06157247404826</c:v>
                </c:pt>
                <c:pt idx="91">
                  <c:v>105.11949408267108</c:v>
                </c:pt>
                <c:pt idx="92">
                  <c:v>105.1774475288221</c:v>
                </c:pt>
                <c:pt idx="93">
                  <c:v>105.23543303023519</c:v>
                </c:pt>
                <c:pt idx="94">
                  <c:v>105.29345047199523</c:v>
                </c:pt>
                <c:pt idx="95">
                  <c:v>105.35149986015041</c:v>
                </c:pt>
                <c:pt idx="96">
                  <c:v>105.40958130356763</c:v>
                </c:pt>
                <c:pt idx="97">
                  <c:v>105.46769468733183</c:v>
                </c:pt>
                <c:pt idx="98">
                  <c:v>105.52584012635808</c:v>
                </c:pt>
                <c:pt idx="99">
                  <c:v>105.58401762064639</c:v>
                </c:pt>
                <c:pt idx="100">
                  <c:v>105.64222717019676</c:v>
                </c:pt>
                <c:pt idx="101">
                  <c:v>105.70046887177979</c:v>
                </c:pt>
                <c:pt idx="102">
                  <c:v>105.75874263467304</c:v>
                </c:pt>
                <c:pt idx="103">
                  <c:v>105.81704855564713</c:v>
                </c:pt>
                <c:pt idx="104">
                  <c:v>105.87538663470205</c:v>
                </c:pt>
                <c:pt idx="105">
                  <c:v>105.93375687788595</c:v>
                </c:pt>
                <c:pt idx="106">
                  <c:v>105.99215928519884</c:v>
                </c:pt>
                <c:pt idx="107">
                  <c:v>106.05059384454438</c:v>
                </c:pt>
                <c:pt idx="108">
                  <c:v>106.10906068293399</c:v>
                </c:pt>
                <c:pt idx="109">
                  <c:v>106.16755978222317</c:v>
                </c:pt>
                <c:pt idx="110">
                  <c:v>106.22609104564137</c:v>
                </c:pt>
                <c:pt idx="111">
                  <c:v>106.2846545760073</c:v>
                </c:pt>
                <c:pt idx="112">
                  <c:v>106.34325048823608</c:v>
                </c:pt>
                <c:pt idx="113">
                  <c:v>106.40187866741262</c:v>
                </c:pt>
                <c:pt idx="114">
                  <c:v>106.46053911353688</c:v>
                </c:pt>
                <c:pt idx="115">
                  <c:v>106.51923193547586</c:v>
                </c:pt>
                <c:pt idx="116">
                  <c:v>106.57795713322949</c:v>
                </c:pt>
                <c:pt idx="117">
                  <c:v>106.63671471284597</c:v>
                </c:pt>
                <c:pt idx="118">
                  <c:v>106.69550466222897</c:v>
                </c:pt>
                <c:pt idx="119">
                  <c:v>106.75432699347481</c:v>
                </c:pt>
                <c:pt idx="120">
                  <c:v>106.81318180940227</c:v>
                </c:pt>
                <c:pt idx="121">
                  <c:v>106.8720690011444</c:v>
                </c:pt>
                <c:pt idx="122">
                  <c:v>106.93098867756814</c:v>
                </c:pt>
                <c:pt idx="123">
                  <c:v>106.98994083867348</c:v>
                </c:pt>
                <c:pt idx="124">
                  <c:v>107.04892548446041</c:v>
                </c:pt>
                <c:pt idx="125">
                  <c:v>107.1079427237959</c:v>
                </c:pt>
                <c:pt idx="126">
                  <c:v>107.16699244781297</c:v>
                </c:pt>
                <c:pt idx="127">
                  <c:v>107.22607475933043</c:v>
                </c:pt>
                <c:pt idx="128">
                  <c:v>107.28518967044457</c:v>
                </c:pt>
                <c:pt idx="129">
                  <c:v>107.3443371690591</c:v>
                </c:pt>
                <c:pt idx="130">
                  <c:v>107.40351726727035</c:v>
                </c:pt>
                <c:pt idx="131">
                  <c:v>107.46272995298193</c:v>
                </c:pt>
                <c:pt idx="132">
                  <c:v>107.52197533506083</c:v>
                </c:pt>
                <c:pt idx="133">
                  <c:v>107.58125331673641</c:v>
                </c:pt>
                <c:pt idx="134">
                  <c:v>107.64056399477928</c:v>
                </c:pt>
                <c:pt idx="135">
                  <c:v>107.69990737523763</c:v>
                </c:pt>
                <c:pt idx="136">
                  <c:v>107.75928345811144</c:v>
                </c:pt>
                <c:pt idx="137">
                  <c:v>107.81869234621949</c:v>
                </c:pt>
                <c:pt idx="138">
                  <c:v>107.87813393674301</c:v>
                </c:pt>
                <c:pt idx="139">
                  <c:v>107.93760833854888</c:v>
                </c:pt>
                <c:pt idx="140">
                  <c:v>107.99711543672208</c:v>
                </c:pt>
                <c:pt idx="141">
                  <c:v>108.0566553401295</c:v>
                </c:pt>
                <c:pt idx="142">
                  <c:v>108.11622816368623</c:v>
                </c:pt>
                <c:pt idx="143">
                  <c:v>108.17583379852536</c:v>
                </c:pt>
                <c:pt idx="144">
                  <c:v>108.2354722385987</c:v>
                </c:pt>
                <c:pt idx="145">
                  <c:v>108.29514359882138</c:v>
                </c:pt>
                <c:pt idx="146">
                  <c:v>108.35484786709705</c:v>
                </c:pt>
                <c:pt idx="147">
                  <c:v>108.41458506157019</c:v>
                </c:pt>
                <c:pt idx="148">
                  <c:v>108.47435516409632</c:v>
                </c:pt>
                <c:pt idx="149">
                  <c:v>108.53415818677176</c:v>
                </c:pt>
                <c:pt idx="150">
                  <c:v>108.59399423241531</c:v>
                </c:pt>
                <c:pt idx="151">
                  <c:v>108.6538633070751</c:v>
                </c:pt>
                <c:pt idx="152">
                  <c:v>108.71376529583604</c:v>
                </c:pt>
                <c:pt idx="153">
                  <c:v>108.77370030756505</c:v>
                </c:pt>
                <c:pt idx="154">
                  <c:v>108.83366845112909</c:v>
                </c:pt>
                <c:pt idx="155">
                  <c:v>108.89366961766119</c:v>
                </c:pt>
                <c:pt idx="156">
                  <c:v>108.95370381320957</c:v>
                </c:pt>
                <c:pt idx="157">
                  <c:v>109.01377113454477</c:v>
                </c:pt>
                <c:pt idx="158">
                  <c:v>109.07387159376316</c:v>
                </c:pt>
                <c:pt idx="159">
                  <c:v>109.07387159376316</c:v>
                </c:pt>
                <c:pt idx="160">
                  <c:v>109.13400518481656</c:v>
                </c:pt>
                <c:pt idx="161">
                  <c:v>109.19417190165682</c:v>
                </c:pt>
                <c:pt idx="162">
                  <c:v>109.25437186524714</c:v>
                </c:pt>
                <c:pt idx="163">
                  <c:v>109.31460496067248</c:v>
                </c:pt>
                <c:pt idx="164">
                  <c:v>109.37487129679977</c:v>
                </c:pt>
                <c:pt idx="165">
                  <c:v>109.43517086758085</c:v>
                </c:pt>
                <c:pt idx="166">
                  <c:v>109.49550368511201</c:v>
                </c:pt>
                <c:pt idx="167">
                  <c:v>109.55586973729694</c:v>
                </c:pt>
                <c:pt idx="168">
                  <c:v>109.61626903018382</c:v>
                </c:pt>
                <c:pt idx="169">
                  <c:v>109.67670167263958</c:v>
                </c:pt>
                <c:pt idx="170">
                  <c:v>109.73716755579726</c:v>
                </c:pt>
                <c:pt idx="171">
                  <c:v>109.79766678852383</c:v>
                </c:pt>
                <c:pt idx="172">
                  <c:v>109.85819937081925</c:v>
                </c:pt>
                <c:pt idx="173">
                  <c:v>109.9187654055023</c:v>
                </c:pt>
                <c:pt idx="174">
                  <c:v>109.9793647897542</c:v>
                </c:pt>
                <c:pt idx="175">
                  <c:v>110.03999762639376</c:v>
                </c:pt>
                <c:pt idx="176">
                  <c:v>110.10066381260216</c:v>
                </c:pt>
                <c:pt idx="177">
                  <c:v>110.16136345724635</c:v>
                </c:pt>
                <c:pt idx="178">
                  <c:v>110.22209655427818</c:v>
                </c:pt>
                <c:pt idx="179">
                  <c:v>110.28286321861275</c:v>
                </c:pt>
                <c:pt idx="180">
                  <c:v>110.34366333533494</c:v>
                </c:pt>
                <c:pt idx="181">
                  <c:v>110.40449701935985</c:v>
                </c:pt>
                <c:pt idx="182">
                  <c:v>110.46536416182055</c:v>
                </c:pt>
                <c:pt idx="183">
                  <c:v>110.52626486553579</c:v>
                </c:pt>
                <c:pt idx="184">
                  <c:v>110.58719913050561</c:v>
                </c:pt>
                <c:pt idx="185">
                  <c:v>110.64816707164508</c:v>
                </c:pt>
                <c:pt idx="186">
                  <c:v>110.70916857403911</c:v>
                </c:pt>
                <c:pt idx="187">
                  <c:v>110.77020374655461</c:v>
                </c:pt>
                <c:pt idx="188">
                  <c:v>110.83127248637285</c:v>
                </c:pt>
                <c:pt idx="189">
                  <c:v>110.89237489631259</c:v>
                </c:pt>
                <c:pt idx="190">
                  <c:v>110.95351108524072</c:v>
                </c:pt>
                <c:pt idx="191">
                  <c:v>111.01468094429033</c:v>
                </c:pt>
                <c:pt idx="192">
                  <c:v>111.07588447950961</c:v>
                </c:pt>
                <c:pt idx="193">
                  <c:v>111.1371217937173</c:v>
                </c:pt>
                <c:pt idx="194">
                  <c:v>111.19839288691341</c:v>
                </c:pt>
                <c:pt idx="195">
                  <c:v>111.25969775909792</c:v>
                </c:pt>
                <c:pt idx="196">
                  <c:v>111.32103641027085</c:v>
                </c:pt>
                <c:pt idx="197">
                  <c:v>111.38240884648035</c:v>
                </c:pt>
                <c:pt idx="198">
                  <c:v>111.44381516449704</c:v>
                </c:pt>
                <c:pt idx="199">
                  <c:v>111.50525537641722</c:v>
                </c:pt>
                <c:pt idx="200">
                  <c:v>111.56672936127764</c:v>
                </c:pt>
                <c:pt idx="201">
                  <c:v>111.62823723399343</c:v>
                </c:pt>
                <c:pt idx="202">
                  <c:v>111.68977910947966</c:v>
                </c:pt>
                <c:pt idx="203">
                  <c:v>111.75135486677306</c:v>
                </c:pt>
                <c:pt idx="204">
                  <c:v>111.81296462078872</c:v>
                </c:pt>
                <c:pt idx="205">
                  <c:v>111.87460826265971</c:v>
                </c:pt>
                <c:pt idx="206">
                  <c:v>111.936285901253</c:v>
                </c:pt>
                <c:pt idx="207">
                  <c:v>111.99799753052038</c:v>
                </c:pt>
                <c:pt idx="208">
                  <c:v>112.05974327142509</c:v>
                </c:pt>
                <c:pt idx="209">
                  <c:v>112.12152300300394</c:v>
                </c:pt>
                <c:pt idx="210">
                  <c:v>112.18333684017199</c:v>
                </c:pt>
                <c:pt idx="211">
                  <c:v>112.24518466801415</c:v>
                </c:pt>
                <c:pt idx="212">
                  <c:v>112.30706660749365</c:v>
                </c:pt>
                <c:pt idx="213">
                  <c:v>112.36898264046604</c:v>
                </c:pt>
                <c:pt idx="214">
                  <c:v>112.43093289394272</c:v>
                </c:pt>
                <c:pt idx="215">
                  <c:v>112.49291724696043</c:v>
                </c:pt>
                <c:pt idx="216">
                  <c:v>112.55493581443426</c:v>
                </c:pt>
                <c:pt idx="217">
                  <c:v>112.61698859031605</c:v>
                </c:pt>
                <c:pt idx="218">
                  <c:v>112.67907557460582</c:v>
                </c:pt>
                <c:pt idx="219">
                  <c:v>112.74119677335169</c:v>
                </c:pt>
                <c:pt idx="220">
                  <c:v>112.80335218655368</c:v>
                </c:pt>
                <c:pt idx="221">
                  <c:v>112.86554191703058</c:v>
                </c:pt>
                <c:pt idx="222">
                  <c:v>112.92776585591545</c:v>
                </c:pt>
                <c:pt idx="223">
                  <c:v>112.99002411812336</c:v>
                </c:pt>
                <c:pt idx="224">
                  <c:v>113.05231669760617</c:v>
                </c:pt>
                <c:pt idx="225">
                  <c:v>113.11464360041204</c:v>
                </c:pt>
                <c:pt idx="226">
                  <c:v>113.17700492331157</c:v>
                </c:pt>
                <c:pt idx="227">
                  <c:v>113.23940056953415</c:v>
                </c:pt>
                <c:pt idx="228">
                  <c:v>113.30183064794669</c:v>
                </c:pt>
                <c:pt idx="229">
                  <c:v>113.3642951464529</c:v>
                </c:pt>
                <c:pt idx="230">
                  <c:v>113.42679407714907</c:v>
                </c:pt>
                <c:pt idx="231">
                  <c:v>113.4893274279389</c:v>
                </c:pt>
                <c:pt idx="232">
                  <c:v>113.55189531978564</c:v>
                </c:pt>
                <c:pt idx="233">
                  <c:v>113.61449763777421</c:v>
                </c:pt>
                <c:pt idx="234">
                  <c:v>113.67713449077151</c:v>
                </c:pt>
                <c:pt idx="235">
                  <c:v>113.73980587877756</c:v>
                </c:pt>
                <c:pt idx="236">
                  <c:v>113.80251180179238</c:v>
                </c:pt>
                <c:pt idx="237">
                  <c:v>113.86525236868285</c:v>
                </c:pt>
                <c:pt idx="238">
                  <c:v>113.92802747663023</c:v>
                </c:pt>
                <c:pt idx="239">
                  <c:v>113.99083721635697</c:v>
                </c:pt>
                <c:pt idx="240">
                  <c:v>114.05269573735069</c:v>
                </c:pt>
                <c:pt idx="241">
                  <c:v>114.11458781355083</c:v>
                </c:pt>
                <c:pt idx="242">
                  <c:v>114.17651345705366</c:v>
                </c:pt>
                <c:pt idx="243">
                  <c:v>114.238472770678</c:v>
                </c:pt>
                <c:pt idx="244">
                  <c:v>114.30046565160505</c:v>
                </c:pt>
                <c:pt idx="245">
                  <c:v>114.36249220265357</c:v>
                </c:pt>
                <c:pt idx="246">
                  <c:v>114.42455242987175</c:v>
                </c:pt>
                <c:pt idx="247">
                  <c:v>114.48664632116325</c:v>
                </c:pt>
                <c:pt idx="248">
                  <c:v>114.5487738886244</c:v>
                </c:pt>
                <c:pt idx="249">
                  <c:v>114.61093523507397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45751</c:v>
                </c:pt>
                <c:pt idx="1">
                  <c:v>45754</c:v>
                </c:pt>
                <c:pt idx="2">
                  <c:v>45755</c:v>
                </c:pt>
                <c:pt idx="3">
                  <c:v>45757</c:v>
                </c:pt>
                <c:pt idx="4">
                  <c:v>45758</c:v>
                </c:pt>
                <c:pt idx="5">
                  <c:v>45761</c:v>
                </c:pt>
                <c:pt idx="6">
                  <c:v>45762</c:v>
                </c:pt>
                <c:pt idx="7">
                  <c:v>45763</c:v>
                </c:pt>
                <c:pt idx="8">
                  <c:v>45764</c:v>
                </c:pt>
                <c:pt idx="9">
                  <c:v>45769</c:v>
                </c:pt>
                <c:pt idx="10">
                  <c:v>45770</c:v>
                </c:pt>
                <c:pt idx="11">
                  <c:v>45771</c:v>
                </c:pt>
                <c:pt idx="12">
                  <c:v>45772</c:v>
                </c:pt>
                <c:pt idx="13">
                  <c:v>45775</c:v>
                </c:pt>
                <c:pt idx="14">
                  <c:v>45776</c:v>
                </c:pt>
                <c:pt idx="15">
                  <c:v>45777</c:v>
                </c:pt>
                <c:pt idx="16">
                  <c:v>45779</c:v>
                </c:pt>
                <c:pt idx="17">
                  <c:v>45782</c:v>
                </c:pt>
                <c:pt idx="18">
                  <c:v>45783</c:v>
                </c:pt>
                <c:pt idx="19">
                  <c:v>45784</c:v>
                </c:pt>
                <c:pt idx="20">
                  <c:v>45785</c:v>
                </c:pt>
                <c:pt idx="21">
                  <c:v>45786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45792</c:v>
                </c:pt>
                <c:pt idx="26">
                  <c:v>45793</c:v>
                </c:pt>
                <c:pt idx="27">
                  <c:v>45796</c:v>
                </c:pt>
                <c:pt idx="28">
                  <c:v>45797</c:v>
                </c:pt>
                <c:pt idx="29">
                  <c:v>45798</c:v>
                </c:pt>
                <c:pt idx="30">
                  <c:v>45799</c:v>
                </c:pt>
                <c:pt idx="31">
                  <c:v>45800</c:v>
                </c:pt>
                <c:pt idx="32">
                  <c:v>45803</c:v>
                </c:pt>
                <c:pt idx="33">
                  <c:v>45804</c:v>
                </c:pt>
                <c:pt idx="34">
                  <c:v>45805</c:v>
                </c:pt>
                <c:pt idx="35">
                  <c:v>45806</c:v>
                </c:pt>
                <c:pt idx="36">
                  <c:v>45807</c:v>
                </c:pt>
                <c:pt idx="37">
                  <c:v>45810</c:v>
                </c:pt>
                <c:pt idx="38">
                  <c:v>45811</c:v>
                </c:pt>
                <c:pt idx="39">
                  <c:v>45812</c:v>
                </c:pt>
                <c:pt idx="40">
                  <c:v>45813</c:v>
                </c:pt>
                <c:pt idx="41">
                  <c:v>45814</c:v>
                </c:pt>
                <c:pt idx="42">
                  <c:v>45817</c:v>
                </c:pt>
                <c:pt idx="43">
                  <c:v>45818</c:v>
                </c:pt>
                <c:pt idx="44">
                  <c:v>45819</c:v>
                </c:pt>
                <c:pt idx="45">
                  <c:v>45820</c:v>
                </c:pt>
                <c:pt idx="46">
                  <c:v>45821</c:v>
                </c:pt>
                <c:pt idx="47">
                  <c:v>45824</c:v>
                </c:pt>
                <c:pt idx="48">
                  <c:v>45825</c:v>
                </c:pt>
                <c:pt idx="49">
                  <c:v>45826</c:v>
                </c:pt>
                <c:pt idx="50">
                  <c:v>45828</c:v>
                </c:pt>
                <c:pt idx="51">
                  <c:v>45831</c:v>
                </c:pt>
                <c:pt idx="52">
                  <c:v>45832</c:v>
                </c:pt>
                <c:pt idx="53">
                  <c:v>45833</c:v>
                </c:pt>
                <c:pt idx="54">
                  <c:v>45834</c:v>
                </c:pt>
                <c:pt idx="55">
                  <c:v>45835</c:v>
                </c:pt>
                <c:pt idx="56">
                  <c:v>45838</c:v>
                </c:pt>
                <c:pt idx="57">
                  <c:v>45839</c:v>
                </c:pt>
                <c:pt idx="58">
                  <c:v>45840</c:v>
                </c:pt>
                <c:pt idx="59">
                  <c:v>45841</c:v>
                </c:pt>
                <c:pt idx="60">
                  <c:v>45842</c:v>
                </c:pt>
                <c:pt idx="61">
                  <c:v>45845</c:v>
                </c:pt>
                <c:pt idx="62">
                  <c:v>45846</c:v>
                </c:pt>
                <c:pt idx="63">
                  <c:v>45847</c:v>
                </c:pt>
                <c:pt idx="64">
                  <c:v>45848</c:v>
                </c:pt>
                <c:pt idx="65">
                  <c:v>45849</c:v>
                </c:pt>
                <c:pt idx="66">
                  <c:v>45852</c:v>
                </c:pt>
                <c:pt idx="67">
                  <c:v>45853</c:v>
                </c:pt>
                <c:pt idx="68">
                  <c:v>45854</c:v>
                </c:pt>
                <c:pt idx="69">
                  <c:v>45855</c:v>
                </c:pt>
                <c:pt idx="70">
                  <c:v>45856</c:v>
                </c:pt>
                <c:pt idx="71">
                  <c:v>45859</c:v>
                </c:pt>
                <c:pt idx="72">
                  <c:v>45860</c:v>
                </c:pt>
                <c:pt idx="73">
                  <c:v>45861</c:v>
                </c:pt>
                <c:pt idx="74">
                  <c:v>45862</c:v>
                </c:pt>
                <c:pt idx="75">
                  <c:v>45863</c:v>
                </c:pt>
                <c:pt idx="76">
                  <c:v>45866</c:v>
                </c:pt>
                <c:pt idx="77">
                  <c:v>45867</c:v>
                </c:pt>
                <c:pt idx="78">
                  <c:v>45868</c:v>
                </c:pt>
                <c:pt idx="79">
                  <c:v>45869</c:v>
                </c:pt>
                <c:pt idx="80">
                  <c:v>45870</c:v>
                </c:pt>
                <c:pt idx="81">
                  <c:v>45873</c:v>
                </c:pt>
                <c:pt idx="82">
                  <c:v>45874</c:v>
                </c:pt>
                <c:pt idx="83">
                  <c:v>45875</c:v>
                </c:pt>
                <c:pt idx="84">
                  <c:v>45876</c:v>
                </c:pt>
                <c:pt idx="85">
                  <c:v>45877</c:v>
                </c:pt>
                <c:pt idx="86">
                  <c:v>45880</c:v>
                </c:pt>
                <c:pt idx="87">
                  <c:v>45881</c:v>
                </c:pt>
                <c:pt idx="88">
                  <c:v>45882</c:v>
                </c:pt>
                <c:pt idx="89">
                  <c:v>45883</c:v>
                </c:pt>
                <c:pt idx="90">
                  <c:v>45884</c:v>
                </c:pt>
                <c:pt idx="91">
                  <c:v>45887</c:v>
                </c:pt>
                <c:pt idx="92">
                  <c:v>45888</c:v>
                </c:pt>
                <c:pt idx="93">
                  <c:v>45889</c:v>
                </c:pt>
                <c:pt idx="94">
                  <c:v>45890</c:v>
                </c:pt>
                <c:pt idx="95">
                  <c:v>45891</c:v>
                </c:pt>
                <c:pt idx="96">
                  <c:v>45894</c:v>
                </c:pt>
                <c:pt idx="97">
                  <c:v>45895</c:v>
                </c:pt>
                <c:pt idx="98">
                  <c:v>45896</c:v>
                </c:pt>
                <c:pt idx="99">
                  <c:v>45897</c:v>
                </c:pt>
                <c:pt idx="100">
                  <c:v>45898</c:v>
                </c:pt>
                <c:pt idx="101">
                  <c:v>45901</c:v>
                </c:pt>
                <c:pt idx="102">
                  <c:v>45902</c:v>
                </c:pt>
                <c:pt idx="103">
                  <c:v>45903</c:v>
                </c:pt>
                <c:pt idx="104">
                  <c:v>45904</c:v>
                </c:pt>
                <c:pt idx="105">
                  <c:v>45905</c:v>
                </c:pt>
                <c:pt idx="106">
                  <c:v>45908</c:v>
                </c:pt>
                <c:pt idx="107">
                  <c:v>45909</c:v>
                </c:pt>
                <c:pt idx="108">
                  <c:v>45910</c:v>
                </c:pt>
                <c:pt idx="109">
                  <c:v>45911</c:v>
                </c:pt>
                <c:pt idx="110">
                  <c:v>45912</c:v>
                </c:pt>
                <c:pt idx="111">
                  <c:v>45915</c:v>
                </c:pt>
                <c:pt idx="112">
                  <c:v>45916</c:v>
                </c:pt>
                <c:pt idx="113">
                  <c:v>45917</c:v>
                </c:pt>
                <c:pt idx="114">
                  <c:v>45918</c:v>
                </c:pt>
                <c:pt idx="115">
                  <c:v>45919</c:v>
                </c:pt>
                <c:pt idx="116">
                  <c:v>45922</c:v>
                </c:pt>
                <c:pt idx="117">
                  <c:v>45923</c:v>
                </c:pt>
                <c:pt idx="118">
                  <c:v>45924</c:v>
                </c:pt>
                <c:pt idx="119">
                  <c:v>45925</c:v>
                </c:pt>
                <c:pt idx="120">
                  <c:v>45926</c:v>
                </c:pt>
                <c:pt idx="121">
                  <c:v>45929</c:v>
                </c:pt>
                <c:pt idx="122">
                  <c:v>45930</c:v>
                </c:pt>
                <c:pt idx="123">
                  <c:v>45931</c:v>
                </c:pt>
                <c:pt idx="124">
                  <c:v>45932</c:v>
                </c:pt>
                <c:pt idx="125">
                  <c:v>45933</c:v>
                </c:pt>
                <c:pt idx="126">
                  <c:v>45936</c:v>
                </c:pt>
                <c:pt idx="127">
                  <c:v>45937</c:v>
                </c:pt>
                <c:pt idx="128">
                  <c:v>45938</c:v>
                </c:pt>
                <c:pt idx="129">
                  <c:v>45939</c:v>
                </c:pt>
                <c:pt idx="130">
                  <c:v>45940</c:v>
                </c:pt>
                <c:pt idx="131">
                  <c:v>45943</c:v>
                </c:pt>
                <c:pt idx="132">
                  <c:v>45944</c:v>
                </c:pt>
                <c:pt idx="133">
                  <c:v>45945</c:v>
                </c:pt>
                <c:pt idx="134">
                  <c:v>45946</c:v>
                </c:pt>
                <c:pt idx="135">
                  <c:v>45947</c:v>
                </c:pt>
                <c:pt idx="136">
                  <c:v>45950</c:v>
                </c:pt>
                <c:pt idx="137">
                  <c:v>45951</c:v>
                </c:pt>
                <c:pt idx="138">
                  <c:v>45952</c:v>
                </c:pt>
                <c:pt idx="139">
                  <c:v>45953</c:v>
                </c:pt>
                <c:pt idx="140">
                  <c:v>45954</c:v>
                </c:pt>
                <c:pt idx="141">
                  <c:v>45957</c:v>
                </c:pt>
                <c:pt idx="142">
                  <c:v>45958</c:v>
                </c:pt>
                <c:pt idx="143">
                  <c:v>45959</c:v>
                </c:pt>
                <c:pt idx="144">
                  <c:v>45960</c:v>
                </c:pt>
                <c:pt idx="145">
                  <c:v>45961</c:v>
                </c:pt>
                <c:pt idx="146">
                  <c:v>45964</c:v>
                </c:pt>
                <c:pt idx="147">
                  <c:v>45965</c:v>
                </c:pt>
                <c:pt idx="148">
                  <c:v>45966</c:v>
                </c:pt>
                <c:pt idx="149">
                  <c:v>45967</c:v>
                </c:pt>
                <c:pt idx="150">
                  <c:v>45968</c:v>
                </c:pt>
                <c:pt idx="151">
                  <c:v>45971</c:v>
                </c:pt>
                <c:pt idx="152">
                  <c:v>45972</c:v>
                </c:pt>
                <c:pt idx="153">
                  <c:v>45973</c:v>
                </c:pt>
                <c:pt idx="154">
                  <c:v>45974</c:v>
                </c:pt>
                <c:pt idx="155">
                  <c:v>45975</c:v>
                </c:pt>
                <c:pt idx="156">
                  <c:v>45978</c:v>
                </c:pt>
                <c:pt idx="157">
                  <c:v>45979</c:v>
                </c:pt>
                <c:pt idx="158">
                  <c:v>45980</c:v>
                </c:pt>
                <c:pt idx="159">
                  <c:v>45981</c:v>
                </c:pt>
                <c:pt idx="160">
                  <c:v>45982</c:v>
                </c:pt>
                <c:pt idx="161">
                  <c:v>45985</c:v>
                </c:pt>
                <c:pt idx="162">
                  <c:v>45986</c:v>
                </c:pt>
                <c:pt idx="163">
                  <c:v>45987</c:v>
                </c:pt>
                <c:pt idx="164">
                  <c:v>45988</c:v>
                </c:pt>
                <c:pt idx="165">
                  <c:v>45989</c:v>
                </c:pt>
                <c:pt idx="166">
                  <c:v>45992</c:v>
                </c:pt>
                <c:pt idx="167">
                  <c:v>45993</c:v>
                </c:pt>
                <c:pt idx="168">
                  <c:v>45994</c:v>
                </c:pt>
                <c:pt idx="169">
                  <c:v>45995</c:v>
                </c:pt>
                <c:pt idx="170">
                  <c:v>45996</c:v>
                </c:pt>
                <c:pt idx="171">
                  <c:v>45999</c:v>
                </c:pt>
                <c:pt idx="172">
                  <c:v>46000</c:v>
                </c:pt>
                <c:pt idx="173">
                  <c:v>46001</c:v>
                </c:pt>
                <c:pt idx="174">
                  <c:v>46002</c:v>
                </c:pt>
                <c:pt idx="175">
                  <c:v>46003</c:v>
                </c:pt>
                <c:pt idx="176">
                  <c:v>46006</c:v>
                </c:pt>
                <c:pt idx="177">
                  <c:v>46007</c:v>
                </c:pt>
                <c:pt idx="178">
                  <c:v>46008</c:v>
                </c:pt>
                <c:pt idx="179">
                  <c:v>46009</c:v>
                </c:pt>
                <c:pt idx="180">
                  <c:v>46010</c:v>
                </c:pt>
                <c:pt idx="181">
                  <c:v>46013</c:v>
                </c:pt>
                <c:pt idx="182">
                  <c:v>46014</c:v>
                </c:pt>
                <c:pt idx="183">
                  <c:v>46015</c:v>
                </c:pt>
                <c:pt idx="184">
                  <c:v>46017</c:v>
                </c:pt>
                <c:pt idx="185">
                  <c:v>46020</c:v>
                </c:pt>
                <c:pt idx="186">
                  <c:v>46021</c:v>
                </c:pt>
                <c:pt idx="187">
                  <c:v>46022</c:v>
                </c:pt>
                <c:pt idx="188">
                  <c:v>46024</c:v>
                </c:pt>
                <c:pt idx="189">
                  <c:v>46027</c:v>
                </c:pt>
                <c:pt idx="190">
                  <c:v>46028</c:v>
                </c:pt>
                <c:pt idx="191">
                  <c:v>46029</c:v>
                </c:pt>
                <c:pt idx="192">
                  <c:v>46030</c:v>
                </c:pt>
                <c:pt idx="193">
                  <c:v>46031</c:v>
                </c:pt>
                <c:pt idx="194">
                  <c:v>46034</c:v>
                </c:pt>
                <c:pt idx="195">
                  <c:v>46035</c:v>
                </c:pt>
                <c:pt idx="196">
                  <c:v>46036</c:v>
                </c:pt>
                <c:pt idx="197">
                  <c:v>46037</c:v>
                </c:pt>
                <c:pt idx="198">
                  <c:v>46038</c:v>
                </c:pt>
                <c:pt idx="199">
                  <c:v>46041</c:v>
                </c:pt>
                <c:pt idx="200">
                  <c:v>46042</c:v>
                </c:pt>
                <c:pt idx="201">
                  <c:v>46043</c:v>
                </c:pt>
                <c:pt idx="202">
                  <c:v>46044</c:v>
                </c:pt>
                <c:pt idx="203">
                  <c:v>46045</c:v>
                </c:pt>
                <c:pt idx="204">
                  <c:v>46048</c:v>
                </c:pt>
                <c:pt idx="205">
                  <c:v>46049</c:v>
                </c:pt>
                <c:pt idx="206">
                  <c:v>46050</c:v>
                </c:pt>
                <c:pt idx="207">
                  <c:v>46051</c:v>
                </c:pt>
                <c:pt idx="208">
                  <c:v>46052</c:v>
                </c:pt>
                <c:pt idx="209">
                  <c:v>46055</c:v>
                </c:pt>
                <c:pt idx="210">
                  <c:v>46056</c:v>
                </c:pt>
                <c:pt idx="211">
                  <c:v>46057</c:v>
                </c:pt>
                <c:pt idx="212">
                  <c:v>46058</c:v>
                </c:pt>
                <c:pt idx="213">
                  <c:v>46059</c:v>
                </c:pt>
                <c:pt idx="214">
                  <c:v>46062</c:v>
                </c:pt>
                <c:pt idx="215">
                  <c:v>46063</c:v>
                </c:pt>
                <c:pt idx="216">
                  <c:v>46064</c:v>
                </c:pt>
                <c:pt idx="217">
                  <c:v>46065</c:v>
                </c:pt>
                <c:pt idx="218">
                  <c:v>46066</c:v>
                </c:pt>
                <c:pt idx="219">
                  <c:v>46071</c:v>
                </c:pt>
                <c:pt idx="220">
                  <c:v>46072</c:v>
                </c:pt>
                <c:pt idx="221">
                  <c:v>46073</c:v>
                </c:pt>
                <c:pt idx="222">
                  <c:v>46076</c:v>
                </c:pt>
                <c:pt idx="223">
                  <c:v>46077</c:v>
                </c:pt>
                <c:pt idx="224">
                  <c:v>46078</c:v>
                </c:pt>
                <c:pt idx="225">
                  <c:v>46079</c:v>
                </c:pt>
                <c:pt idx="226">
                  <c:v>46080</c:v>
                </c:pt>
                <c:pt idx="227">
                  <c:v>46083</c:v>
                </c:pt>
                <c:pt idx="228">
                  <c:v>46084</c:v>
                </c:pt>
                <c:pt idx="229">
                  <c:v>46085</c:v>
                </c:pt>
                <c:pt idx="230">
                  <c:v>46086</c:v>
                </c:pt>
                <c:pt idx="231">
                  <c:v>46087</c:v>
                </c:pt>
                <c:pt idx="232">
                  <c:v>46090</c:v>
                </c:pt>
                <c:pt idx="233">
                  <c:v>46091</c:v>
                </c:pt>
                <c:pt idx="234">
                  <c:v>46092</c:v>
                </c:pt>
                <c:pt idx="235">
                  <c:v>46093</c:v>
                </c:pt>
                <c:pt idx="236">
                  <c:v>46094</c:v>
                </c:pt>
                <c:pt idx="237">
                  <c:v>46097</c:v>
                </c:pt>
                <c:pt idx="238">
                  <c:v>46098</c:v>
                </c:pt>
                <c:pt idx="239">
                  <c:v>46099</c:v>
                </c:pt>
                <c:pt idx="240">
                  <c:v>46100</c:v>
                </c:pt>
                <c:pt idx="241">
                  <c:v>46101</c:v>
                </c:pt>
                <c:pt idx="242">
                  <c:v>46104</c:v>
                </c:pt>
                <c:pt idx="243">
                  <c:v>46105</c:v>
                </c:pt>
                <c:pt idx="244">
                  <c:v>46106</c:v>
                </c:pt>
                <c:pt idx="245">
                  <c:v>46107</c:v>
                </c:pt>
                <c:pt idx="246">
                  <c:v>46108</c:v>
                </c:pt>
                <c:pt idx="247">
                  <c:v>46111</c:v>
                </c:pt>
                <c:pt idx="248">
                  <c:v>46112</c:v>
                </c:pt>
                <c:pt idx="249">
                  <c:v>46113</c:v>
                </c:pt>
              </c:numCache>
            </c:numRef>
          </c:cat>
          <c:val>
            <c:numRef>
              <c:f>IFIX!$Q$6:$Q$258</c:f>
              <c:numCache>
                <c:formatCode>General</c:formatCode>
                <c:ptCount val="252"/>
                <c:pt idx="0">
                  <c:v>100</c:v>
                </c:pt>
                <c:pt idx="1">
                  <c:v>98.689327030216489</c:v>
                </c:pt>
                <c:pt idx="2">
                  <c:v>97.387855979706089</c:v>
                </c:pt>
                <c:pt idx="3">
                  <c:v>99.291781924451442</c:v>
                </c:pt>
                <c:pt idx="4">
                  <c:v>100.33507261337776</c:v>
                </c:pt>
                <c:pt idx="5">
                  <c:v>101.72715628459481</c:v>
                </c:pt>
                <c:pt idx="6">
                  <c:v>101.56329760530417</c:v>
                </c:pt>
                <c:pt idx="7">
                  <c:v>100.83366599974238</c:v>
                </c:pt>
                <c:pt idx="8">
                  <c:v>101.88127082816922</c:v>
                </c:pt>
                <c:pt idx="9">
                  <c:v>102.5212013596002</c:v>
                </c:pt>
                <c:pt idx="10">
                  <c:v>103.89771013111091</c:v>
                </c:pt>
                <c:pt idx="11">
                  <c:v>105.75566574891737</c:v>
                </c:pt>
                <c:pt idx="12">
                  <c:v>105.88049286947025</c:v>
                </c:pt>
                <c:pt idx="13">
                  <c:v>106.09785786240433</c:v>
                </c:pt>
                <c:pt idx="14">
                  <c:v>106.15844439982388</c:v>
                </c:pt>
                <c:pt idx="15">
                  <c:v>106.13799742535311</c:v>
                </c:pt>
                <c:pt idx="16">
                  <c:v>106.19057648050618</c:v>
                </c:pt>
                <c:pt idx="17">
                  <c:v>104.89975325287742</c:v>
                </c:pt>
                <c:pt idx="18">
                  <c:v>104.91907651122264</c:v>
                </c:pt>
                <c:pt idx="19">
                  <c:v>104.82611429283574</c:v>
                </c:pt>
                <c:pt idx="20">
                  <c:v>107.05341987843055</c:v>
                </c:pt>
                <c:pt idx="21">
                  <c:v>107.27343307829653</c:v>
                </c:pt>
                <c:pt idx="22">
                  <c:v>107.31374552064926</c:v>
                </c:pt>
                <c:pt idx="23">
                  <c:v>109.19965266889565</c:v>
                </c:pt>
                <c:pt idx="24">
                  <c:v>108.77509901725352</c:v>
                </c:pt>
                <c:pt idx="25">
                  <c:v>109.49140315536008</c:v>
                </c:pt>
                <c:pt idx="26">
                  <c:v>109.37589583142395</c:v>
                </c:pt>
                <c:pt idx="27">
                  <c:v>109.72874363410931</c:v>
                </c:pt>
                <c:pt idx="28">
                  <c:v>110.10060822647777</c:v>
                </c:pt>
                <c:pt idx="29">
                  <c:v>108.34952379419597</c:v>
                </c:pt>
                <c:pt idx="30">
                  <c:v>107.87121236230861</c:v>
                </c:pt>
                <c:pt idx="31">
                  <c:v>108.30474791117008</c:v>
                </c:pt>
                <c:pt idx="32">
                  <c:v>108.54980511543819</c:v>
                </c:pt>
                <c:pt idx="33">
                  <c:v>109.65394952030037</c:v>
                </c:pt>
                <c:pt idx="34">
                  <c:v>109.14048060434924</c:v>
                </c:pt>
                <c:pt idx="35">
                  <c:v>108.86221475282944</c:v>
                </c:pt>
                <c:pt idx="36">
                  <c:v>107.67792481132787</c:v>
                </c:pt>
                <c:pt idx="37">
                  <c:v>107.48935217452848</c:v>
                </c:pt>
                <c:pt idx="38">
                  <c:v>108.08626705461455</c:v>
                </c:pt>
                <c:pt idx="39">
                  <c:v>107.65824794167071</c:v>
                </c:pt>
                <c:pt idx="40">
                  <c:v>107.05693248238215</c:v>
                </c:pt>
                <c:pt idx="41">
                  <c:v>106.95142076076404</c:v>
                </c:pt>
                <c:pt idx="42">
                  <c:v>106.63495630988449</c:v>
                </c:pt>
                <c:pt idx="43">
                  <c:v>107.21386025288201</c:v>
                </c:pt>
                <c:pt idx="44">
                  <c:v>107.7576224306366</c:v>
                </c:pt>
                <c:pt idx="45">
                  <c:v>108.28545609046658</c:v>
                </c:pt>
                <c:pt idx="46">
                  <c:v>107.82409474101289</c:v>
                </c:pt>
                <c:pt idx="47">
                  <c:v>109.42974005137118</c:v>
                </c:pt>
                <c:pt idx="48">
                  <c:v>109.1029263868617</c:v>
                </c:pt>
                <c:pt idx="49">
                  <c:v>109.00597221645718</c:v>
                </c:pt>
                <c:pt idx="50">
                  <c:v>107.74802759609305</c:v>
                </c:pt>
                <c:pt idx="51">
                  <c:v>107.30378135597292</c:v>
                </c:pt>
                <c:pt idx="52">
                  <c:v>107.78635977780463</c:v>
                </c:pt>
                <c:pt idx="53">
                  <c:v>106.68832118176566</c:v>
                </c:pt>
                <c:pt idx="54">
                  <c:v>107.74650311219301</c:v>
                </c:pt>
                <c:pt idx="55">
                  <c:v>107.55154177613957</c:v>
                </c:pt>
                <c:pt idx="56">
                  <c:v>109.11438360470267</c:v>
                </c:pt>
                <c:pt idx="57">
                  <c:v>109.6603932216147</c:v>
                </c:pt>
                <c:pt idx="58">
                  <c:v>109.26866316827061</c:v>
                </c:pt>
                <c:pt idx="59">
                  <c:v>110.74358773261514</c:v>
                </c:pt>
                <c:pt idx="60">
                  <c:v>111.00738668863966</c:v>
                </c:pt>
                <c:pt idx="61">
                  <c:v>109.61345633913331</c:v>
                </c:pt>
                <c:pt idx="62">
                  <c:v>109.46662632947425</c:v>
                </c:pt>
                <c:pt idx="63">
                  <c:v>108.03481957499741</c:v>
                </c:pt>
                <c:pt idx="64">
                  <c:v>107.45525555202586</c:v>
                </c:pt>
                <c:pt idx="65">
                  <c:v>107.01838027171041</c:v>
                </c:pt>
                <c:pt idx="66">
                  <c:v>106.32032281847337</c:v>
                </c:pt>
                <c:pt idx="67">
                  <c:v>106.28190419705983</c:v>
                </c:pt>
                <c:pt idx="68">
                  <c:v>106.48691613749158</c:v>
                </c:pt>
                <c:pt idx="69">
                  <c:v>106.5291538315188</c:v>
                </c:pt>
                <c:pt idx="70">
                  <c:v>104.81358836092947</c:v>
                </c:pt>
                <c:pt idx="71">
                  <c:v>105.43056515962634</c:v>
                </c:pt>
                <c:pt idx="72">
                  <c:v>105.32762305774226</c:v>
                </c:pt>
                <c:pt idx="73">
                  <c:v>106.37476425692394</c:v>
                </c:pt>
                <c:pt idx="74">
                  <c:v>105.1483544987388</c:v>
                </c:pt>
                <c:pt idx="75">
                  <c:v>104.92564594238469</c:v>
                </c:pt>
                <c:pt idx="76">
                  <c:v>103.82949330787446</c:v>
                </c:pt>
                <c:pt idx="77">
                  <c:v>104.29817061507252</c:v>
                </c:pt>
                <c:pt idx="78">
                  <c:v>105.29149116563191</c:v>
                </c:pt>
                <c:pt idx="79">
                  <c:v>104.56956843308491</c:v>
                </c:pt>
                <c:pt idx="80">
                  <c:v>104.07162727419023</c:v>
                </c:pt>
                <c:pt idx="81">
                  <c:v>104.49110454783498</c:v>
                </c:pt>
                <c:pt idx="82">
                  <c:v>104.63263029112611</c:v>
                </c:pt>
                <c:pt idx="83">
                  <c:v>105.72202489624948</c:v>
                </c:pt>
                <c:pt idx="84">
                  <c:v>107.28579399020927</c:v>
                </c:pt>
                <c:pt idx="85">
                  <c:v>106.80301911074237</c:v>
                </c:pt>
                <c:pt idx="86">
                  <c:v>106.57505343757656</c:v>
                </c:pt>
                <c:pt idx="87">
                  <c:v>108.37499214460381</c:v>
                </c:pt>
                <c:pt idx="88">
                  <c:v>107.4112969164634</c:v>
                </c:pt>
                <c:pt idx="89">
                  <c:v>107.15076695719907</c:v>
                </c:pt>
                <c:pt idx="90">
                  <c:v>107.13897183996065</c:v>
                </c:pt>
                <c:pt idx="91">
                  <c:v>107.90975671356988</c:v>
                </c:pt>
                <c:pt idx="92">
                  <c:v>105.63923115958453</c:v>
                </c:pt>
                <c:pt idx="93">
                  <c:v>105.82326962792325</c:v>
                </c:pt>
                <c:pt idx="94">
                  <c:v>105.70098856268581</c:v>
                </c:pt>
                <c:pt idx="95">
                  <c:v>108.41779562639903</c:v>
                </c:pt>
                <c:pt idx="96">
                  <c:v>108.46260294016027</c:v>
                </c:pt>
                <c:pt idx="97">
                  <c:v>108.26317816343364</c:v>
                </c:pt>
                <c:pt idx="98">
                  <c:v>109.39037059323599</c:v>
                </c:pt>
                <c:pt idx="99">
                  <c:v>110.83893883192172</c:v>
                </c:pt>
                <c:pt idx="100">
                  <c:v>111.13209593184888</c:v>
                </c:pt>
                <c:pt idx="101">
                  <c:v>111.02267083850471</c:v>
                </c:pt>
                <c:pt idx="102">
                  <c:v>110.27783365646306</c:v>
                </c:pt>
                <c:pt idx="103">
                  <c:v>109.90729710417207</c:v>
                </c:pt>
                <c:pt idx="104">
                  <c:v>110.79497234385521</c:v>
                </c:pt>
                <c:pt idx="105">
                  <c:v>112.08912742971486</c:v>
                </c:pt>
                <c:pt idx="106">
                  <c:v>111.42231407500286</c:v>
                </c:pt>
                <c:pt idx="107">
                  <c:v>111.28613975454219</c:v>
                </c:pt>
                <c:pt idx="108">
                  <c:v>111.86010876130459</c:v>
                </c:pt>
                <c:pt idx="109">
                  <c:v>112.49044445819204</c:v>
                </c:pt>
                <c:pt idx="110">
                  <c:v>111.7995065050642</c:v>
                </c:pt>
                <c:pt idx="111">
                  <c:v>112.80142390388933</c:v>
                </c:pt>
                <c:pt idx="112">
                  <c:v>113.20624567690764</c:v>
                </c:pt>
                <c:pt idx="113">
                  <c:v>114.41003174925203</c:v>
                </c:pt>
                <c:pt idx="114">
                  <c:v>114.33605488290657</c:v>
                </c:pt>
                <c:pt idx="115">
                  <c:v>114.62336550002276</c:v>
                </c:pt>
                <c:pt idx="116">
                  <c:v>114.02939743612026</c:v>
                </c:pt>
                <c:pt idx="117">
                  <c:v>115.06328974813827</c:v>
                </c:pt>
                <c:pt idx="118">
                  <c:v>115.11579022299981</c:v>
                </c:pt>
                <c:pt idx="119">
                  <c:v>114.1841877784896</c:v>
                </c:pt>
                <c:pt idx="120">
                  <c:v>114.2945401441368</c:v>
                </c:pt>
                <c:pt idx="121">
                  <c:v>114.99402778906783</c:v>
                </c:pt>
                <c:pt idx="122">
                  <c:v>114.91561891278451</c:v>
                </c:pt>
                <c:pt idx="123">
                  <c:v>114.35008958679839</c:v>
                </c:pt>
                <c:pt idx="124">
                  <c:v>113.11815553328522</c:v>
                </c:pt>
                <c:pt idx="125">
                  <c:v>113.31540359864186</c:v>
                </c:pt>
                <c:pt idx="126">
                  <c:v>112.84975168101261</c:v>
                </c:pt>
                <c:pt idx="127">
                  <c:v>111.08036556180099</c:v>
                </c:pt>
                <c:pt idx="128">
                  <c:v>111.70033633314399</c:v>
                </c:pt>
                <c:pt idx="129">
                  <c:v>111.35678474884415</c:v>
                </c:pt>
                <c:pt idx="130">
                  <c:v>110.54908216639649</c:v>
                </c:pt>
                <c:pt idx="131">
                  <c:v>111.41585465486777</c:v>
                </c:pt>
                <c:pt idx="132">
                  <c:v>111.33698214933928</c:v>
                </c:pt>
                <c:pt idx="133">
                  <c:v>112.060460803428</c:v>
                </c:pt>
                <c:pt idx="134">
                  <c:v>111.74327340419737</c:v>
                </c:pt>
                <c:pt idx="135">
                  <c:v>112.68516219396051</c:v>
                </c:pt>
                <c:pt idx="136">
                  <c:v>113.55796190405709</c:v>
                </c:pt>
                <c:pt idx="137">
                  <c:v>113.22464166985623</c:v>
                </c:pt>
                <c:pt idx="138">
                  <c:v>113.84358301727971</c:v>
                </c:pt>
                <c:pt idx="139">
                  <c:v>114.51010561524413</c:v>
                </c:pt>
                <c:pt idx="140">
                  <c:v>114.86469007828556</c:v>
                </c:pt>
                <c:pt idx="141">
                  <c:v>115.49090023389726</c:v>
                </c:pt>
                <c:pt idx="142">
                  <c:v>115.85221914809426</c:v>
                </c:pt>
                <c:pt idx="143">
                  <c:v>116.79836707529762</c:v>
                </c:pt>
                <c:pt idx="144">
                  <c:v>116.91411014010839</c:v>
                </c:pt>
                <c:pt idx="145">
                  <c:v>117.51149651575641</c:v>
                </c:pt>
                <c:pt idx="146">
                  <c:v>118.22958446377524</c:v>
                </c:pt>
                <c:pt idx="147">
                  <c:v>118.426007422258</c:v>
                </c:pt>
                <c:pt idx="148">
                  <c:v>120.46146350797648</c:v>
                </c:pt>
                <c:pt idx="149">
                  <c:v>120.49618878662409</c:v>
                </c:pt>
                <c:pt idx="150">
                  <c:v>121.06582794197143</c:v>
                </c:pt>
                <c:pt idx="151">
                  <c:v>122.00392123044584</c:v>
                </c:pt>
                <c:pt idx="152">
                  <c:v>123.9616206742573</c:v>
                </c:pt>
                <c:pt idx="153">
                  <c:v>123.87070157798222</c:v>
                </c:pt>
                <c:pt idx="154">
                  <c:v>123.50099799197554</c:v>
                </c:pt>
                <c:pt idx="155">
                  <c:v>123.95383322095095</c:v>
                </c:pt>
                <c:pt idx="156">
                  <c:v>123.36780191152747</c:v>
                </c:pt>
                <c:pt idx="157">
                  <c:v>122.99783900641489</c:v>
                </c:pt>
                <c:pt idx="158">
                  <c:v>122.1008518295254</c:v>
                </c:pt>
                <c:pt idx="159">
                  <c:v>122.1008518295254</c:v>
                </c:pt>
                <c:pt idx="160">
                  <c:v>121.62106305638785</c:v>
                </c:pt>
                <c:pt idx="161">
                  <c:v>122.0198340364559</c:v>
                </c:pt>
                <c:pt idx="162">
                  <c:v>122.51695794788711</c:v>
                </c:pt>
                <c:pt idx="163">
                  <c:v>124.59525680554655</c:v>
                </c:pt>
                <c:pt idx="164">
                  <c:v>124.44188093605037</c:v>
                </c:pt>
                <c:pt idx="165">
                  <c:v>125.0016737902524</c:v>
                </c:pt>
                <c:pt idx="166">
                  <c:v>124.63931759963181</c:v>
                </c:pt>
                <c:pt idx="167">
                  <c:v>126.5891195722037</c:v>
                </c:pt>
                <c:pt idx="168">
                  <c:v>127.11006160648233</c:v>
                </c:pt>
                <c:pt idx="169">
                  <c:v>129.23210693706088</c:v>
                </c:pt>
                <c:pt idx="170">
                  <c:v>123.66360721838649</c:v>
                </c:pt>
                <c:pt idx="171">
                  <c:v>124.30646099467613</c:v>
                </c:pt>
                <c:pt idx="172">
                  <c:v>124.14434682824566</c:v>
                </c:pt>
                <c:pt idx="173">
                  <c:v>125.00390551749533</c:v>
                </c:pt>
                <c:pt idx="174">
                  <c:v>125.09359087280529</c:v>
                </c:pt>
                <c:pt idx="175">
                  <c:v>126.33303734169809</c:v>
                </c:pt>
                <c:pt idx="176">
                  <c:v>127.68100521676962</c:v>
                </c:pt>
                <c:pt idx="177">
                  <c:v>124.61328346145596</c:v>
                </c:pt>
                <c:pt idx="178">
                  <c:v>123.63052430098257</c:v>
                </c:pt>
                <c:pt idx="179">
                  <c:v>124.09893442966431</c:v>
                </c:pt>
                <c:pt idx="180">
                  <c:v>124.53088263315503</c:v>
                </c:pt>
                <c:pt idx="181">
                  <c:v>124.27048626314888</c:v>
                </c:pt>
                <c:pt idx="182">
                  <c:v>126.08900955444312</c:v>
                </c:pt>
                <c:pt idx="183">
                  <c:v>126.08900955444312</c:v>
                </c:pt>
                <c:pt idx="184">
                  <c:v>126.43540579640373</c:v>
                </c:pt>
                <c:pt idx="185">
                  <c:v>126.11609668786342</c:v>
                </c:pt>
                <c:pt idx="186">
                  <c:v>126.61514585096914</c:v>
                </c:pt>
                <c:pt idx="187">
                  <c:v>126.61514585096914</c:v>
                </c:pt>
                <c:pt idx="188">
                  <c:v>126.15412240091293</c:v>
                </c:pt>
                <c:pt idx="189">
                  <c:v>127.20010058691696</c:v>
                </c:pt>
                <c:pt idx="190">
                  <c:v>128.60995159493748</c:v>
                </c:pt>
                <c:pt idx="191">
                  <c:v>127.28298862269429</c:v>
                </c:pt>
                <c:pt idx="192">
                  <c:v>128.03834789776985</c:v>
                </c:pt>
                <c:pt idx="193">
                  <c:v>128.37925913454819</c:v>
                </c:pt>
                <c:pt idx="194">
                  <c:v>128.20641069862779</c:v>
                </c:pt>
                <c:pt idx="195">
                  <c:v>127.28126768115908</c:v>
                </c:pt>
                <c:pt idx="196">
                  <c:v>129.77461180943175</c:v>
                </c:pt>
                <c:pt idx="197">
                  <c:v>130.10649399943455</c:v>
                </c:pt>
                <c:pt idx="198">
                  <c:v>129.50271893143881</c:v>
                </c:pt>
                <c:pt idx="199">
                  <c:v>129.54145188092485</c:v>
                </c:pt>
                <c:pt idx="200">
                  <c:v>130.66330860671761</c:v>
                </c:pt>
                <c:pt idx="201">
                  <c:v>135.01655717579615</c:v>
                </c:pt>
                <c:pt idx="202">
                  <c:v>137.98119538746349</c:v>
                </c:pt>
                <c:pt idx="203">
                  <c:v>140.55018231465027</c:v>
                </c:pt>
                <c:pt idx="204">
                  <c:v>140.44184949978998</c:v>
                </c:pt>
                <c:pt idx="205">
                  <c:v>142.95524769416937</c:v>
                </c:pt>
                <c:pt idx="206">
                  <c:v>145.1334711166482</c:v>
                </c:pt>
                <c:pt idx="207">
                  <c:v>143.90971742480539</c:v>
                </c:pt>
                <c:pt idx="208">
                  <c:v>142.51893820852825</c:v>
                </c:pt>
                <c:pt idx="209">
                  <c:v>143.64226441616074</c:v>
                </c:pt>
                <c:pt idx="210">
                  <c:v>145.9062283914881</c:v>
                </c:pt>
                <c:pt idx="211">
                  <c:v>142.78951876526452</c:v>
                </c:pt>
                <c:pt idx="212">
                  <c:v>143.11879204538749</c:v>
                </c:pt>
                <c:pt idx="213">
                  <c:v>143.7651505662183</c:v>
                </c:pt>
                <c:pt idx="214">
                  <c:v>146.35156692390478</c:v>
                </c:pt>
                <c:pt idx="215">
                  <c:v>146.10653329096158</c:v>
                </c:pt>
                <c:pt idx="216">
                  <c:v>149.06890048524022</c:v>
                </c:pt>
                <c:pt idx="217">
                  <c:v>147.5501508814977</c:v>
                </c:pt>
                <c:pt idx="218">
                  <c:v>146.52692211118219</c:v>
                </c:pt>
                <c:pt idx="219">
                  <c:v>146.1748837034562</c:v>
                </c:pt>
                <c:pt idx="220">
                  <c:v>148.15365877097713</c:v>
                </c:pt>
                <c:pt idx="221">
                  <c:v>149.72529389853477</c:v>
                </c:pt>
                <c:pt idx="222">
                  <c:v>148.40438957865229</c:v>
                </c:pt>
                <c:pt idx="223">
                  <c:v>150.47651977292412</c:v>
                </c:pt>
                <c:pt idx="224">
                  <c:v>150.28561325726531</c:v>
                </c:pt>
                <c:pt idx="225">
                  <c:v>150.09509964306423</c:v>
                </c:pt>
                <c:pt idx="226">
                  <c:v>148.35212485157169</c:v>
                </c:pt>
                <c:pt idx="227">
                  <c:v>148.76078141602454</c:v>
                </c:pt>
                <c:pt idx="228">
                  <c:v>143.88702301117718</c:v>
                </c:pt>
                <c:pt idx="229">
                  <c:v>145.66420444310555</c:v>
                </c:pt>
                <c:pt idx="230">
                  <c:v>141.81165525088045</c:v>
                </c:pt>
                <c:pt idx="231">
                  <c:v>140.94802602932165</c:v>
                </c:pt>
                <c:pt idx="232">
                  <c:v>142.16646759538611</c:v>
                </c:pt>
                <c:pt idx="233">
                  <c:v>144.15587477387413</c:v>
                </c:pt>
                <c:pt idx="234">
                  <c:v>144.56634657897459</c:v>
                </c:pt>
                <c:pt idx="235">
                  <c:v>140.88490130290342</c:v>
                </c:pt>
                <c:pt idx="236">
                  <c:v>139.60309141013568</c:v>
                </c:pt>
                <c:pt idx="237">
                  <c:v>141.34928019632812</c:v>
                </c:pt>
                <c:pt idx="238">
                  <c:v>141.76913465951608</c:v>
                </c:pt>
                <c:pt idx="239">
                  <c:v>141.16419658524904</c:v>
                </c:pt>
                <c:pt idx="240">
                  <c:v>141.65981957719882</c:v>
                </c:pt>
                <c:pt idx="241">
                  <c:v>138.47629974120147</c:v>
                </c:pt>
                <c:pt idx="242">
                  <c:v>142.96530615795808</c:v>
                </c:pt>
                <c:pt idx="243">
                  <c:v>143.41888791351585</c:v>
                </c:pt>
                <c:pt idx="244">
                  <c:v>145.70965612492634</c:v>
                </c:pt>
                <c:pt idx="245">
                  <c:v>143.59454171004489</c:v>
                </c:pt>
                <c:pt idx="246">
                  <c:v>142.67049097796641</c:v>
                </c:pt>
                <c:pt idx="247">
                  <c:v>143.42286414671258</c:v>
                </c:pt>
                <c:pt idx="248">
                  <c:v>147.31080656387607</c:v>
                </c:pt>
                <c:pt idx="249">
                  <c:v>147.69669799381955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45751</c:v>
                </c:pt>
                <c:pt idx="1">
                  <c:v>45754</c:v>
                </c:pt>
                <c:pt idx="2">
                  <c:v>45755</c:v>
                </c:pt>
                <c:pt idx="3">
                  <c:v>45757</c:v>
                </c:pt>
                <c:pt idx="4">
                  <c:v>45758</c:v>
                </c:pt>
                <c:pt idx="5">
                  <c:v>45761</c:v>
                </c:pt>
                <c:pt idx="6">
                  <c:v>45762</c:v>
                </c:pt>
                <c:pt idx="7">
                  <c:v>45763</c:v>
                </c:pt>
                <c:pt idx="8">
                  <c:v>45764</c:v>
                </c:pt>
                <c:pt idx="9">
                  <c:v>45769</c:v>
                </c:pt>
                <c:pt idx="10">
                  <c:v>45770</c:v>
                </c:pt>
                <c:pt idx="11">
                  <c:v>45771</c:v>
                </c:pt>
                <c:pt idx="12">
                  <c:v>45772</c:v>
                </c:pt>
                <c:pt idx="13">
                  <c:v>45775</c:v>
                </c:pt>
                <c:pt idx="14">
                  <c:v>45776</c:v>
                </c:pt>
                <c:pt idx="15">
                  <c:v>45777</c:v>
                </c:pt>
                <c:pt idx="16">
                  <c:v>45779</c:v>
                </c:pt>
                <c:pt idx="17">
                  <c:v>45782</c:v>
                </c:pt>
                <c:pt idx="18">
                  <c:v>45783</c:v>
                </c:pt>
                <c:pt idx="19">
                  <c:v>45784</c:v>
                </c:pt>
                <c:pt idx="20">
                  <c:v>45785</c:v>
                </c:pt>
                <c:pt idx="21">
                  <c:v>45786</c:v>
                </c:pt>
                <c:pt idx="22">
                  <c:v>45789</c:v>
                </c:pt>
                <c:pt idx="23">
                  <c:v>45790</c:v>
                </c:pt>
                <c:pt idx="24">
                  <c:v>45791</c:v>
                </c:pt>
                <c:pt idx="25">
                  <c:v>45792</c:v>
                </c:pt>
                <c:pt idx="26">
                  <c:v>45793</c:v>
                </c:pt>
                <c:pt idx="27">
                  <c:v>45796</c:v>
                </c:pt>
                <c:pt idx="28">
                  <c:v>45797</c:v>
                </c:pt>
                <c:pt idx="29">
                  <c:v>45798</c:v>
                </c:pt>
                <c:pt idx="30">
                  <c:v>45799</c:v>
                </c:pt>
                <c:pt idx="31">
                  <c:v>45800</c:v>
                </c:pt>
                <c:pt idx="32">
                  <c:v>45803</c:v>
                </c:pt>
                <c:pt idx="33">
                  <c:v>45804</c:v>
                </c:pt>
                <c:pt idx="34">
                  <c:v>45805</c:v>
                </c:pt>
                <c:pt idx="35">
                  <c:v>45806</c:v>
                </c:pt>
                <c:pt idx="36">
                  <c:v>45807</c:v>
                </c:pt>
                <c:pt idx="37">
                  <c:v>45810</c:v>
                </c:pt>
                <c:pt idx="38">
                  <c:v>45811</c:v>
                </c:pt>
                <c:pt idx="39">
                  <c:v>45812</c:v>
                </c:pt>
                <c:pt idx="40">
                  <c:v>45813</c:v>
                </c:pt>
                <c:pt idx="41">
                  <c:v>45814</c:v>
                </c:pt>
                <c:pt idx="42">
                  <c:v>45817</c:v>
                </c:pt>
                <c:pt idx="43">
                  <c:v>45818</c:v>
                </c:pt>
                <c:pt idx="44">
                  <c:v>45819</c:v>
                </c:pt>
                <c:pt idx="45">
                  <c:v>45820</c:v>
                </c:pt>
                <c:pt idx="46">
                  <c:v>45821</c:v>
                </c:pt>
                <c:pt idx="47">
                  <c:v>45824</c:v>
                </c:pt>
                <c:pt idx="48">
                  <c:v>45825</c:v>
                </c:pt>
                <c:pt idx="49">
                  <c:v>45826</c:v>
                </c:pt>
                <c:pt idx="50">
                  <c:v>45828</c:v>
                </c:pt>
                <c:pt idx="51">
                  <c:v>45831</c:v>
                </c:pt>
                <c:pt idx="52">
                  <c:v>45832</c:v>
                </c:pt>
                <c:pt idx="53">
                  <c:v>45833</c:v>
                </c:pt>
                <c:pt idx="54">
                  <c:v>45834</c:v>
                </c:pt>
                <c:pt idx="55">
                  <c:v>45835</c:v>
                </c:pt>
                <c:pt idx="56">
                  <c:v>45838</c:v>
                </c:pt>
                <c:pt idx="57">
                  <c:v>45839</c:v>
                </c:pt>
                <c:pt idx="58">
                  <c:v>45840</c:v>
                </c:pt>
                <c:pt idx="59">
                  <c:v>45841</c:v>
                </c:pt>
                <c:pt idx="60">
                  <c:v>45842</c:v>
                </c:pt>
                <c:pt idx="61">
                  <c:v>45845</c:v>
                </c:pt>
                <c:pt idx="62">
                  <c:v>45846</c:v>
                </c:pt>
                <c:pt idx="63">
                  <c:v>45847</c:v>
                </c:pt>
                <c:pt idx="64">
                  <c:v>45848</c:v>
                </c:pt>
                <c:pt idx="65">
                  <c:v>45849</c:v>
                </c:pt>
                <c:pt idx="66">
                  <c:v>45852</c:v>
                </c:pt>
                <c:pt idx="67">
                  <c:v>45853</c:v>
                </c:pt>
                <c:pt idx="68">
                  <c:v>45854</c:v>
                </c:pt>
                <c:pt idx="69">
                  <c:v>45855</c:v>
                </c:pt>
                <c:pt idx="70">
                  <c:v>45856</c:v>
                </c:pt>
                <c:pt idx="71">
                  <c:v>45859</c:v>
                </c:pt>
                <c:pt idx="72">
                  <c:v>45860</c:v>
                </c:pt>
                <c:pt idx="73">
                  <c:v>45861</c:v>
                </c:pt>
                <c:pt idx="74">
                  <c:v>45862</c:v>
                </c:pt>
                <c:pt idx="75">
                  <c:v>45863</c:v>
                </c:pt>
                <c:pt idx="76">
                  <c:v>45866</c:v>
                </c:pt>
                <c:pt idx="77">
                  <c:v>45867</c:v>
                </c:pt>
                <c:pt idx="78">
                  <c:v>45868</c:v>
                </c:pt>
                <c:pt idx="79">
                  <c:v>45869</c:v>
                </c:pt>
                <c:pt idx="80">
                  <c:v>45870</c:v>
                </c:pt>
                <c:pt idx="81">
                  <c:v>45873</c:v>
                </c:pt>
                <c:pt idx="82">
                  <c:v>45874</c:v>
                </c:pt>
                <c:pt idx="83">
                  <c:v>45875</c:v>
                </c:pt>
                <c:pt idx="84">
                  <c:v>45876</c:v>
                </c:pt>
                <c:pt idx="85">
                  <c:v>45877</c:v>
                </c:pt>
                <c:pt idx="86">
                  <c:v>45880</c:v>
                </c:pt>
                <c:pt idx="87">
                  <c:v>45881</c:v>
                </c:pt>
                <c:pt idx="88">
                  <c:v>45882</c:v>
                </c:pt>
                <c:pt idx="89">
                  <c:v>45883</c:v>
                </c:pt>
                <c:pt idx="90">
                  <c:v>45884</c:v>
                </c:pt>
                <c:pt idx="91">
                  <c:v>45887</c:v>
                </c:pt>
                <c:pt idx="92">
                  <c:v>45888</c:v>
                </c:pt>
                <c:pt idx="93">
                  <c:v>45889</c:v>
                </c:pt>
                <c:pt idx="94">
                  <c:v>45890</c:v>
                </c:pt>
                <c:pt idx="95">
                  <c:v>45891</c:v>
                </c:pt>
                <c:pt idx="96">
                  <c:v>45894</c:v>
                </c:pt>
                <c:pt idx="97">
                  <c:v>45895</c:v>
                </c:pt>
                <c:pt idx="98">
                  <c:v>45896</c:v>
                </c:pt>
                <c:pt idx="99">
                  <c:v>45897</c:v>
                </c:pt>
                <c:pt idx="100">
                  <c:v>45898</c:v>
                </c:pt>
                <c:pt idx="101">
                  <c:v>45901</c:v>
                </c:pt>
                <c:pt idx="102">
                  <c:v>45902</c:v>
                </c:pt>
                <c:pt idx="103">
                  <c:v>45903</c:v>
                </c:pt>
                <c:pt idx="104">
                  <c:v>45904</c:v>
                </c:pt>
                <c:pt idx="105">
                  <c:v>45905</c:v>
                </c:pt>
                <c:pt idx="106">
                  <c:v>45908</c:v>
                </c:pt>
                <c:pt idx="107">
                  <c:v>45909</c:v>
                </c:pt>
                <c:pt idx="108">
                  <c:v>45910</c:v>
                </c:pt>
                <c:pt idx="109">
                  <c:v>45911</c:v>
                </c:pt>
                <c:pt idx="110">
                  <c:v>45912</c:v>
                </c:pt>
                <c:pt idx="111">
                  <c:v>45915</c:v>
                </c:pt>
                <c:pt idx="112">
                  <c:v>45916</c:v>
                </c:pt>
                <c:pt idx="113">
                  <c:v>45917</c:v>
                </c:pt>
                <c:pt idx="114">
                  <c:v>45918</c:v>
                </c:pt>
                <c:pt idx="115">
                  <c:v>45919</c:v>
                </c:pt>
                <c:pt idx="116">
                  <c:v>45922</c:v>
                </c:pt>
                <c:pt idx="117">
                  <c:v>45923</c:v>
                </c:pt>
                <c:pt idx="118">
                  <c:v>45924</c:v>
                </c:pt>
                <c:pt idx="119">
                  <c:v>45925</c:v>
                </c:pt>
                <c:pt idx="120">
                  <c:v>45926</c:v>
                </c:pt>
                <c:pt idx="121">
                  <c:v>45929</c:v>
                </c:pt>
                <c:pt idx="122">
                  <c:v>45930</c:v>
                </c:pt>
                <c:pt idx="123">
                  <c:v>45931</c:v>
                </c:pt>
                <c:pt idx="124">
                  <c:v>45932</c:v>
                </c:pt>
                <c:pt idx="125">
                  <c:v>45933</c:v>
                </c:pt>
                <c:pt idx="126">
                  <c:v>45936</c:v>
                </c:pt>
                <c:pt idx="127">
                  <c:v>45937</c:v>
                </c:pt>
                <c:pt idx="128">
                  <c:v>45938</c:v>
                </c:pt>
                <c:pt idx="129">
                  <c:v>45939</c:v>
                </c:pt>
                <c:pt idx="130">
                  <c:v>45940</c:v>
                </c:pt>
                <c:pt idx="131">
                  <c:v>45943</c:v>
                </c:pt>
                <c:pt idx="132">
                  <c:v>45944</c:v>
                </c:pt>
                <c:pt idx="133">
                  <c:v>45945</c:v>
                </c:pt>
                <c:pt idx="134">
                  <c:v>45946</c:v>
                </c:pt>
                <c:pt idx="135">
                  <c:v>45947</c:v>
                </c:pt>
                <c:pt idx="136">
                  <c:v>45950</c:v>
                </c:pt>
                <c:pt idx="137">
                  <c:v>45951</c:v>
                </c:pt>
                <c:pt idx="138">
                  <c:v>45952</c:v>
                </c:pt>
                <c:pt idx="139">
                  <c:v>45953</c:v>
                </c:pt>
                <c:pt idx="140">
                  <c:v>45954</c:v>
                </c:pt>
                <c:pt idx="141">
                  <c:v>45957</c:v>
                </c:pt>
                <c:pt idx="142">
                  <c:v>45958</c:v>
                </c:pt>
                <c:pt idx="143">
                  <c:v>45959</c:v>
                </c:pt>
                <c:pt idx="144">
                  <c:v>45960</c:v>
                </c:pt>
                <c:pt idx="145">
                  <c:v>45961</c:v>
                </c:pt>
                <c:pt idx="146">
                  <c:v>45964</c:v>
                </c:pt>
                <c:pt idx="147">
                  <c:v>45965</c:v>
                </c:pt>
                <c:pt idx="148">
                  <c:v>45966</c:v>
                </c:pt>
                <c:pt idx="149">
                  <c:v>45967</c:v>
                </c:pt>
                <c:pt idx="150">
                  <c:v>45968</c:v>
                </c:pt>
                <c:pt idx="151">
                  <c:v>45971</c:v>
                </c:pt>
                <c:pt idx="152">
                  <c:v>45972</c:v>
                </c:pt>
                <c:pt idx="153">
                  <c:v>45973</c:v>
                </c:pt>
                <c:pt idx="154">
                  <c:v>45974</c:v>
                </c:pt>
                <c:pt idx="155">
                  <c:v>45975</c:v>
                </c:pt>
                <c:pt idx="156">
                  <c:v>45978</c:v>
                </c:pt>
                <c:pt idx="157">
                  <c:v>45979</c:v>
                </c:pt>
                <c:pt idx="158">
                  <c:v>45980</c:v>
                </c:pt>
                <c:pt idx="159">
                  <c:v>45981</c:v>
                </c:pt>
                <c:pt idx="160">
                  <c:v>45982</c:v>
                </c:pt>
                <c:pt idx="161">
                  <c:v>45985</c:v>
                </c:pt>
                <c:pt idx="162">
                  <c:v>45986</c:v>
                </c:pt>
                <c:pt idx="163">
                  <c:v>45987</c:v>
                </c:pt>
                <c:pt idx="164">
                  <c:v>45988</c:v>
                </c:pt>
                <c:pt idx="165">
                  <c:v>45989</c:v>
                </c:pt>
                <c:pt idx="166">
                  <c:v>45992</c:v>
                </c:pt>
                <c:pt idx="167">
                  <c:v>45993</c:v>
                </c:pt>
                <c:pt idx="168">
                  <c:v>45994</c:v>
                </c:pt>
                <c:pt idx="169">
                  <c:v>45995</c:v>
                </c:pt>
                <c:pt idx="170">
                  <c:v>45996</c:v>
                </c:pt>
                <c:pt idx="171">
                  <c:v>45999</c:v>
                </c:pt>
                <c:pt idx="172">
                  <c:v>46000</c:v>
                </c:pt>
                <c:pt idx="173">
                  <c:v>46001</c:v>
                </c:pt>
                <c:pt idx="174">
                  <c:v>46002</c:v>
                </c:pt>
                <c:pt idx="175">
                  <c:v>46003</c:v>
                </c:pt>
                <c:pt idx="176">
                  <c:v>46006</c:v>
                </c:pt>
                <c:pt idx="177">
                  <c:v>46007</c:v>
                </c:pt>
                <c:pt idx="178">
                  <c:v>46008</c:v>
                </c:pt>
                <c:pt idx="179">
                  <c:v>46009</c:v>
                </c:pt>
                <c:pt idx="180">
                  <c:v>46010</c:v>
                </c:pt>
                <c:pt idx="181">
                  <c:v>46013</c:v>
                </c:pt>
                <c:pt idx="182">
                  <c:v>46014</c:v>
                </c:pt>
                <c:pt idx="183">
                  <c:v>46015</c:v>
                </c:pt>
                <c:pt idx="184">
                  <c:v>46017</c:v>
                </c:pt>
                <c:pt idx="185">
                  <c:v>46020</c:v>
                </c:pt>
                <c:pt idx="186">
                  <c:v>46021</c:v>
                </c:pt>
                <c:pt idx="187">
                  <c:v>46022</c:v>
                </c:pt>
                <c:pt idx="188">
                  <c:v>46024</c:v>
                </c:pt>
                <c:pt idx="189">
                  <c:v>46027</c:v>
                </c:pt>
                <c:pt idx="190">
                  <c:v>46028</c:v>
                </c:pt>
                <c:pt idx="191">
                  <c:v>46029</c:v>
                </c:pt>
                <c:pt idx="192">
                  <c:v>46030</c:v>
                </c:pt>
                <c:pt idx="193">
                  <c:v>46031</c:v>
                </c:pt>
                <c:pt idx="194">
                  <c:v>46034</c:v>
                </c:pt>
                <c:pt idx="195">
                  <c:v>46035</c:v>
                </c:pt>
                <c:pt idx="196">
                  <c:v>46036</c:v>
                </c:pt>
                <c:pt idx="197">
                  <c:v>46037</c:v>
                </c:pt>
                <c:pt idx="198">
                  <c:v>46038</c:v>
                </c:pt>
                <c:pt idx="199">
                  <c:v>46041</c:v>
                </c:pt>
                <c:pt idx="200">
                  <c:v>46042</c:v>
                </c:pt>
                <c:pt idx="201">
                  <c:v>46043</c:v>
                </c:pt>
                <c:pt idx="202">
                  <c:v>46044</c:v>
                </c:pt>
                <c:pt idx="203">
                  <c:v>46045</c:v>
                </c:pt>
                <c:pt idx="204">
                  <c:v>46048</c:v>
                </c:pt>
                <c:pt idx="205">
                  <c:v>46049</c:v>
                </c:pt>
                <c:pt idx="206">
                  <c:v>46050</c:v>
                </c:pt>
                <c:pt idx="207">
                  <c:v>46051</c:v>
                </c:pt>
                <c:pt idx="208">
                  <c:v>46052</c:v>
                </c:pt>
                <c:pt idx="209">
                  <c:v>46055</c:v>
                </c:pt>
                <c:pt idx="210">
                  <c:v>46056</c:v>
                </c:pt>
                <c:pt idx="211">
                  <c:v>46057</c:v>
                </c:pt>
                <c:pt idx="212">
                  <c:v>46058</c:v>
                </c:pt>
                <c:pt idx="213">
                  <c:v>46059</c:v>
                </c:pt>
                <c:pt idx="214">
                  <c:v>46062</c:v>
                </c:pt>
                <c:pt idx="215">
                  <c:v>46063</c:v>
                </c:pt>
                <c:pt idx="216">
                  <c:v>46064</c:v>
                </c:pt>
                <c:pt idx="217">
                  <c:v>46065</c:v>
                </c:pt>
                <c:pt idx="218">
                  <c:v>46066</c:v>
                </c:pt>
                <c:pt idx="219">
                  <c:v>46071</c:v>
                </c:pt>
                <c:pt idx="220">
                  <c:v>46072</c:v>
                </c:pt>
                <c:pt idx="221">
                  <c:v>46073</c:v>
                </c:pt>
                <c:pt idx="222">
                  <c:v>46076</c:v>
                </c:pt>
                <c:pt idx="223">
                  <c:v>46077</c:v>
                </c:pt>
                <c:pt idx="224">
                  <c:v>46078</c:v>
                </c:pt>
                <c:pt idx="225">
                  <c:v>46079</c:v>
                </c:pt>
                <c:pt idx="226">
                  <c:v>46080</c:v>
                </c:pt>
                <c:pt idx="227">
                  <c:v>46083</c:v>
                </c:pt>
                <c:pt idx="228">
                  <c:v>46084</c:v>
                </c:pt>
                <c:pt idx="229">
                  <c:v>46085</c:v>
                </c:pt>
                <c:pt idx="230">
                  <c:v>46086</c:v>
                </c:pt>
                <c:pt idx="231">
                  <c:v>46087</c:v>
                </c:pt>
                <c:pt idx="232">
                  <c:v>46090</c:v>
                </c:pt>
                <c:pt idx="233">
                  <c:v>46091</c:v>
                </c:pt>
                <c:pt idx="234">
                  <c:v>46092</c:v>
                </c:pt>
                <c:pt idx="235">
                  <c:v>46093</c:v>
                </c:pt>
                <c:pt idx="236">
                  <c:v>46094</c:v>
                </c:pt>
                <c:pt idx="237">
                  <c:v>46097</c:v>
                </c:pt>
                <c:pt idx="238">
                  <c:v>46098</c:v>
                </c:pt>
                <c:pt idx="239">
                  <c:v>46099</c:v>
                </c:pt>
                <c:pt idx="240">
                  <c:v>46100</c:v>
                </c:pt>
                <c:pt idx="241">
                  <c:v>46101</c:v>
                </c:pt>
                <c:pt idx="242">
                  <c:v>46104</c:v>
                </c:pt>
                <c:pt idx="243">
                  <c:v>46105</c:v>
                </c:pt>
                <c:pt idx="244">
                  <c:v>46106</c:v>
                </c:pt>
                <c:pt idx="245">
                  <c:v>46107</c:v>
                </c:pt>
                <c:pt idx="246">
                  <c:v>46108</c:v>
                </c:pt>
                <c:pt idx="247">
                  <c:v>46111</c:v>
                </c:pt>
                <c:pt idx="248">
                  <c:v>46112</c:v>
                </c:pt>
                <c:pt idx="249">
                  <c:v>46113</c:v>
                </c:pt>
              </c:numCache>
            </c:numRef>
          </c:cat>
          <c:val>
            <c:numRef>
              <c:f>IFIX!$R$6:$R$258</c:f>
              <c:numCache>
                <c:formatCode>General</c:formatCode>
                <c:ptCount val="252"/>
                <c:pt idx="0">
                  <c:v>100</c:v>
                </c:pt>
                <c:pt idx="1">
                  <c:v>99.859750558194975</c:v>
                </c:pt>
                <c:pt idx="2">
                  <c:v>99.599148403029261</c:v>
                </c:pt>
                <c:pt idx="3">
                  <c:v>99.096456424989057</c:v>
                </c:pt>
                <c:pt idx="4">
                  <c:v>99.70135614326017</c:v>
                </c:pt>
                <c:pt idx="5">
                  <c:v>100.05615264126227</c:v>
                </c:pt>
                <c:pt idx="6">
                  <c:v>99.891578625412194</c:v>
                </c:pt>
                <c:pt idx="7">
                  <c:v>99.939515713346609</c:v>
                </c:pt>
                <c:pt idx="8">
                  <c:v>100.03273298970093</c:v>
                </c:pt>
                <c:pt idx="9">
                  <c:v>99.547494334845737</c:v>
                </c:pt>
                <c:pt idx="10">
                  <c:v>99.893881604232462</c:v>
                </c:pt>
                <c:pt idx="11">
                  <c:v>100.47747891314781</c:v>
                </c:pt>
                <c:pt idx="12">
                  <c:v>100.66183628654221</c:v>
                </c:pt>
                <c:pt idx="13">
                  <c:v>100.84965400980593</c:v>
                </c:pt>
                <c:pt idx="14">
                  <c:v>100.98391076979691</c:v>
                </c:pt>
                <c:pt idx="15">
                  <c:v>101.21316335216814</c:v>
                </c:pt>
                <c:pt idx="16">
                  <c:v>101.21929051103574</c:v>
                </c:pt>
                <c:pt idx="17">
                  <c:v>100.97638774711996</c:v>
                </c:pt>
                <c:pt idx="18">
                  <c:v>101.4271049074942</c:v>
                </c:pt>
                <c:pt idx="19">
                  <c:v>101.68026164682294</c:v>
                </c:pt>
                <c:pt idx="20">
                  <c:v>102.23926408497118</c:v>
                </c:pt>
                <c:pt idx="21">
                  <c:v>102.49178904389662</c:v>
                </c:pt>
                <c:pt idx="22">
                  <c:v>102.45719757946807</c:v>
                </c:pt>
                <c:pt idx="23">
                  <c:v>102.59229930617832</c:v>
                </c:pt>
                <c:pt idx="24">
                  <c:v>102.31739535777953</c:v>
                </c:pt>
                <c:pt idx="25">
                  <c:v>102.53961516285685</c:v>
                </c:pt>
                <c:pt idx="26">
                  <c:v>102.77450488042886</c:v>
                </c:pt>
                <c:pt idx="27">
                  <c:v>103.14426984158001</c:v>
                </c:pt>
                <c:pt idx="28">
                  <c:v>102.96299003113897</c:v>
                </c:pt>
                <c:pt idx="29">
                  <c:v>102.63430552185714</c:v>
                </c:pt>
                <c:pt idx="30">
                  <c:v>102.88617282732673</c:v>
                </c:pt>
                <c:pt idx="31">
                  <c:v>102.97873427322533</c:v>
                </c:pt>
                <c:pt idx="32">
                  <c:v>103.05290568181105</c:v>
                </c:pt>
                <c:pt idx="33">
                  <c:v>103.43471652896289</c:v>
                </c:pt>
                <c:pt idx="34">
                  <c:v>103.2119770887842</c:v>
                </c:pt>
                <c:pt idx="35">
                  <c:v>103.21144206288103</c:v>
                </c:pt>
                <c:pt idx="36">
                  <c:v>102.92882531502818</c:v>
                </c:pt>
                <c:pt idx="37">
                  <c:v>102.75068518503822</c:v>
                </c:pt>
                <c:pt idx="38">
                  <c:v>102.76737545949291</c:v>
                </c:pt>
                <c:pt idx="39">
                  <c:v>102.91719709313844</c:v>
                </c:pt>
                <c:pt idx="40">
                  <c:v>102.79542421956464</c:v>
                </c:pt>
                <c:pt idx="41">
                  <c:v>102.92055959224396</c:v>
                </c:pt>
                <c:pt idx="42">
                  <c:v>102.82400360816757</c:v>
                </c:pt>
                <c:pt idx="43">
                  <c:v>102.56240394551493</c:v>
                </c:pt>
                <c:pt idx="44">
                  <c:v>102.70417756323987</c:v>
                </c:pt>
                <c:pt idx="45">
                  <c:v>102.7358215936669</c:v>
                </c:pt>
                <c:pt idx="46">
                  <c:v>102.93151450504831</c:v>
                </c:pt>
                <c:pt idx="47">
                  <c:v>103.00465615875288</c:v>
                </c:pt>
                <c:pt idx="48">
                  <c:v>103.07369669035988</c:v>
                </c:pt>
                <c:pt idx="49">
                  <c:v>103.2157326969279</c:v>
                </c:pt>
                <c:pt idx="50">
                  <c:v>103.56432081401607</c:v>
                </c:pt>
                <c:pt idx="51">
                  <c:v>103.46180235080347</c:v>
                </c:pt>
                <c:pt idx="52">
                  <c:v>103.32312867705379</c:v>
                </c:pt>
                <c:pt idx="53">
                  <c:v>103.23151304796615</c:v>
                </c:pt>
                <c:pt idx="54">
                  <c:v>103.48569723263195</c:v>
                </c:pt>
                <c:pt idx="55">
                  <c:v>103.66800987118745</c:v>
                </c:pt>
                <c:pt idx="56">
                  <c:v>104.26296164403372</c:v>
                </c:pt>
                <c:pt idx="57">
                  <c:v>104.38275069930339</c:v>
                </c:pt>
                <c:pt idx="58">
                  <c:v>104.29898546306815</c:v>
                </c:pt>
                <c:pt idx="59">
                  <c:v>104.36479119796053</c:v>
                </c:pt>
                <c:pt idx="60">
                  <c:v>104.3267919365685</c:v>
                </c:pt>
                <c:pt idx="61">
                  <c:v>104.08540328511918</c:v>
                </c:pt>
                <c:pt idx="62">
                  <c:v>103.81106708424414</c:v>
                </c:pt>
                <c:pt idx="63">
                  <c:v>103.56754963671003</c:v>
                </c:pt>
                <c:pt idx="64">
                  <c:v>103.47938920874805</c:v>
                </c:pt>
                <c:pt idx="65">
                  <c:v>103.73233805215652</c:v>
                </c:pt>
                <c:pt idx="66">
                  <c:v>103.63738802649576</c:v>
                </c:pt>
                <c:pt idx="67">
                  <c:v>103.27213202829232</c:v>
                </c:pt>
                <c:pt idx="68">
                  <c:v>102.96053515822335</c:v>
                </c:pt>
                <c:pt idx="69">
                  <c:v>103.18263603717732</c:v>
                </c:pt>
                <c:pt idx="70">
                  <c:v>103.02341399865963</c:v>
                </c:pt>
                <c:pt idx="71">
                  <c:v>103.02468271436867</c:v>
                </c:pt>
                <c:pt idx="72">
                  <c:v>103.05341556755694</c:v>
                </c:pt>
                <c:pt idx="73">
                  <c:v>103.15862731022243</c:v>
                </c:pt>
                <c:pt idx="74">
                  <c:v>103.24456229845755</c:v>
                </c:pt>
                <c:pt idx="75">
                  <c:v>103.1587717275537</c:v>
                </c:pt>
                <c:pt idx="76">
                  <c:v>103.21449882761998</c:v>
                </c:pt>
                <c:pt idx="77">
                  <c:v>103.53816339810334</c:v>
                </c:pt>
                <c:pt idx="78">
                  <c:v>103.56751166780525</c:v>
                </c:pt>
                <c:pt idx="79">
                  <c:v>103.43597781717807</c:v>
                </c:pt>
                <c:pt idx="80">
                  <c:v>103.73058600122029</c:v>
                </c:pt>
                <c:pt idx="81">
                  <c:v>103.81761996291243</c:v>
                </c:pt>
                <c:pt idx="82">
                  <c:v>103.75513756957551</c:v>
                </c:pt>
                <c:pt idx="83">
                  <c:v>103.8190762998241</c:v>
                </c:pt>
                <c:pt idx="84">
                  <c:v>104.34081139265635</c:v>
                </c:pt>
                <c:pt idx="85">
                  <c:v>104.43602672026516</c:v>
                </c:pt>
                <c:pt idx="86">
                  <c:v>104.60701770273329</c:v>
                </c:pt>
                <c:pt idx="87">
                  <c:v>104.56783314636453</c:v>
                </c:pt>
                <c:pt idx="88">
                  <c:v>104.65363695865447</c:v>
                </c:pt>
                <c:pt idx="89">
                  <c:v>104.77275240305835</c:v>
                </c:pt>
                <c:pt idx="90">
                  <c:v>104.72122288396818</c:v>
                </c:pt>
                <c:pt idx="91">
                  <c:v>104.45380728429116</c:v>
                </c:pt>
                <c:pt idx="92">
                  <c:v>103.6574503584891</c:v>
                </c:pt>
                <c:pt idx="93">
                  <c:v>103.53236837631019</c:v>
                </c:pt>
                <c:pt idx="94">
                  <c:v>103.32579648993392</c:v>
                </c:pt>
                <c:pt idx="95">
                  <c:v>103.80329603500886</c:v>
                </c:pt>
                <c:pt idx="96">
                  <c:v>104.06746335639258</c:v>
                </c:pt>
                <c:pt idx="97">
                  <c:v>104.1516679972471</c:v>
                </c:pt>
                <c:pt idx="98">
                  <c:v>104.18172140463125</c:v>
                </c:pt>
                <c:pt idx="99">
                  <c:v>104.4901225431539</c:v>
                </c:pt>
                <c:pt idx="100">
                  <c:v>104.30028223203936</c:v>
                </c:pt>
                <c:pt idx="101">
                  <c:v>103.89002170028034</c:v>
                </c:pt>
                <c:pt idx="102">
                  <c:v>103.79419522419536</c:v>
                </c:pt>
                <c:pt idx="103">
                  <c:v>103.62078577338521</c:v>
                </c:pt>
                <c:pt idx="104">
                  <c:v>103.58960698983607</c:v>
                </c:pt>
                <c:pt idx="105">
                  <c:v>103.82025177769883</c:v>
                </c:pt>
                <c:pt idx="106">
                  <c:v>104.05915658531158</c:v>
                </c:pt>
                <c:pt idx="107">
                  <c:v>104.15138730449731</c:v>
                </c:pt>
                <c:pt idx="108">
                  <c:v>104.46247542819539</c:v>
                </c:pt>
                <c:pt idx="109">
                  <c:v>104.59883094788049</c:v>
                </c:pt>
                <c:pt idx="110">
                  <c:v>104.66869306746183</c:v>
                </c:pt>
                <c:pt idx="111">
                  <c:v>104.83716305014819</c:v>
                </c:pt>
                <c:pt idx="112">
                  <c:v>105.14845554078317</c:v>
                </c:pt>
                <c:pt idx="113">
                  <c:v>105.37197185616276</c:v>
                </c:pt>
                <c:pt idx="114">
                  <c:v>105.1499185661345</c:v>
                </c:pt>
                <c:pt idx="115">
                  <c:v>104.95308467838765</c:v>
                </c:pt>
                <c:pt idx="116">
                  <c:v>104.65306048413349</c:v>
                </c:pt>
                <c:pt idx="117">
                  <c:v>105.0598516926746</c:v>
                </c:pt>
                <c:pt idx="118">
                  <c:v>105.10868218616618</c:v>
                </c:pt>
                <c:pt idx="119">
                  <c:v>105.06823870655529</c:v>
                </c:pt>
                <c:pt idx="120">
                  <c:v>105.14744152775452</c:v>
                </c:pt>
                <c:pt idx="121">
                  <c:v>104.9203773092291</c:v>
                </c:pt>
                <c:pt idx="122">
                  <c:v>104.86120797843672</c:v>
                </c:pt>
                <c:pt idx="123">
                  <c:v>104.9800053955408</c:v>
                </c:pt>
                <c:pt idx="124">
                  <c:v>104.75907815298503</c:v>
                </c:pt>
                <c:pt idx="125">
                  <c:v>104.75898718158325</c:v>
                </c:pt>
                <c:pt idx="126">
                  <c:v>104.78782645856292</c:v>
                </c:pt>
                <c:pt idx="127">
                  <c:v>104.51739001217646</c:v>
                </c:pt>
                <c:pt idx="128">
                  <c:v>104.63253549195161</c:v>
                </c:pt>
                <c:pt idx="129">
                  <c:v>104.68040545529674</c:v>
                </c:pt>
                <c:pt idx="130">
                  <c:v>104.46759969063983</c:v>
                </c:pt>
                <c:pt idx="131">
                  <c:v>104.35257549580243</c:v>
                </c:pt>
                <c:pt idx="132">
                  <c:v>104.36910636860382</c:v>
                </c:pt>
                <c:pt idx="133">
                  <c:v>104.65015877910486</c:v>
                </c:pt>
                <c:pt idx="134">
                  <c:v>104.53577371825915</c:v>
                </c:pt>
                <c:pt idx="135">
                  <c:v>104.42678013102905</c:v>
                </c:pt>
                <c:pt idx="136">
                  <c:v>104.73509276166361</c:v>
                </c:pt>
                <c:pt idx="137">
                  <c:v>104.87778157472431</c:v>
                </c:pt>
                <c:pt idx="138">
                  <c:v>105.28869358267862</c:v>
                </c:pt>
                <c:pt idx="139">
                  <c:v>105.59026054006347</c:v>
                </c:pt>
                <c:pt idx="140">
                  <c:v>106.03322421605507</c:v>
                </c:pt>
                <c:pt idx="141">
                  <c:v>106.09805401768166</c:v>
                </c:pt>
                <c:pt idx="142">
                  <c:v>105.93760604852893</c:v>
                </c:pt>
                <c:pt idx="143">
                  <c:v>105.84202211768428</c:v>
                </c:pt>
                <c:pt idx="144">
                  <c:v>105.73638399006934</c:v>
                </c:pt>
                <c:pt idx="145">
                  <c:v>105.9575708561741</c:v>
                </c:pt>
                <c:pt idx="146">
                  <c:v>105.90871886852557</c:v>
                </c:pt>
                <c:pt idx="147">
                  <c:v>105.81568702700547</c:v>
                </c:pt>
                <c:pt idx="148">
                  <c:v>105.98316657864797</c:v>
                </c:pt>
                <c:pt idx="149">
                  <c:v>106.2275858507973</c:v>
                </c:pt>
                <c:pt idx="150">
                  <c:v>106.42582212450604</c:v>
                </c:pt>
                <c:pt idx="151">
                  <c:v>106.62634236486809</c:v>
                </c:pt>
                <c:pt idx="152">
                  <c:v>107.14832511473158</c:v>
                </c:pt>
                <c:pt idx="153">
                  <c:v>107.45069728388351</c:v>
                </c:pt>
                <c:pt idx="154">
                  <c:v>107.32319998666013</c:v>
                </c:pt>
                <c:pt idx="155">
                  <c:v>107.47897935101926</c:v>
                </c:pt>
                <c:pt idx="156">
                  <c:v>107.29727680778784</c:v>
                </c:pt>
                <c:pt idx="157">
                  <c:v>107.34756783232315</c:v>
                </c:pt>
                <c:pt idx="158">
                  <c:v>107.6013569063458</c:v>
                </c:pt>
                <c:pt idx="159">
                  <c:v>107.6013569063458</c:v>
                </c:pt>
                <c:pt idx="160">
                  <c:v>107.63605379068392</c:v>
                </c:pt>
                <c:pt idx="161">
                  <c:v>107.67868102737005</c:v>
                </c:pt>
                <c:pt idx="162">
                  <c:v>108.00494081098508</c:v>
                </c:pt>
                <c:pt idx="163">
                  <c:v>108.20250441612201</c:v>
                </c:pt>
                <c:pt idx="164">
                  <c:v>108.21078267819087</c:v>
                </c:pt>
                <c:pt idx="165">
                  <c:v>108.12036604737484</c:v>
                </c:pt>
                <c:pt idx="166">
                  <c:v>108.01568784018671</c:v>
                </c:pt>
                <c:pt idx="167">
                  <c:v>108.46862029677018</c:v>
                </c:pt>
                <c:pt idx="168">
                  <c:v>108.78641793549578</c:v>
                </c:pt>
                <c:pt idx="169">
                  <c:v>109.04109018533504</c:v>
                </c:pt>
                <c:pt idx="170">
                  <c:v>107.86901289568867</c:v>
                </c:pt>
                <c:pt idx="171">
                  <c:v>107.94236397885082</c:v>
                </c:pt>
                <c:pt idx="172">
                  <c:v>107.60305620113634</c:v>
                </c:pt>
                <c:pt idx="173">
                  <c:v>107.54122072033557</c:v>
                </c:pt>
                <c:pt idx="174">
                  <c:v>108.05444125702464</c:v>
                </c:pt>
                <c:pt idx="175">
                  <c:v>108.29793483926986</c:v>
                </c:pt>
                <c:pt idx="176">
                  <c:v>108.44658028062177</c:v>
                </c:pt>
                <c:pt idx="177">
                  <c:v>108.11978018070792</c:v>
                </c:pt>
                <c:pt idx="178">
                  <c:v>107.24569378118032</c:v>
                </c:pt>
                <c:pt idx="179">
                  <c:v>107.35774356038253</c:v>
                </c:pt>
                <c:pt idx="180">
                  <c:v>107.80555682320097</c:v>
                </c:pt>
                <c:pt idx="181">
                  <c:v>107.51378900885528</c:v>
                </c:pt>
                <c:pt idx="182">
                  <c:v>107.69140942983844</c:v>
                </c:pt>
                <c:pt idx="183">
                  <c:v>107.71402413446043</c:v>
                </c:pt>
                <c:pt idx="184">
                  <c:v>108.0604285314261</c:v>
                </c:pt>
                <c:pt idx="185">
                  <c:v>108.292808218011</c:v>
                </c:pt>
                <c:pt idx="186">
                  <c:v>108.40119716044106</c:v>
                </c:pt>
                <c:pt idx="187">
                  <c:v>108.45139444828047</c:v>
                </c:pt>
                <c:pt idx="188">
                  <c:v>108.65955984616944</c:v>
                </c:pt>
                <c:pt idx="189">
                  <c:v>108.41766136440323</c:v>
                </c:pt>
                <c:pt idx="190">
                  <c:v>108.14558298614249</c:v>
                </c:pt>
                <c:pt idx="191">
                  <c:v>108.13875937347842</c:v>
                </c:pt>
                <c:pt idx="192">
                  <c:v>108.25069424824336</c:v>
                </c:pt>
                <c:pt idx="193">
                  <c:v>108.07519039199951</c:v>
                </c:pt>
                <c:pt idx="194">
                  <c:v>108.08938008920093</c:v>
                </c:pt>
                <c:pt idx="195">
                  <c:v>108.07883253070277</c:v>
                </c:pt>
                <c:pt idx="196">
                  <c:v>107.62109574203893</c:v>
                </c:pt>
                <c:pt idx="197">
                  <c:v>107.72440910721384</c:v>
                </c:pt>
                <c:pt idx="198">
                  <c:v>107.65515211897649</c:v>
                </c:pt>
                <c:pt idx="199">
                  <c:v>107.64814267115723</c:v>
                </c:pt>
                <c:pt idx="200">
                  <c:v>107.58437779106971</c:v>
                </c:pt>
                <c:pt idx="201">
                  <c:v>107.78773206989814</c:v>
                </c:pt>
                <c:pt idx="202">
                  <c:v>108.14311209422918</c:v>
                </c:pt>
                <c:pt idx="203">
                  <c:v>108.52634012690139</c:v>
                </c:pt>
                <c:pt idx="204">
                  <c:v>108.72964486446951</c:v>
                </c:pt>
                <c:pt idx="205">
                  <c:v>109.04202485474654</c:v>
                </c:pt>
                <c:pt idx="206">
                  <c:v>109.24817068874775</c:v>
                </c:pt>
                <c:pt idx="207">
                  <c:v>109.53443136751004</c:v>
                </c:pt>
                <c:pt idx="208">
                  <c:v>109.53433767392563</c:v>
                </c:pt>
                <c:pt idx="209">
                  <c:v>109.38851200729583</c:v>
                </c:pt>
                <c:pt idx="210">
                  <c:v>109.42081196056034</c:v>
                </c:pt>
                <c:pt idx="211">
                  <c:v>109.30918256765172</c:v>
                </c:pt>
                <c:pt idx="212">
                  <c:v>109.33446324983615</c:v>
                </c:pt>
                <c:pt idx="213">
                  <c:v>109.20217871731741</c:v>
                </c:pt>
                <c:pt idx="214">
                  <c:v>109.26669230848553</c:v>
                </c:pt>
                <c:pt idx="215">
                  <c:v>109.35191891335914</c:v>
                </c:pt>
                <c:pt idx="216">
                  <c:v>109.49786011262222</c:v>
                </c:pt>
                <c:pt idx="217">
                  <c:v>109.71560545626107</c:v>
                </c:pt>
                <c:pt idx="218">
                  <c:v>109.99891324433905</c:v>
                </c:pt>
                <c:pt idx="219">
                  <c:v>110.22033009792311</c:v>
                </c:pt>
                <c:pt idx="220">
                  <c:v>110.12779760446915</c:v>
                </c:pt>
                <c:pt idx="221">
                  <c:v>110.44451760992507</c:v>
                </c:pt>
                <c:pt idx="222">
                  <c:v>110.51428466251313</c:v>
                </c:pt>
                <c:pt idx="223">
                  <c:v>110.83108746666416</c:v>
                </c:pt>
                <c:pt idx="224">
                  <c:v>111.08955238205189</c:v>
                </c:pt>
                <c:pt idx="225">
                  <c:v>111.65153732231902</c:v>
                </c:pt>
                <c:pt idx="226">
                  <c:v>111.49928769269225</c:v>
                </c:pt>
                <c:pt idx="227">
                  <c:v>111.62341081375523</c:v>
                </c:pt>
                <c:pt idx="228">
                  <c:v>111.19968529509329</c:v>
                </c:pt>
                <c:pt idx="229">
                  <c:v>111.16370096618331</c:v>
                </c:pt>
                <c:pt idx="230">
                  <c:v>110.4277020473229</c:v>
                </c:pt>
                <c:pt idx="231">
                  <c:v>110.13268899096455</c:v>
                </c:pt>
                <c:pt idx="232">
                  <c:v>110.5222688364765</c:v>
                </c:pt>
                <c:pt idx="233">
                  <c:v>110.94324756816822</c:v>
                </c:pt>
                <c:pt idx="234">
                  <c:v>110.93959706583601</c:v>
                </c:pt>
                <c:pt idx="235">
                  <c:v>110.44797796595319</c:v>
                </c:pt>
                <c:pt idx="236">
                  <c:v>109.10807109016292</c:v>
                </c:pt>
                <c:pt idx="237">
                  <c:v>110.8074168754396</c:v>
                </c:pt>
                <c:pt idx="238">
                  <c:v>110.97430097734689</c:v>
                </c:pt>
                <c:pt idx="239">
                  <c:v>111.01140566301272</c:v>
                </c:pt>
                <c:pt idx="240">
                  <c:v>111.12767854519289</c:v>
                </c:pt>
                <c:pt idx="241">
                  <c:v>110.73682407769782</c:v>
                </c:pt>
                <c:pt idx="242">
                  <c:v>110.99416953551219</c:v>
                </c:pt>
                <c:pt idx="243">
                  <c:v>110.77037793479533</c:v>
                </c:pt>
                <c:pt idx="244">
                  <c:v>110.91227062645446</c:v>
                </c:pt>
                <c:pt idx="245">
                  <c:v>110.6044764545935</c:v>
                </c:pt>
                <c:pt idx="246">
                  <c:v>110.82467470649574</c:v>
                </c:pt>
                <c:pt idx="247">
                  <c:v>111.0258195584363</c:v>
                </c:pt>
                <c:pt idx="248">
                  <c:v>111.6843431827549</c:v>
                </c:pt>
                <c:pt idx="249">
                  <c:v>111.95286964234252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3EAF268-549C-41CC-8BFD-986E16A845B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314D6DD-F9A5-41EC-85B6-90072CFDA0D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85300CC-6CA1-42B6-89B8-A787B1D94EB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EFA34074-9077-459D-BD0B-6175C3117AA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3F8EB0D-2DF1-42B1-91FB-30D0EA97E98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113A2A1-7080-4F16-902E-661C25310A1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4E7FA197-EE76-4DEF-A71D-B36E081A782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9CEE2C52-3EC2-4ED8-895D-D849118688E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67EE08A2-7805-471A-954B-10C13B40886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4781066D-9B51-4996-B0C5-EB8F2805A56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9DE72B8C-9D7E-4595-984E-CD4044CBB0E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8851F07-43BC-4822-A888-C680AC2C465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A2C78F3C-FB60-476A-B8AB-A3FEB5632D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30AC98CB-2B2D-49CF-87E2-0C1E5CA4541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284021E6-47F5-4B5D-8EC6-CC095445A2D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8FB49158-C6F4-4464-985E-3E4D14FBB6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DF84084-6F56-494C-BB78-BAEC9D0ADF9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7CCCB7E-7009-49DB-8C81-E1AC9F35C2D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301BAF7C-4FCB-43DA-A303-2C91A069E9E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4EF8C395-89D2-40DC-8452-CBC4AF78E05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1.1078303007394337</c:v>
                </c:pt>
                <c:pt idx="1">
                  <c:v>0.93678382449664954</c:v>
                </c:pt>
                <c:pt idx="2">
                  <c:v>0.68191378279014436</c:v>
                </c:pt>
                <c:pt idx="3">
                  <c:v>0.71229956549671669</c:v>
                </c:pt>
                <c:pt idx="4">
                  <c:v>0.8871025208023855</c:v>
                </c:pt>
                <c:pt idx="5">
                  <c:v>0.82641014609304453</c:v>
                </c:pt>
                <c:pt idx="6">
                  <c:v>0.82372093119656442</c:v>
                </c:pt>
                <c:pt idx="7">
                  <c:v>0.70105800127321327</c:v>
                </c:pt>
                <c:pt idx="8">
                  <c:v>0.75110023956366567</c:v>
                </c:pt>
                <c:pt idx="9">
                  <c:v>0.80295952008153215</c:v>
                </c:pt>
                <c:pt idx="10">
                  <c:v>0.63296574051484689</c:v>
                </c:pt>
                <c:pt idx="11">
                  <c:v>0.63176468331049052</c:v>
                </c:pt>
                <c:pt idx="12">
                  <c:v>0.61194004622086839</c:v>
                </c:pt>
                <c:pt idx="13">
                  <c:v>0.50377195191537483</c:v>
                </c:pt>
                <c:pt idx="14">
                  <c:v>0.55094882244115972</c:v>
                </c:pt>
                <c:pt idx="15">
                  <c:v>0.56099049436519866</c:v>
                </c:pt>
                <c:pt idx="16">
                  <c:v>0.44280452756886779</c:v>
                </c:pt>
                <c:pt idx="17">
                  <c:v>0.51986295899049551</c:v>
                </c:pt>
                <c:pt idx="18">
                  <c:v>0.55307611667252687</c:v>
                </c:pt>
                <c:pt idx="19">
                  <c:v>0.31380615458051647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1.5793629902605952E-2</c:v>
                </c:pt>
                <c:pt idx="1">
                  <c:v>0.17544642857142861</c:v>
                </c:pt>
                <c:pt idx="2">
                  <c:v>9.9543757776856076E-2</c:v>
                </c:pt>
                <c:pt idx="3">
                  <c:v>6.2483728196981586E-2</c:v>
                </c:pt>
                <c:pt idx="4">
                  <c:v>0.1176470588235294</c:v>
                </c:pt>
                <c:pt idx="5">
                  <c:v>0.12887828162291171</c:v>
                </c:pt>
                <c:pt idx="6">
                  <c:v>8.3819541459551145E-2</c:v>
                </c:pt>
                <c:pt idx="7">
                  <c:v>9.1878354203935614E-2</c:v>
                </c:pt>
                <c:pt idx="8">
                  <c:v>0.13264554163596168</c:v>
                </c:pt>
                <c:pt idx="9">
                  <c:v>6.6896212493851456E-2</c:v>
                </c:pt>
                <c:pt idx="10">
                  <c:v>8.7751371116461127E-2</c:v>
                </c:pt>
                <c:pt idx="11">
                  <c:v>0.11980496865567682</c:v>
                </c:pt>
                <c:pt idx="12">
                  <c:v>0.1128526645768025</c:v>
                </c:pt>
                <c:pt idx="13">
                  <c:v>9.638554216867469E-2</c:v>
                </c:pt>
                <c:pt idx="14">
                  <c:v>0.10403890885857237</c:v>
                </c:pt>
                <c:pt idx="15">
                  <c:v>0.10875546204887522</c:v>
                </c:pt>
                <c:pt idx="16">
                  <c:v>0.13588324106693508</c:v>
                </c:pt>
                <c:pt idx="17">
                  <c:v>0</c:v>
                </c:pt>
                <c:pt idx="18">
                  <c:v>4.807210816224336E-2</c:v>
                </c:pt>
                <c:pt idx="19">
                  <c:v>5.6444990000317462E-3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417B7B9-06D0-4A0F-BFD2-22E3FC8F81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36E1BAD6-EA01-4F4A-A7DB-BA94B7FF4A2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D5BD786C-BA64-4CE2-91E3-1249C291913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5631FDC2-E2E3-4FD2-8B2B-DCEFDF64739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C444098-19AB-4575-85B4-E9F0B55BE43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B40C0CC7-3696-4518-B5CC-ADB061C3943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2080C56-12AD-43B6-8CA2-E50D71F338A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8EE3D9A-F1E5-494B-92AB-4C60BB9BC22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DE0EF10-C782-4D93-8114-95CBC2F103A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0488BE76-15C9-4849-A924-CC407ABB850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B2C3E6A-731F-4392-A141-F6FBB548953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08296782-3DED-4D9E-8674-E72C470E589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9E48288C-8585-485D-A24C-12D0D6B98F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C97F2B35-245C-4F6A-9FA3-1A693B8A03F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DC2F88F-C3A8-409C-99DE-11675710CC2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8F323534-5097-422A-9585-DF46F3F9870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E89486E-AF24-4E05-9CEF-B14EC827F8F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D9A4591-74F8-4204-916C-E3C28A33937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Logísticos'!$G$9:$G$26</c:f>
              <c:numCache>
                <c:formatCode>#,##0.00\x</c:formatCode>
                <c:ptCount val="18"/>
                <c:pt idx="0">
                  <c:v>0.78623771083530969</c:v>
                </c:pt>
                <c:pt idx="1">
                  <c:v>0.94217472967486027</c:v>
                </c:pt>
                <c:pt idx="2">
                  <c:v>1.0128687439439177</c:v>
                </c:pt>
                <c:pt idx="3">
                  <c:v>0.98397298828944257</c:v>
                </c:pt>
                <c:pt idx="4">
                  <c:v>0.90412933846256849</c:v>
                </c:pt>
                <c:pt idx="5">
                  <c:v>0.94872064522250743</c:v>
                </c:pt>
                <c:pt idx="6">
                  <c:v>0.90188279704430918</c:v>
                </c:pt>
                <c:pt idx="7">
                  <c:v>0.9034498819629535</c:v>
                </c:pt>
                <c:pt idx="8">
                  <c:v>0.83654282911370781</c:v>
                </c:pt>
                <c:pt idx="9">
                  <c:v>0.81587592863161673</c:v>
                </c:pt>
                <c:pt idx="10">
                  <c:v>0.88311838469977044</c:v>
                </c:pt>
                <c:pt idx="11">
                  <c:v>0.76375595714032418</c:v>
                </c:pt>
                <c:pt idx="12">
                  <c:v>0.95607396951967649</c:v>
                </c:pt>
                <c:pt idx="13">
                  <c:v>0.677786959481952</c:v>
                </c:pt>
                <c:pt idx="14">
                  <c:v>0.8891539217462846</c:v>
                </c:pt>
                <c:pt idx="15">
                  <c:v>0.92200185915246313</c:v>
                </c:pt>
                <c:pt idx="16">
                  <c:v>0.74949725485382401</c:v>
                </c:pt>
                <c:pt idx="17">
                  <c:v>0.70061318326941724</c:v>
                </c:pt>
              </c:numCache>
            </c:numRef>
          </c:xVal>
          <c:yVal>
            <c:numRef>
              <c:f>'Galpões Logísticos'!$K$9:$K$26</c:f>
              <c:numCache>
                <c:formatCode>0.0%</c:formatCode>
                <c:ptCount val="18"/>
                <c:pt idx="0">
                  <c:v>7.7591223570489462E-2</c:v>
                </c:pt>
                <c:pt idx="1">
                  <c:v>8.4528688524590168E-2</c:v>
                </c:pt>
                <c:pt idx="2">
                  <c:v>9.2298817421734722E-2</c:v>
                </c:pt>
                <c:pt idx="3">
                  <c:v>9.6309866526620949E-2</c:v>
                </c:pt>
                <c:pt idx="4">
                  <c:v>0.11799410029390223</c:v>
                </c:pt>
                <c:pt idx="5">
                  <c:v>9.7822845213241874E-2</c:v>
                </c:pt>
                <c:pt idx="6">
                  <c:v>0.13104728622911435</c:v>
                </c:pt>
                <c:pt idx="7">
                  <c:v>8.2903463522476045E-2</c:v>
                </c:pt>
                <c:pt idx="8">
                  <c:v>9.4015233949945584E-2</c:v>
                </c:pt>
                <c:pt idx="9">
                  <c:v>0.112464854732896</c:v>
                </c:pt>
                <c:pt idx="10">
                  <c:v>9.8439375747673558E-2</c:v>
                </c:pt>
                <c:pt idx="11">
                  <c:v>9.1603053435114504E-2</c:v>
                </c:pt>
                <c:pt idx="12">
                  <c:v>0.13085311096856958</c:v>
                </c:pt>
                <c:pt idx="13">
                  <c:v>0.14544417510337943</c:v>
                </c:pt>
                <c:pt idx="14">
                  <c:v>0.10012237178774058</c:v>
                </c:pt>
                <c:pt idx="15">
                  <c:v>0</c:v>
                </c:pt>
                <c:pt idx="16">
                  <c:v>0.10230332037092432</c:v>
                </c:pt>
                <c:pt idx="17">
                  <c:v>0.14453477868112016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Logísticos'!$C$9:$C$26</c15:f>
                <c15:dlblRangeCache>
                  <c:ptCount val="18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PATL11</c:v>
                  </c:pt>
                  <c:pt idx="17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638F982-53E4-4DD6-9AA6-8FF345C088C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3B76FF6-B4C3-4F62-A22F-5A55957B7AE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C40AEFE-BEA3-42A9-8E5D-A518B0C588F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042CC333-2B3F-4698-8425-0300A01C2EA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5AA222C-91BF-4593-8D9A-DE3073756BE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3EB6720-D8B8-4F2C-B848-233D7B1C08D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5125298-05AD-4E30-BB76-6A2D116C31F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70BDCF0-D3AC-463C-B9D8-E09F77E9731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D7A2216-C133-47BD-9316-DA7C48A4444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F30BD86-BB73-4AEF-9DB8-53ADC4AFC4E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F7B2CD3-2C37-4E3F-9615-3174846F4CA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87758C4-E6F1-4FA3-815D-7F3E5B168B2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1D513E0-910A-48A1-9ECC-AE4A49A052B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0.86935257276018685</c:v>
                </c:pt>
                <c:pt idx="1">
                  <c:v>0.98860544933099126</c:v>
                </c:pt>
                <c:pt idx="2">
                  <c:v>0.98959274682802267</c:v>
                </c:pt>
                <c:pt idx="3">
                  <c:v>0.92014329384657767</c:v>
                </c:pt>
                <c:pt idx="4">
                  <c:v>0.91654913515091141</c:v>
                </c:pt>
                <c:pt idx="5">
                  <c:v>0.93315743422142983</c:v>
                </c:pt>
                <c:pt idx="6">
                  <c:v>0.90845182989815854</c:v>
                </c:pt>
                <c:pt idx="7">
                  <c:v>0.74767458305329404</c:v>
                </c:pt>
                <c:pt idx="8">
                  <c:v>0.72057333032720494</c:v>
                </c:pt>
                <c:pt idx="9">
                  <c:v>0.94666218858326745</c:v>
                </c:pt>
                <c:pt idx="10">
                  <c:v>0.71886240302527582</c:v>
                </c:pt>
                <c:pt idx="11">
                  <c:v>0.76094722582347329</c:v>
                </c:pt>
                <c:pt idx="12">
                  <c:v>0.49390690887548033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7.0666666666666669E-2</c:v>
                </c:pt>
                <c:pt idx="1">
                  <c:v>9.946367625548512E-2</c:v>
                </c:pt>
                <c:pt idx="2">
                  <c:v>0.10099716402811973</c:v>
                </c:pt>
                <c:pt idx="3">
                  <c:v>9.2783505154639179E-2</c:v>
                </c:pt>
                <c:pt idx="4">
                  <c:v>0.11125533098313425</c:v>
                </c:pt>
                <c:pt idx="5">
                  <c:v>0.12452830188679245</c:v>
                </c:pt>
                <c:pt idx="6">
                  <c:v>8.8860679148594926E-2</c:v>
                </c:pt>
                <c:pt idx="7">
                  <c:v>0.11666666666666668</c:v>
                </c:pt>
                <c:pt idx="8">
                  <c:v>9.7683155917345041E-2</c:v>
                </c:pt>
                <c:pt idx="9">
                  <c:v>0.13087761808194809</c:v>
                </c:pt>
                <c:pt idx="10">
                  <c:v>0.1143992055610725</c:v>
                </c:pt>
                <c:pt idx="11">
                  <c:v>0.11660329531051966</c:v>
                </c:pt>
                <c:pt idx="12">
                  <c:v>0.11262569832402235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2EF7192F-42B3-4810-929F-C20D86C7514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D6829E5-FE8E-4D7B-9D7E-DF89BBB1D2E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7BE0C80A-C585-44CD-92F0-1D7095EC99C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CA2A46B-9BFC-4947-AAD6-80D583875AB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80F2339-F825-4F87-A088-C6597882D0D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65575E1-6645-4488-9A69-2FA862752CE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FEAC01E-6442-403F-BE2F-BF9CBB0521C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D756EC4-CCF1-4EDA-A6E1-550B7AD70F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6433B45-48E2-4771-A771-5F03124DD0E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BB071EB-BDCA-492D-909F-CD12C65644D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077E9A80-20B2-4EF0-AB8F-9CD3BFA6C61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71C2735-F3D7-46BD-BC78-84C2487141E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C250066-6884-416F-9315-3541BD4BA49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93A64382-05BD-4887-89AA-6ABF8CE23C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05D10B2F-B4A7-486F-9B02-12CD8E08490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9350F2E-881A-4972-BF48-F3C4FCBB26A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24865CD-C132-49A8-95AA-B136979EED3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07827ECF-7B85-45FE-BD3E-3C6B00792DB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ADDB1BC-AAB3-448C-B22A-6FDE3B70D35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4CAB69C3-B879-4C9E-A10E-C37177368EB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1.0272838765065495</c:v>
                </c:pt>
                <c:pt idx="1">
                  <c:v>0.96774803945983345</c:v>
                </c:pt>
                <c:pt idx="2">
                  <c:v>1.0192434534763308</c:v>
                </c:pt>
                <c:pt idx="3">
                  <c:v>0.99925787286393619</c:v>
                </c:pt>
                <c:pt idx="4">
                  <c:v>0.8738085966263639</c:v>
                </c:pt>
                <c:pt idx="5">
                  <c:v>1.0349199986614628</c:v>
                </c:pt>
                <c:pt idx="6">
                  <c:v>0.90290993996831825</c:v>
                </c:pt>
                <c:pt idx="7">
                  <c:v>1.0211712218125679</c:v>
                </c:pt>
                <c:pt idx="8">
                  <c:v>0.99586581471979041</c:v>
                </c:pt>
                <c:pt idx="9">
                  <c:v>0.97690558624425061</c:v>
                </c:pt>
                <c:pt idx="10">
                  <c:v>1.0043594563376808</c:v>
                </c:pt>
                <c:pt idx="11">
                  <c:v>0.89488551817921203</c:v>
                </c:pt>
                <c:pt idx="12">
                  <c:v>0.90863703549818575</c:v>
                </c:pt>
                <c:pt idx="13">
                  <c:v>0.97119310625326349</c:v>
                </c:pt>
                <c:pt idx="14">
                  <c:v>0.91049275788701955</c:v>
                </c:pt>
                <c:pt idx="15">
                  <c:v>0.80665211750005439</c:v>
                </c:pt>
                <c:pt idx="16">
                  <c:v>0.82291522735136247</c:v>
                </c:pt>
                <c:pt idx="17">
                  <c:v>0.91626449354630679</c:v>
                </c:pt>
                <c:pt idx="18">
                  <c:v>0.8848788727040372</c:v>
                </c:pt>
                <c:pt idx="19">
                  <c:v>0.91217324174291947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0.13132851161907136</c:v>
                </c:pt>
                <c:pt idx="1">
                  <c:v>0.13815789473684215</c:v>
                </c:pt>
                <c:pt idx="2">
                  <c:v>0.11680327868748454</c:v>
                </c:pt>
                <c:pt idx="3">
                  <c:v>0.13286361348552486</c:v>
                </c:pt>
                <c:pt idx="4">
                  <c:v>0.13466334164493299</c:v>
                </c:pt>
                <c:pt idx="5">
                  <c:v>0.13702540679417641</c:v>
                </c:pt>
                <c:pt idx="6">
                  <c:v>0.10771782178217822</c:v>
                </c:pt>
                <c:pt idx="7">
                  <c:v>0.14634146341463414</c:v>
                </c:pt>
                <c:pt idx="8">
                  <c:v>0.12591815320041974</c:v>
                </c:pt>
                <c:pt idx="9">
                  <c:v>0.11718749999843736</c:v>
                </c:pt>
                <c:pt idx="10">
                  <c:v>0.14649033570803935</c:v>
                </c:pt>
                <c:pt idx="11">
                  <c:v>0.11497005988023952</c:v>
                </c:pt>
                <c:pt idx="12">
                  <c:v>9.9056603773584884E-2</c:v>
                </c:pt>
                <c:pt idx="13">
                  <c:v>0.13444341658741321</c:v>
                </c:pt>
                <c:pt idx="14">
                  <c:v>0.13178294573643409</c:v>
                </c:pt>
                <c:pt idx="15">
                  <c:v>0.12000000000000001</c:v>
                </c:pt>
                <c:pt idx="16">
                  <c:v>0.13826654717705797</c:v>
                </c:pt>
                <c:pt idx="17">
                  <c:v>0.14012738853769777</c:v>
                </c:pt>
                <c:pt idx="18">
                  <c:v>0.10967024824008891</c:v>
                </c:pt>
                <c:pt idx="19">
                  <c:v>0.12091007583965332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4D134FE-170A-4348-A5EE-4F26256DE1C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9D3633E-6A1F-4628-B1AE-4A2DF6977F0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0.81390876329676876</c:v>
                </c:pt>
                <c:pt idx="1">
                  <c:v>0.88508847951218261</c:v>
                </c:pt>
                <c:pt idx="2">
                  <c:v>0.89194963271577532</c:v>
                </c:pt>
                <c:pt idx="3">
                  <c:v>0.84102503168923148</c:v>
                </c:pt>
                <c:pt idx="4">
                  <c:v>0.83470283077016838</c:v>
                </c:pt>
                <c:pt idx="5">
                  <c:v>0.8032032258445756</c:v>
                </c:pt>
                <c:pt idx="6">
                  <c:v>0.81961729353299628</c:v>
                </c:pt>
                <c:pt idx="7">
                  <c:v>0.84837751164116204</c:v>
                </c:pt>
                <c:pt idx="8">
                  <c:v>0.82259354808277529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0.12467532467532468</c:v>
                </c:pt>
                <c:pt idx="1">
                  <c:v>0.11516314779270634</c:v>
                </c:pt>
                <c:pt idx="2">
                  <c:v>0.11033892868598311</c:v>
                </c:pt>
                <c:pt idx="3">
                  <c:v>0.11715254237288138</c:v>
                </c:pt>
                <c:pt idx="4">
                  <c:v>0.11898016997167141</c:v>
                </c:pt>
                <c:pt idx="5">
                  <c:v>0.12261116367076634</c:v>
                </c:pt>
                <c:pt idx="6">
                  <c:v>0.12550281576830249</c:v>
                </c:pt>
                <c:pt idx="7">
                  <c:v>0.10588235294117647</c:v>
                </c:pt>
                <c:pt idx="8">
                  <c:v>0.12444444444444445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EE01B37-7ABD-4E52-B502-D1C61CE28D2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F00BB53-AAB9-4325-AE6C-DE8C6205FBA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3446B72-AED5-4FA8-9BA2-9C180CF3E2E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0.90595202525030916</c:v>
                </c:pt>
                <c:pt idx="1">
                  <c:v>0.92263587735929731</c:v>
                </c:pt>
                <c:pt idx="2">
                  <c:v>0.99058254155501946</c:v>
                </c:pt>
                <c:pt idx="3">
                  <c:v>0.99893584824940751</c:v>
                </c:pt>
                <c:pt idx="4">
                  <c:v>0.94301330409666961</c:v>
                </c:pt>
                <c:pt idx="5">
                  <c:v>1.0169839618757137</c:v>
                </c:pt>
                <c:pt idx="6">
                  <c:v>0.73213037095697719</c:v>
                </c:pt>
                <c:pt idx="7">
                  <c:v>0.91122073394422454</c:v>
                </c:pt>
                <c:pt idx="8">
                  <c:v>0.63908115793854858</c:v>
                </c:pt>
                <c:pt idx="9">
                  <c:v>0.65047673877763246</c:v>
                </c:pt>
                <c:pt idx="10">
                  <c:v>0.60704258016497092</c:v>
                </c:pt>
                <c:pt idx="11">
                  <c:v>4.3144693541600825E-2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0.12202055543449693</c:v>
                </c:pt>
                <c:pt idx="1">
                  <c:v>0.10541727672035139</c:v>
                </c:pt>
                <c:pt idx="2">
                  <c:v>9.5033175351905641E-2</c:v>
                </c:pt>
                <c:pt idx="3">
                  <c:v>8.8372093023255813E-2</c:v>
                </c:pt>
                <c:pt idx="4">
                  <c:v>0.12817904374364195</c:v>
                </c:pt>
                <c:pt idx="5">
                  <c:v>7.9141435338354715E-2</c:v>
                </c:pt>
                <c:pt idx="6">
                  <c:v>0.18055358410220015</c:v>
                </c:pt>
                <c:pt idx="7">
                  <c:v>0.11065573770491803</c:v>
                </c:pt>
                <c:pt idx="8">
                  <c:v>0.12272727272916632</c:v>
                </c:pt>
                <c:pt idx="9">
                  <c:v>8.9921318846070616E-2</c:v>
                </c:pt>
                <c:pt idx="10">
                  <c:v>7.2631578947368436E-2</c:v>
                </c:pt>
                <c:pt idx="11">
                  <c:v>3.4394904458598718E-2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Logísticos'!$W$9:$W$26</c:f>
              <c:strCache>
                <c:ptCount val="18"/>
                <c:pt idx="0">
                  <c:v>XPIN11</c:v>
                </c:pt>
                <c:pt idx="1">
                  <c:v>BLMG11</c:v>
                </c:pt>
                <c:pt idx="2">
                  <c:v>RZAT11</c:v>
                </c:pt>
                <c:pt idx="3">
                  <c:v>TRBL11</c:v>
                </c:pt>
                <c:pt idx="4">
                  <c:v>GGRC11</c:v>
                </c:pt>
                <c:pt idx="5">
                  <c:v>NEWL11</c:v>
                </c:pt>
                <c:pt idx="6">
                  <c:v>PATL11</c:v>
                </c:pt>
                <c:pt idx="7">
                  <c:v>RBRL11</c:v>
                </c:pt>
                <c:pt idx="8">
                  <c:v>VILG11</c:v>
                </c:pt>
                <c:pt idx="9">
                  <c:v>XPLG11</c:v>
                </c:pt>
                <c:pt idx="10">
                  <c:v>BRCO11</c:v>
                </c:pt>
                <c:pt idx="11">
                  <c:v>HSLG11</c:v>
                </c:pt>
                <c:pt idx="12">
                  <c:v>BTLG11</c:v>
                </c:pt>
                <c:pt idx="13">
                  <c:v>HLOG11</c:v>
                </c:pt>
                <c:pt idx="14">
                  <c:v>HGLG11</c:v>
                </c:pt>
                <c:pt idx="15">
                  <c:v>LVBI11</c:v>
                </c:pt>
                <c:pt idx="16">
                  <c:v>FIIB11</c:v>
                </c:pt>
                <c:pt idx="17">
                  <c:v>TRUE11</c:v>
                </c:pt>
              </c:strCache>
            </c:strRef>
          </c:cat>
          <c:val>
            <c:numRef>
              <c:f>'Galpões Logísticos'!$X$9:$X$26</c:f>
              <c:numCache>
                <c:formatCode>0%</c:formatCode>
                <c:ptCount val="18"/>
                <c:pt idx="0">
                  <c:v>0.14544417510337943</c:v>
                </c:pt>
                <c:pt idx="1">
                  <c:v>0.14453477868112016</c:v>
                </c:pt>
                <c:pt idx="2">
                  <c:v>0.13104728622911435</c:v>
                </c:pt>
                <c:pt idx="3">
                  <c:v>0.13085311096856958</c:v>
                </c:pt>
                <c:pt idx="4">
                  <c:v>0.11799410029390223</c:v>
                </c:pt>
                <c:pt idx="5">
                  <c:v>0.112464854732896</c:v>
                </c:pt>
                <c:pt idx="6">
                  <c:v>0.10230332037092432</c:v>
                </c:pt>
                <c:pt idx="7">
                  <c:v>0.10012237178774058</c:v>
                </c:pt>
                <c:pt idx="8">
                  <c:v>9.8439375747673558E-2</c:v>
                </c:pt>
                <c:pt idx="9">
                  <c:v>9.7822845213241874E-2</c:v>
                </c:pt>
                <c:pt idx="10">
                  <c:v>9.6309866526620949E-2</c:v>
                </c:pt>
                <c:pt idx="11">
                  <c:v>9.4015233949945584E-2</c:v>
                </c:pt>
                <c:pt idx="12">
                  <c:v>9.2298817421734722E-2</c:v>
                </c:pt>
                <c:pt idx="13">
                  <c:v>9.1603053435114504E-2</c:v>
                </c:pt>
                <c:pt idx="14">
                  <c:v>8.4528688524590168E-2</c:v>
                </c:pt>
                <c:pt idx="15">
                  <c:v>8.2903463522476045E-2</c:v>
                </c:pt>
                <c:pt idx="16">
                  <c:v>7.7591223570489462E-2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Logísticos'!$R$9:$R$26</c:f>
              <c:numCache>
                <c:formatCode>0.0%</c:formatCode>
                <c:ptCount val="18"/>
                <c:pt idx="0">
                  <c:v>9.6019945960827177E-2</c:v>
                </c:pt>
                <c:pt idx="1">
                  <c:v>9.6019945960827177E-2</c:v>
                </c:pt>
                <c:pt idx="2">
                  <c:v>9.6019945960827177E-2</c:v>
                </c:pt>
                <c:pt idx="3">
                  <c:v>9.6019945960827177E-2</c:v>
                </c:pt>
                <c:pt idx="4">
                  <c:v>9.6019945960827177E-2</c:v>
                </c:pt>
                <c:pt idx="5">
                  <c:v>9.6019945960827177E-2</c:v>
                </c:pt>
                <c:pt idx="6">
                  <c:v>9.6019945960827177E-2</c:v>
                </c:pt>
                <c:pt idx="7">
                  <c:v>9.6019945960827177E-2</c:v>
                </c:pt>
                <c:pt idx="8">
                  <c:v>9.6019945960827177E-2</c:v>
                </c:pt>
                <c:pt idx="9">
                  <c:v>9.6019945960827177E-2</c:v>
                </c:pt>
                <c:pt idx="10">
                  <c:v>9.6019945960827177E-2</c:v>
                </c:pt>
                <c:pt idx="11">
                  <c:v>9.6019945960827177E-2</c:v>
                </c:pt>
                <c:pt idx="12">
                  <c:v>9.6019945960827177E-2</c:v>
                </c:pt>
                <c:pt idx="13">
                  <c:v>9.6019945960827177E-2</c:v>
                </c:pt>
                <c:pt idx="14">
                  <c:v>9.6019945960827177E-2</c:v>
                </c:pt>
                <c:pt idx="15">
                  <c:v>9.6019945960827177E-2</c:v>
                </c:pt>
                <c:pt idx="16">
                  <c:v>9.6019945960827177E-2</c:v>
                </c:pt>
                <c:pt idx="17">
                  <c:v>9.6019945960827177E-2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CACR11</c:v>
                </c:pt>
                <c:pt idx="1">
                  <c:v>LIFE11</c:v>
                </c:pt>
                <c:pt idx="2">
                  <c:v>OUJP11</c:v>
                </c:pt>
                <c:pt idx="3">
                  <c:v>HABT11</c:v>
                </c:pt>
                <c:pt idx="4">
                  <c:v>RZAK11</c:v>
                </c:pt>
                <c:pt idx="5">
                  <c:v>VGIR11</c:v>
                </c:pt>
                <c:pt idx="6">
                  <c:v>KNSC11</c:v>
                </c:pt>
                <c:pt idx="7">
                  <c:v>MANA11</c:v>
                </c:pt>
                <c:pt idx="8">
                  <c:v>CYCR11</c:v>
                </c:pt>
                <c:pt idx="9">
                  <c:v>MCRE11</c:v>
                </c:pt>
                <c:pt idx="10">
                  <c:v>BCRI11</c:v>
                </c:pt>
                <c:pt idx="11">
                  <c:v>VCJR11</c:v>
                </c:pt>
                <c:pt idx="12">
                  <c:v>KNIP11</c:v>
                </c:pt>
                <c:pt idx="13">
                  <c:v>KNUQ11</c:v>
                </c:pt>
                <c:pt idx="14">
                  <c:v>CPTS11</c:v>
                </c:pt>
                <c:pt idx="15">
                  <c:v>RBRY11</c:v>
                </c:pt>
                <c:pt idx="16">
                  <c:v>KCRE11</c:v>
                </c:pt>
                <c:pt idx="17">
                  <c:v>SNCI11</c:v>
                </c:pt>
                <c:pt idx="18">
                  <c:v>KNHY11</c:v>
                </c:pt>
                <c:pt idx="19">
                  <c:v>VRTA11</c:v>
                </c:pt>
                <c:pt idx="20">
                  <c:v>KNCR11</c:v>
                </c:pt>
                <c:pt idx="21">
                  <c:v>ICRI11</c:v>
                </c:pt>
                <c:pt idx="22">
                  <c:v>WHGR11</c:v>
                </c:pt>
                <c:pt idx="23">
                  <c:v>MCCI11</c:v>
                </c:pt>
                <c:pt idx="24">
                  <c:v>CLIN11</c:v>
                </c:pt>
                <c:pt idx="25">
                  <c:v>XPCI11</c:v>
                </c:pt>
                <c:pt idx="26">
                  <c:v>AFHI11</c:v>
                </c:pt>
                <c:pt idx="27">
                  <c:v>URPR11</c:v>
                </c:pt>
                <c:pt idx="28">
                  <c:v>BTCI11</c:v>
                </c:pt>
                <c:pt idx="29">
                  <c:v>VGHF11</c:v>
                </c:pt>
                <c:pt idx="30">
                  <c:v>HGCR11</c:v>
                </c:pt>
                <c:pt idx="31">
                  <c:v>MXRF11</c:v>
                </c:pt>
                <c:pt idx="32">
                  <c:v>PCIP11</c:v>
                </c:pt>
                <c:pt idx="33">
                  <c:v>VGIP11</c:v>
                </c:pt>
                <c:pt idx="34">
                  <c:v>RECR11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0.1795735129068462</c:v>
                </c:pt>
                <c:pt idx="1">
                  <c:v>0.16419612314709237</c:v>
                </c:pt>
                <c:pt idx="2">
                  <c:v>0.15465729349736379</c:v>
                </c:pt>
                <c:pt idx="3">
                  <c:v>0.15011851461680273</c:v>
                </c:pt>
                <c:pt idx="4">
                  <c:v>0.14762741652021091</c:v>
                </c:pt>
                <c:pt idx="5">
                  <c:v>0.14649033570803935</c:v>
                </c:pt>
                <c:pt idx="6">
                  <c:v>0.14634146341463414</c:v>
                </c:pt>
                <c:pt idx="7">
                  <c:v>0.14193548387096774</c:v>
                </c:pt>
                <c:pt idx="8">
                  <c:v>0.14133333333333334</c:v>
                </c:pt>
                <c:pt idx="9">
                  <c:v>0.14012738853769777</c:v>
                </c:pt>
                <c:pt idx="10">
                  <c:v>0.1395348837209302</c:v>
                </c:pt>
                <c:pt idx="11">
                  <c:v>0.13826654717705797</c:v>
                </c:pt>
                <c:pt idx="12">
                  <c:v>0.13815789473684215</c:v>
                </c:pt>
                <c:pt idx="13">
                  <c:v>0.13702540679417641</c:v>
                </c:pt>
                <c:pt idx="14">
                  <c:v>0.13466334164493299</c:v>
                </c:pt>
                <c:pt idx="15">
                  <c:v>0.13444341658741321</c:v>
                </c:pt>
                <c:pt idx="16">
                  <c:v>0.1334816462736374</c:v>
                </c:pt>
                <c:pt idx="17">
                  <c:v>0.13340744858254586</c:v>
                </c:pt>
                <c:pt idx="18">
                  <c:v>0.13286361348552486</c:v>
                </c:pt>
                <c:pt idx="19">
                  <c:v>0.13178294573643409</c:v>
                </c:pt>
                <c:pt idx="20">
                  <c:v>0.13132851161907136</c:v>
                </c:pt>
                <c:pt idx="21">
                  <c:v>0.13089549137751921</c:v>
                </c:pt>
                <c:pt idx="22">
                  <c:v>0.12793176972336162</c:v>
                </c:pt>
                <c:pt idx="23">
                  <c:v>0.12591815320041974</c:v>
                </c:pt>
                <c:pt idx="24">
                  <c:v>0.12297734627831713</c:v>
                </c:pt>
                <c:pt idx="25">
                  <c:v>0.12196580174605938</c:v>
                </c:pt>
                <c:pt idx="26">
                  <c:v>0.12131318394997395</c:v>
                </c:pt>
                <c:pt idx="27">
                  <c:v>0.12110726643598616</c:v>
                </c:pt>
                <c:pt idx="28">
                  <c:v>0.12091007583965332</c:v>
                </c:pt>
                <c:pt idx="29">
                  <c:v>0.12000000000000001</c:v>
                </c:pt>
                <c:pt idx="30">
                  <c:v>0.11718749999843736</c:v>
                </c:pt>
                <c:pt idx="31">
                  <c:v>0.11680327868748454</c:v>
                </c:pt>
                <c:pt idx="32">
                  <c:v>0.11497005988023952</c:v>
                </c:pt>
                <c:pt idx="33">
                  <c:v>0.10967024824008891</c:v>
                </c:pt>
                <c:pt idx="34">
                  <c:v>0.10771782178217822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13,0%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CACR11</c:v>
              </c:pt>
              <c:pt idx="1">
                <c:v>LIFE11</c:v>
              </c:pt>
              <c:pt idx="2">
                <c:v>OUJP11</c:v>
              </c:pt>
              <c:pt idx="3">
                <c:v>HABT11</c:v>
              </c:pt>
              <c:pt idx="4">
                <c:v>RZAK11</c:v>
              </c:pt>
              <c:pt idx="5">
                <c:v>VGIR11</c:v>
              </c:pt>
              <c:pt idx="6">
                <c:v>KNSC11</c:v>
              </c:pt>
              <c:pt idx="7">
                <c:v>MANA11</c:v>
              </c:pt>
              <c:pt idx="8">
                <c:v>CYCR11</c:v>
              </c:pt>
              <c:pt idx="9">
                <c:v>MCRE11</c:v>
              </c:pt>
              <c:pt idx="10">
                <c:v>BCRI11</c:v>
              </c:pt>
              <c:pt idx="11">
                <c:v>VCJR11</c:v>
              </c:pt>
              <c:pt idx="12">
                <c:v>KNIP11</c:v>
              </c:pt>
              <c:pt idx="13">
                <c:v>KNUQ11</c:v>
              </c:pt>
              <c:pt idx="14">
                <c:v>CPTS11</c:v>
              </c:pt>
              <c:pt idx="15">
                <c:v>RBRY11</c:v>
              </c:pt>
              <c:pt idx="16">
                <c:v>KCRE11</c:v>
              </c:pt>
              <c:pt idx="17">
                <c:v>SNCI11</c:v>
              </c:pt>
              <c:pt idx="18">
                <c:v>KNHY11</c:v>
              </c:pt>
              <c:pt idx="19">
                <c:v>VRTA11</c:v>
              </c:pt>
              <c:pt idx="20">
                <c:v>KNCR11</c:v>
              </c:pt>
              <c:pt idx="21">
                <c:v>ICRI11</c:v>
              </c:pt>
              <c:pt idx="22">
                <c:v>WHGR11</c:v>
              </c:pt>
              <c:pt idx="23">
                <c:v>MCCI11</c:v>
              </c:pt>
              <c:pt idx="24">
                <c:v>CLIN11</c:v>
              </c:pt>
              <c:pt idx="25">
                <c:v>XPCI11</c:v>
              </c:pt>
              <c:pt idx="26">
                <c:v>AFHI11</c:v>
              </c:pt>
              <c:pt idx="27">
                <c:v>URPR11</c:v>
              </c:pt>
              <c:pt idx="28">
                <c:v>BTCI11</c:v>
              </c:pt>
              <c:pt idx="29">
                <c:v>VGHF11</c:v>
              </c:pt>
              <c:pt idx="30">
                <c:v>HGCR11</c:v>
              </c:pt>
              <c:pt idx="31">
                <c:v>MXRF11</c:v>
              </c:pt>
              <c:pt idx="32">
                <c:v>PCIP11</c:v>
              </c:pt>
              <c:pt idx="33">
                <c:v>VGIP11</c:v>
              </c:pt>
              <c:pt idx="34">
                <c:v>RECR11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0.13033076430869728</c:v>
                </c:pt>
                <c:pt idx="1">
                  <c:v>0.13033076430869728</c:v>
                </c:pt>
                <c:pt idx="2">
                  <c:v>0.13033076430869728</c:v>
                </c:pt>
                <c:pt idx="3">
                  <c:v>0.13033076430869728</c:v>
                </c:pt>
                <c:pt idx="4">
                  <c:v>0.13033076430869728</c:v>
                </c:pt>
                <c:pt idx="5">
                  <c:v>0.13033076430869728</c:v>
                </c:pt>
                <c:pt idx="6">
                  <c:v>0.13033076430869728</c:v>
                </c:pt>
                <c:pt idx="7">
                  <c:v>0.13033076430869728</c:v>
                </c:pt>
                <c:pt idx="8">
                  <c:v>0.13033076430869728</c:v>
                </c:pt>
                <c:pt idx="9">
                  <c:v>0.13033076430869728</c:v>
                </c:pt>
                <c:pt idx="10">
                  <c:v>0.13033076430869728</c:v>
                </c:pt>
                <c:pt idx="11">
                  <c:v>0.13033076430869728</c:v>
                </c:pt>
                <c:pt idx="12">
                  <c:v>0.13033076430869728</c:v>
                </c:pt>
                <c:pt idx="13">
                  <c:v>0.13033076430869728</c:v>
                </c:pt>
                <c:pt idx="14">
                  <c:v>0.13033076430869728</c:v>
                </c:pt>
                <c:pt idx="15">
                  <c:v>0.13033076430869728</c:v>
                </c:pt>
                <c:pt idx="16">
                  <c:v>0.13033076430869728</c:v>
                </c:pt>
                <c:pt idx="17">
                  <c:v>0.13033076430869728</c:v>
                </c:pt>
                <c:pt idx="18">
                  <c:v>0.13033076430869728</c:v>
                </c:pt>
                <c:pt idx="19">
                  <c:v>0.13033076430869728</c:v>
                </c:pt>
                <c:pt idx="20">
                  <c:v>0.13033076430869728</c:v>
                </c:pt>
                <c:pt idx="21">
                  <c:v>0.13033076430869728</c:v>
                </c:pt>
                <c:pt idx="22">
                  <c:v>0.13033076430869728</c:v>
                </c:pt>
                <c:pt idx="23">
                  <c:v>0.13033076430869728</c:v>
                </c:pt>
                <c:pt idx="24">
                  <c:v>0.13033076430869728</c:v>
                </c:pt>
                <c:pt idx="25">
                  <c:v>0.13033076430869728</c:v>
                </c:pt>
                <c:pt idx="26">
                  <c:v>0.13033076430869728</c:v>
                </c:pt>
                <c:pt idx="27">
                  <c:v>0.13033076430869728</c:v>
                </c:pt>
                <c:pt idx="28">
                  <c:v>0.13033076430869728</c:v>
                </c:pt>
                <c:pt idx="29">
                  <c:v>0.13033076430869728</c:v>
                </c:pt>
                <c:pt idx="30">
                  <c:v>0.13033076430869728</c:v>
                </c:pt>
                <c:pt idx="31">
                  <c:v>0.13033076430869728</c:v>
                </c:pt>
                <c:pt idx="32">
                  <c:v>0.13033076430869728</c:v>
                </c:pt>
                <c:pt idx="33">
                  <c:v>0.13033076430869728</c:v>
                </c:pt>
                <c:pt idx="34">
                  <c:v>0.13033076430869728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TEPP11</c:v>
                </c:pt>
                <c:pt idx="1">
                  <c:v>RECT11</c:v>
                </c:pt>
                <c:pt idx="2">
                  <c:v>SPTW11</c:v>
                </c:pt>
                <c:pt idx="3">
                  <c:v>GTWR11</c:v>
                </c:pt>
                <c:pt idx="4">
                  <c:v>CEOC11</c:v>
                </c:pt>
                <c:pt idx="5">
                  <c:v>VGRI11</c:v>
                </c:pt>
                <c:pt idx="6">
                  <c:v>RNGO11</c:v>
                </c:pt>
                <c:pt idx="7">
                  <c:v>BROF11</c:v>
                </c:pt>
                <c:pt idx="8">
                  <c:v>BRCR11</c:v>
                </c:pt>
                <c:pt idx="9">
                  <c:v>KORE11</c:v>
                </c:pt>
                <c:pt idx="10">
                  <c:v>VINO11</c:v>
                </c:pt>
                <c:pt idx="11">
                  <c:v>JSRE11</c:v>
                </c:pt>
                <c:pt idx="12">
                  <c:v>HGRE11</c:v>
                </c:pt>
                <c:pt idx="13">
                  <c:v>AIEC11</c:v>
                </c:pt>
                <c:pt idx="14">
                  <c:v>PVBI11</c:v>
                </c:pt>
                <c:pt idx="15">
                  <c:v>CBOP11</c:v>
                </c:pt>
                <c:pt idx="16">
                  <c:v>PATC11</c:v>
                </c:pt>
                <c:pt idx="17">
                  <c:v>ALMI11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0.17544642857142861</c:v>
                </c:pt>
                <c:pt idx="1">
                  <c:v>0.13588324106693508</c:v>
                </c:pt>
                <c:pt idx="2">
                  <c:v>0.13264554163596168</c:v>
                </c:pt>
                <c:pt idx="3">
                  <c:v>0.12887828162291171</c:v>
                </c:pt>
                <c:pt idx="4">
                  <c:v>0.11980496865567682</c:v>
                </c:pt>
                <c:pt idx="5">
                  <c:v>0.1176470588235294</c:v>
                </c:pt>
                <c:pt idx="6">
                  <c:v>0.1128526645768025</c:v>
                </c:pt>
                <c:pt idx="7">
                  <c:v>0.10875546204887522</c:v>
                </c:pt>
                <c:pt idx="8">
                  <c:v>0.10403890885857237</c:v>
                </c:pt>
                <c:pt idx="9">
                  <c:v>9.9543757776856076E-2</c:v>
                </c:pt>
                <c:pt idx="10">
                  <c:v>9.638554216867469E-2</c:v>
                </c:pt>
                <c:pt idx="11">
                  <c:v>8.7751371116461127E-2</c:v>
                </c:pt>
                <c:pt idx="12">
                  <c:v>8.3819541459551145E-2</c:v>
                </c:pt>
                <c:pt idx="13">
                  <c:v>6.6896212493851456E-2</c:v>
                </c:pt>
                <c:pt idx="14">
                  <c:v>6.2483728196981586E-2</c:v>
                </c:pt>
                <c:pt idx="15">
                  <c:v>4.807210816224336E-2</c:v>
                </c:pt>
                <c:pt idx="16">
                  <c:v>1.5793629902605952E-2</c:v>
                </c:pt>
                <c:pt idx="17">
                  <c:v>5.6444990000317462E-3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TEPP11</c:v>
              </c:pt>
              <c:pt idx="1">
                <c:v>RECT11</c:v>
              </c:pt>
              <c:pt idx="2">
                <c:v>SPTW11</c:v>
              </c:pt>
              <c:pt idx="3">
                <c:v>GTWR11</c:v>
              </c:pt>
              <c:pt idx="4">
                <c:v>CEOC11</c:v>
              </c:pt>
              <c:pt idx="5">
                <c:v>VGRI11</c:v>
              </c:pt>
              <c:pt idx="6">
                <c:v>RNGO11</c:v>
              </c:pt>
              <c:pt idx="7">
                <c:v>BROF11</c:v>
              </c:pt>
              <c:pt idx="8">
                <c:v>BRCR11</c:v>
              </c:pt>
              <c:pt idx="9">
                <c:v>KORE11</c:v>
              </c:pt>
              <c:pt idx="10">
                <c:v>VINO11</c:v>
              </c:pt>
              <c:pt idx="11">
                <c:v>JSRE11</c:v>
              </c:pt>
              <c:pt idx="12">
                <c:v>HGRE11</c:v>
              </c:pt>
              <c:pt idx="13">
                <c:v>AIEC11</c:v>
              </c:pt>
              <c:pt idx="14">
                <c:v>PVBI11</c:v>
              </c:pt>
              <c:pt idx="15">
                <c:v>CBOP11</c:v>
              </c:pt>
              <c:pt idx="16">
                <c:v>PATC11</c:v>
              </c:pt>
              <c:pt idx="17">
                <c:v>ALMI11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9.3611888861574954E-2</c:v>
                </c:pt>
                <c:pt idx="1">
                  <c:v>9.3611888861574954E-2</c:v>
                </c:pt>
                <c:pt idx="2">
                  <c:v>9.3611888861574954E-2</c:v>
                </c:pt>
                <c:pt idx="3">
                  <c:v>9.3611888861574954E-2</c:v>
                </c:pt>
                <c:pt idx="4">
                  <c:v>9.3611888861574954E-2</c:v>
                </c:pt>
                <c:pt idx="5">
                  <c:v>9.3611888861574954E-2</c:v>
                </c:pt>
                <c:pt idx="6">
                  <c:v>9.3611888861574954E-2</c:v>
                </c:pt>
                <c:pt idx="7">
                  <c:v>9.3611888861574954E-2</c:v>
                </c:pt>
                <c:pt idx="8">
                  <c:v>9.3611888861574954E-2</c:v>
                </c:pt>
                <c:pt idx="9">
                  <c:v>9.3611888861574954E-2</c:v>
                </c:pt>
                <c:pt idx="10">
                  <c:v>9.3611888861574954E-2</c:v>
                </c:pt>
                <c:pt idx="11">
                  <c:v>9.3611888861574954E-2</c:v>
                </c:pt>
                <c:pt idx="12">
                  <c:v>9.3611888861574954E-2</c:v>
                </c:pt>
                <c:pt idx="13">
                  <c:v>9.3611888861574954E-2</c:v>
                </c:pt>
                <c:pt idx="14">
                  <c:v>9.3611888861574954E-2</c:v>
                </c:pt>
                <c:pt idx="15">
                  <c:v>9.3611888861574954E-2</c:v>
                </c:pt>
                <c:pt idx="16">
                  <c:v>9.3611888861574954E-2</c:v>
                </c:pt>
                <c:pt idx="17">
                  <c:v>9.3611888861574954E-2</c:v>
                </c:pt>
                <c:pt idx="18">
                  <c:v>9.3611888861574954E-2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PQDP11</c:v>
                </c:pt>
                <c:pt idx="1">
                  <c:v>CPSH11</c:v>
                </c:pt>
                <c:pt idx="2">
                  <c:v>BBIG11</c:v>
                </c:pt>
                <c:pt idx="3">
                  <c:v>BPML11</c:v>
                </c:pt>
                <c:pt idx="4">
                  <c:v>FIGS11</c:v>
                </c:pt>
                <c:pt idx="5">
                  <c:v>GZIT11</c:v>
                </c:pt>
                <c:pt idx="6">
                  <c:v>PMLL11</c:v>
                </c:pt>
                <c:pt idx="7">
                  <c:v>XPML11</c:v>
                </c:pt>
                <c:pt idx="8">
                  <c:v>HGBS11</c:v>
                </c:pt>
                <c:pt idx="9">
                  <c:v>ABCP11</c:v>
                </c:pt>
                <c:pt idx="10">
                  <c:v>VISC11</c:v>
                </c:pt>
                <c:pt idx="11">
                  <c:v>HSML11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0.13087761808194809</c:v>
                </c:pt>
                <c:pt idx="1">
                  <c:v>0.12452830188679245</c:v>
                </c:pt>
                <c:pt idx="2">
                  <c:v>0.11666666666666668</c:v>
                </c:pt>
                <c:pt idx="3">
                  <c:v>0.11660329531051966</c:v>
                </c:pt>
                <c:pt idx="4">
                  <c:v>0.1143992055610725</c:v>
                </c:pt>
                <c:pt idx="5">
                  <c:v>0.11262569832402235</c:v>
                </c:pt>
                <c:pt idx="6">
                  <c:v>0.11125533098313425</c:v>
                </c:pt>
                <c:pt idx="7">
                  <c:v>0.10099716402811973</c:v>
                </c:pt>
                <c:pt idx="8">
                  <c:v>9.946367625548512E-2</c:v>
                </c:pt>
                <c:pt idx="9">
                  <c:v>9.7683155917345041E-2</c:v>
                </c:pt>
                <c:pt idx="10">
                  <c:v>9.2783505154639179E-2</c:v>
                </c:pt>
                <c:pt idx="11">
                  <c:v>8.8860679148594926E-2</c:v>
                </c:pt>
                <c:pt idx="12">
                  <c:v>7.0666666666666669E-2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0.10166894634094702</c:v>
                </c:pt>
                <c:pt idx="1">
                  <c:v>0.10166894634094702</c:v>
                </c:pt>
                <c:pt idx="2">
                  <c:v>0.10166894634094702</c:v>
                </c:pt>
                <c:pt idx="3">
                  <c:v>0.10166894634094702</c:v>
                </c:pt>
                <c:pt idx="4">
                  <c:v>0.10166894634094702</c:v>
                </c:pt>
                <c:pt idx="5">
                  <c:v>0.10166894634094702</c:v>
                </c:pt>
                <c:pt idx="6">
                  <c:v>0.10166894634094702</c:v>
                </c:pt>
                <c:pt idx="7">
                  <c:v>0.10166894634094702</c:v>
                </c:pt>
                <c:pt idx="8">
                  <c:v>0.10166894634094702</c:v>
                </c:pt>
                <c:pt idx="9">
                  <c:v>0.10166894634094702</c:v>
                </c:pt>
                <c:pt idx="10">
                  <c:v>0.10166894634094702</c:v>
                </c:pt>
                <c:pt idx="11">
                  <c:v>0.10166894634094702</c:v>
                </c:pt>
                <c:pt idx="12">
                  <c:v>0.10166894634094702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PSEC11</c:v>
                </c:pt>
                <c:pt idx="1">
                  <c:v>JSAF11</c:v>
                </c:pt>
                <c:pt idx="2">
                  <c:v>XPSF11</c:v>
                </c:pt>
                <c:pt idx="3">
                  <c:v>RBFM11</c:v>
                </c:pt>
                <c:pt idx="4">
                  <c:v>KISU11</c:v>
                </c:pt>
                <c:pt idx="5">
                  <c:v>SNFF11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0.12550281576830249</c:v>
                </c:pt>
                <c:pt idx="1">
                  <c:v>0.12467532467532468</c:v>
                </c:pt>
                <c:pt idx="2">
                  <c:v>0.12444444444444445</c:v>
                </c:pt>
                <c:pt idx="3">
                  <c:v>0.12261116367076634</c:v>
                </c:pt>
                <c:pt idx="4">
                  <c:v>0.11898016997167141</c:v>
                </c:pt>
                <c:pt idx="5">
                  <c:v>0.11715254237288138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11,7%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PSEC11</c:v>
              </c:pt>
              <c:pt idx="1">
                <c:v>JSAF11</c:v>
              </c:pt>
              <c:pt idx="2">
                <c:v>XPSF11</c:v>
              </c:pt>
              <c:pt idx="3">
                <c:v>RBFM11</c:v>
              </c:pt>
              <c:pt idx="4">
                <c:v>KISU11</c:v>
              </c:pt>
              <c:pt idx="5">
                <c:v>SNFF11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0.11658917487698299</c:v>
                </c:pt>
                <c:pt idx="1">
                  <c:v>0.11658917487698299</c:v>
                </c:pt>
                <c:pt idx="2">
                  <c:v>0.11658917487698299</c:v>
                </c:pt>
                <c:pt idx="3">
                  <c:v>0.11658917487698299</c:v>
                </c:pt>
                <c:pt idx="4">
                  <c:v>0.11658917487698299</c:v>
                </c:pt>
                <c:pt idx="5">
                  <c:v>0.11658917487698299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CRAA11</c:v>
                </c:pt>
                <c:pt idx="2">
                  <c:v>EGAF11</c:v>
                </c:pt>
                <c:pt idx="3">
                  <c:v>VGIA11</c:v>
                </c:pt>
                <c:pt idx="4">
                  <c:v>FGAA11</c:v>
                </c:pt>
                <c:pt idx="5">
                  <c:v>RZAG11</c:v>
                </c:pt>
                <c:pt idx="6">
                  <c:v>OIAG11</c:v>
                </c:pt>
                <c:pt idx="7">
                  <c:v>KNCA11</c:v>
                </c:pt>
                <c:pt idx="8">
                  <c:v>RURA11</c:v>
                </c:pt>
                <c:pt idx="9">
                  <c:v>CPTR11</c:v>
                </c:pt>
                <c:pt idx="10">
                  <c:v>XPCA11</c:v>
                </c:pt>
                <c:pt idx="11">
                  <c:v>PLCA11</c:v>
                </c:pt>
                <c:pt idx="12">
                  <c:v>LSAG11</c:v>
                </c:pt>
                <c:pt idx="13">
                  <c:v>DCRA11</c:v>
                </c:pt>
                <c:pt idx="14">
                  <c:v>JGPX11</c:v>
                </c:pt>
                <c:pt idx="15">
                  <c:v>FZDA11</c:v>
                </c:pt>
                <c:pt idx="16">
                  <c:v>GCRA11</c:v>
                </c:pt>
                <c:pt idx="17">
                  <c:v>VCRA11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1.0566873420170446</c:v>
                </c:pt>
                <c:pt idx="1">
                  <c:v>1.0141935724651054</c:v>
                </c:pt>
                <c:pt idx="2">
                  <c:v>1.001474055628313</c:v>
                </c:pt>
                <c:pt idx="3">
                  <c:v>0.99859572946384612</c:v>
                </c:pt>
                <c:pt idx="4">
                  <c:v>0.99682661743704282</c:v>
                </c:pt>
                <c:pt idx="5">
                  <c:v>0.94633352923808234</c:v>
                </c:pt>
                <c:pt idx="6">
                  <c:v>0.93353243862277402</c:v>
                </c:pt>
                <c:pt idx="7">
                  <c:v>0.93020900528829487</c:v>
                </c:pt>
                <c:pt idx="8">
                  <c:v>0.87337335782516334</c:v>
                </c:pt>
                <c:pt idx="9">
                  <c:v>0.86857741282337542</c:v>
                </c:pt>
                <c:pt idx="10">
                  <c:v>0.85445596986929806</c:v>
                </c:pt>
                <c:pt idx="11">
                  <c:v>0.83285560157727723</c:v>
                </c:pt>
                <c:pt idx="12">
                  <c:v>0.79494455178002243</c:v>
                </c:pt>
                <c:pt idx="13">
                  <c:v>0.76845353314256748</c:v>
                </c:pt>
                <c:pt idx="14">
                  <c:v>0.71382258193137793</c:v>
                </c:pt>
                <c:pt idx="15">
                  <c:v>0.69986359749404847</c:v>
                </c:pt>
                <c:pt idx="16">
                  <c:v>0.65163350360831429</c:v>
                </c:pt>
                <c:pt idx="17">
                  <c:v>0.61538231333523208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CRAA11</c:v>
              </c:pt>
              <c:pt idx="2">
                <c:v>EGAF11</c:v>
              </c:pt>
              <c:pt idx="3">
                <c:v>VGIA11</c:v>
              </c:pt>
              <c:pt idx="4">
                <c:v>FGAA11</c:v>
              </c:pt>
              <c:pt idx="5">
                <c:v>RZAG11</c:v>
              </c:pt>
              <c:pt idx="6">
                <c:v>OIAG11</c:v>
              </c:pt>
              <c:pt idx="7">
                <c:v>KNCA11</c:v>
              </c:pt>
              <c:pt idx="8">
                <c:v>RURA11</c:v>
              </c:pt>
              <c:pt idx="9">
                <c:v>CPTR11</c:v>
              </c:pt>
              <c:pt idx="10">
                <c:v>XPCA11</c:v>
              </c:pt>
              <c:pt idx="11">
                <c:v>PLCA11</c:v>
              </c:pt>
              <c:pt idx="12">
                <c:v>LSAG11</c:v>
              </c:pt>
              <c:pt idx="13">
                <c:v>DCRA11</c:v>
              </c:pt>
              <c:pt idx="14">
                <c:v>JGPX11</c:v>
              </c:pt>
              <c:pt idx="15">
                <c:v>FZDA11</c:v>
              </c:pt>
              <c:pt idx="16">
                <c:v>GCRA11</c:v>
              </c:pt>
              <c:pt idx="17">
                <c:v>VCRA11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0.90243001141038837</c:v>
                </c:pt>
                <c:pt idx="1">
                  <c:v>0.90243001141038837</c:v>
                </c:pt>
                <c:pt idx="2">
                  <c:v>0.90243001141038837</c:v>
                </c:pt>
                <c:pt idx="3">
                  <c:v>0.90243001141038837</c:v>
                </c:pt>
                <c:pt idx="4">
                  <c:v>0.90243001141038837</c:v>
                </c:pt>
                <c:pt idx="5">
                  <c:v>0.90243001141038837</c:v>
                </c:pt>
                <c:pt idx="6">
                  <c:v>0.90243001141038837</c:v>
                </c:pt>
                <c:pt idx="7">
                  <c:v>0.90243001141038837</c:v>
                </c:pt>
                <c:pt idx="8">
                  <c:v>0.90243001141038837</c:v>
                </c:pt>
                <c:pt idx="9">
                  <c:v>0.90243001141038837</c:v>
                </c:pt>
                <c:pt idx="10">
                  <c:v>0.90243001141038837</c:v>
                </c:pt>
                <c:pt idx="11">
                  <c:v>0.90243001141038837</c:v>
                </c:pt>
                <c:pt idx="12">
                  <c:v>0.90243001141038837</c:v>
                </c:pt>
                <c:pt idx="13">
                  <c:v>0.90243001141038837</c:v>
                </c:pt>
                <c:pt idx="14">
                  <c:v>0.90243001141038837</c:v>
                </c:pt>
                <c:pt idx="15">
                  <c:v>0.90243001141038837</c:v>
                </c:pt>
                <c:pt idx="16">
                  <c:v>0.90243001141038837</c:v>
                </c:pt>
                <c:pt idx="17">
                  <c:v>0.90243001141038837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VCRA11</c:v>
                </c:pt>
                <c:pt idx="1">
                  <c:v>JGPX11</c:v>
                </c:pt>
                <c:pt idx="2">
                  <c:v>VGIA11</c:v>
                </c:pt>
                <c:pt idx="3">
                  <c:v>SNAG11</c:v>
                </c:pt>
                <c:pt idx="4">
                  <c:v>LSAG11</c:v>
                </c:pt>
                <c:pt idx="5">
                  <c:v>RURA11</c:v>
                </c:pt>
                <c:pt idx="6">
                  <c:v>CPTR11</c:v>
                </c:pt>
                <c:pt idx="7">
                  <c:v>XPCA11</c:v>
                </c:pt>
                <c:pt idx="8">
                  <c:v>PLCA11</c:v>
                </c:pt>
                <c:pt idx="9">
                  <c:v>RZAG11</c:v>
                </c:pt>
                <c:pt idx="10">
                  <c:v>OIAG11</c:v>
                </c:pt>
                <c:pt idx="11">
                  <c:v>FGAA11</c:v>
                </c:pt>
                <c:pt idx="12">
                  <c:v>EGAF11</c:v>
                </c:pt>
                <c:pt idx="13">
                  <c:v>GCRA11</c:v>
                </c:pt>
                <c:pt idx="14">
                  <c:v>DCRA11</c:v>
                </c:pt>
                <c:pt idx="15">
                  <c:v>CRAA11</c:v>
                </c:pt>
                <c:pt idx="16">
                  <c:v>HGAG11</c:v>
                </c:pt>
                <c:pt idx="17">
                  <c:v>KNCA11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0.20458891013384323</c:v>
                </c:pt>
                <c:pt idx="1">
                  <c:v>0.18353969410050983</c:v>
                </c:pt>
                <c:pt idx="2">
                  <c:v>0.1803108808290155</c:v>
                </c:pt>
                <c:pt idx="3">
                  <c:v>0.16513761467889906</c:v>
                </c:pt>
                <c:pt idx="4">
                  <c:v>0.16133162612035853</c:v>
                </c:pt>
                <c:pt idx="5">
                  <c:v>0.16107382550335569</c:v>
                </c:pt>
                <c:pt idx="6">
                  <c:v>0.16102683780630106</c:v>
                </c:pt>
                <c:pt idx="7">
                  <c:v>0.16019417475728157</c:v>
                </c:pt>
                <c:pt idx="8">
                  <c:v>0.15859030837004406</c:v>
                </c:pt>
                <c:pt idx="9">
                  <c:v>0.15806805708013172</c:v>
                </c:pt>
                <c:pt idx="10">
                  <c:v>0.15737704918032785</c:v>
                </c:pt>
                <c:pt idx="11">
                  <c:v>0.15351812366737738</c:v>
                </c:pt>
                <c:pt idx="12">
                  <c:v>0.14880532311724973</c:v>
                </c:pt>
                <c:pt idx="13">
                  <c:v>0.14708002883922136</c:v>
                </c:pt>
                <c:pt idx="14">
                  <c:v>0.14496644295302014</c:v>
                </c:pt>
                <c:pt idx="15">
                  <c:v>0.14481560146746478</c:v>
                </c:pt>
                <c:pt idx="16">
                  <c:v>0.12112472963229995</c:v>
                </c:pt>
                <c:pt idx="17">
                  <c:v>0.11937172774869108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VCRA11</c:v>
              </c:pt>
              <c:pt idx="1">
                <c:v>JGPX11</c:v>
              </c:pt>
              <c:pt idx="2">
                <c:v>VGIA11</c:v>
              </c:pt>
              <c:pt idx="3">
                <c:v>SNAG11</c:v>
              </c:pt>
              <c:pt idx="4">
                <c:v>LSAG11</c:v>
              </c:pt>
              <c:pt idx="5">
                <c:v>RURA11</c:v>
              </c:pt>
              <c:pt idx="6">
                <c:v>CPTR11</c:v>
              </c:pt>
              <c:pt idx="7">
                <c:v>XPCA11</c:v>
              </c:pt>
              <c:pt idx="8">
                <c:v>PLCA11</c:v>
              </c:pt>
              <c:pt idx="9">
                <c:v>RZAG11</c:v>
              </c:pt>
              <c:pt idx="10">
                <c:v>OIAG11</c:v>
              </c:pt>
              <c:pt idx="11">
                <c:v>FGAA11</c:v>
              </c:pt>
              <c:pt idx="12">
                <c:v>EGAF11</c:v>
              </c:pt>
              <c:pt idx="13">
                <c:v>GCRA11</c:v>
              </c:pt>
              <c:pt idx="14">
                <c:v>DCRA11</c:v>
              </c:pt>
              <c:pt idx="15">
                <c:v>CRAA11</c:v>
              </c:pt>
              <c:pt idx="16">
                <c:v>HGAG11</c:v>
              </c:pt>
              <c:pt idx="17">
                <c:v>KNCA11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0.14899583978870487</c:v>
                </c:pt>
                <c:pt idx="1">
                  <c:v>0.14899583978870487</c:v>
                </c:pt>
                <c:pt idx="2">
                  <c:v>0.14899583978870487</c:v>
                </c:pt>
                <c:pt idx="3">
                  <c:v>0.14899583978870487</c:v>
                </c:pt>
                <c:pt idx="4">
                  <c:v>0.14899583978870487</c:v>
                </c:pt>
                <c:pt idx="5">
                  <c:v>0.14899583978870487</c:v>
                </c:pt>
                <c:pt idx="6">
                  <c:v>0.14899583978870487</c:v>
                </c:pt>
                <c:pt idx="7">
                  <c:v>0.14899583978870487</c:v>
                </c:pt>
                <c:pt idx="8">
                  <c:v>0.14899583978870487</c:v>
                </c:pt>
                <c:pt idx="9">
                  <c:v>0.14899583978870487</c:v>
                </c:pt>
                <c:pt idx="10">
                  <c:v>0.14899583978870487</c:v>
                </c:pt>
                <c:pt idx="11">
                  <c:v>0.14899583978870487</c:v>
                </c:pt>
                <c:pt idx="12">
                  <c:v>0.14899583978870487</c:v>
                </c:pt>
                <c:pt idx="13">
                  <c:v>0.14899583978870487</c:v>
                </c:pt>
                <c:pt idx="14">
                  <c:v>0.14899583978870487</c:v>
                </c:pt>
                <c:pt idx="15">
                  <c:v>0.14899583978870487</c:v>
                </c:pt>
                <c:pt idx="16">
                  <c:v>0.14899583978870487</c:v>
                </c:pt>
                <c:pt idx="17">
                  <c:v>0.14899583978870487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27AFEBE-B98D-4F2A-B0BA-3EE6CD06DA2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705BC48-6F73-474D-B535-6FBBF4F69C4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7CA552B-624B-4D9A-9918-C34501A2061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7DCD261-B749-4104-B7DC-826CEDBEB4D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577A2C7-F07F-4B24-B845-D8C71208410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1.0566873420170446</c:v>
                </c:pt>
                <c:pt idx="1">
                  <c:v>1.0141935724651054</c:v>
                </c:pt>
                <c:pt idx="2">
                  <c:v>1.001474055628313</c:v>
                </c:pt>
                <c:pt idx="3">
                  <c:v>0.99859572946384612</c:v>
                </c:pt>
                <c:pt idx="4">
                  <c:v>0.99682661743704282</c:v>
                </c:pt>
                <c:pt idx="5">
                  <c:v>0.94633352923808234</c:v>
                </c:pt>
                <c:pt idx="6">
                  <c:v>0.93353243862277402</c:v>
                </c:pt>
                <c:pt idx="7">
                  <c:v>0.93020900528829487</c:v>
                </c:pt>
                <c:pt idx="8">
                  <c:v>0.87337335782516334</c:v>
                </c:pt>
                <c:pt idx="9">
                  <c:v>0.86857741282337542</c:v>
                </c:pt>
                <c:pt idx="10">
                  <c:v>0.85445596986929806</c:v>
                </c:pt>
                <c:pt idx="11">
                  <c:v>0.83285560157727723</c:v>
                </c:pt>
                <c:pt idx="12">
                  <c:v>0.79494455178002243</c:v>
                </c:pt>
                <c:pt idx="13">
                  <c:v>0.76845353314256748</c:v>
                </c:pt>
                <c:pt idx="14">
                  <c:v>0.71382258193137793</c:v>
                </c:pt>
                <c:pt idx="15">
                  <c:v>0.69986359749404847</c:v>
                </c:pt>
                <c:pt idx="16">
                  <c:v>0.65163350360831429</c:v>
                </c:pt>
                <c:pt idx="17">
                  <c:v>0.61538231333523208</c:v>
                </c:pt>
                <c:pt idx="18">
                  <c:v>0.59038841037846268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0.20458891013384323</c:v>
                </c:pt>
                <c:pt idx="1">
                  <c:v>0.18353969410050983</c:v>
                </c:pt>
                <c:pt idx="2">
                  <c:v>0.1803108808290155</c:v>
                </c:pt>
                <c:pt idx="3">
                  <c:v>0.16513761467889906</c:v>
                </c:pt>
                <c:pt idx="4">
                  <c:v>0.16133162612035853</c:v>
                </c:pt>
                <c:pt idx="5">
                  <c:v>0.16107382550335569</c:v>
                </c:pt>
                <c:pt idx="6">
                  <c:v>0.16102683780630106</c:v>
                </c:pt>
                <c:pt idx="7">
                  <c:v>0.16019417475728157</c:v>
                </c:pt>
                <c:pt idx="8">
                  <c:v>0.15859030837004406</c:v>
                </c:pt>
                <c:pt idx="9">
                  <c:v>0.15806805708013172</c:v>
                </c:pt>
                <c:pt idx="10">
                  <c:v>0.15737704918032785</c:v>
                </c:pt>
                <c:pt idx="11">
                  <c:v>0.15351812366737738</c:v>
                </c:pt>
                <c:pt idx="12">
                  <c:v>0.14880532311724973</c:v>
                </c:pt>
                <c:pt idx="13">
                  <c:v>0.14708002883922136</c:v>
                </c:pt>
                <c:pt idx="14">
                  <c:v>0.14496644295302014</c:v>
                </c:pt>
                <c:pt idx="15">
                  <c:v>0.14481560146746478</c:v>
                </c:pt>
                <c:pt idx="16">
                  <c:v>0.12112472963229995</c:v>
                </c:pt>
                <c:pt idx="17">
                  <c:v>0.11937172774869108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CRAA11</c:v>
                  </c:pt>
                  <c:pt idx="2">
                    <c:v>EGAF11</c:v>
                  </c:pt>
                  <c:pt idx="3">
                    <c:v>VGIA11</c:v>
                  </c:pt>
                  <c:pt idx="4">
                    <c:v>FGAA11</c:v>
                  </c:pt>
                  <c:pt idx="5">
                    <c:v>RZAG11</c:v>
                  </c:pt>
                  <c:pt idx="6">
                    <c:v>OIAG11</c:v>
                  </c:pt>
                  <c:pt idx="7">
                    <c:v>KNCA11</c:v>
                  </c:pt>
                  <c:pt idx="8">
                    <c:v>RURA11</c:v>
                  </c:pt>
                  <c:pt idx="9">
                    <c:v>CPTR11</c:v>
                  </c:pt>
                  <c:pt idx="10">
                    <c:v>XPCA11</c:v>
                  </c:pt>
                  <c:pt idx="11">
                    <c:v>PLCA11</c:v>
                  </c:pt>
                  <c:pt idx="12">
                    <c:v>LSAG11</c:v>
                  </c:pt>
                  <c:pt idx="13">
                    <c:v>DCRA11</c:v>
                  </c:pt>
                  <c:pt idx="14">
                    <c:v>JGPX11</c:v>
                  </c:pt>
                  <c:pt idx="15">
                    <c:v>FZDA11</c:v>
                  </c:pt>
                  <c:pt idx="16">
                    <c:v>GCRA11</c:v>
                  </c:pt>
                  <c:pt idx="17">
                    <c:v>VCRA11</c:v>
                  </c:pt>
                  <c:pt idx="18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0.90595202525030916</c:v>
                </c:pt>
                <c:pt idx="1">
                  <c:v>0.92263587735929731</c:v>
                </c:pt>
                <c:pt idx="2">
                  <c:v>0.99058254155501946</c:v>
                </c:pt>
                <c:pt idx="3">
                  <c:v>0.99893584824940751</c:v>
                </c:pt>
                <c:pt idx="4">
                  <c:v>0.94301330409666961</c:v>
                </c:pt>
                <c:pt idx="5">
                  <c:v>1.0169839618757137</c:v>
                </c:pt>
                <c:pt idx="6">
                  <c:v>0.73213037095697719</c:v>
                </c:pt>
                <c:pt idx="7">
                  <c:v>0.91122073394422454</c:v>
                </c:pt>
                <c:pt idx="8">
                  <c:v>0.63908115793854858</c:v>
                </c:pt>
                <c:pt idx="9">
                  <c:v>0.65047673877763246</c:v>
                </c:pt>
                <c:pt idx="10">
                  <c:v>0.60704258016497092</c:v>
                </c:pt>
                <c:pt idx="11">
                  <c:v>4.3144693541600825E-2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0.12202055543449693</c:v>
                </c:pt>
                <c:pt idx="1">
                  <c:v>0.10541727672035139</c:v>
                </c:pt>
                <c:pt idx="2">
                  <c:v>9.5033175351905641E-2</c:v>
                </c:pt>
                <c:pt idx="3">
                  <c:v>8.8372093023255813E-2</c:v>
                </c:pt>
                <c:pt idx="4">
                  <c:v>0.12817904374364195</c:v>
                </c:pt>
                <c:pt idx="5">
                  <c:v>7.9141435338354715E-2</c:v>
                </c:pt>
                <c:pt idx="6">
                  <c:v>0.18055358410220015</c:v>
                </c:pt>
                <c:pt idx="7">
                  <c:v>0.11065573770491803</c:v>
                </c:pt>
                <c:pt idx="8">
                  <c:v>0.12272727272916632</c:v>
                </c:pt>
                <c:pt idx="9">
                  <c:v>8.9921318846070616E-2</c:v>
                </c:pt>
                <c:pt idx="10">
                  <c:v>7.2631578947368436E-2</c:v>
                </c:pt>
                <c:pt idx="11">
                  <c:v>3.4394904458598718E-2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0.90595202525030916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0.12202055543449693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0.92263587735929731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0.10541727672035139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0.99058254155501946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9.5033175351905641E-2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0.99893584824940751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8.8372093023255813E-2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0.94301330409666961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0.12817904374364195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1.0169839618757137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7.9141435338354715E-2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0.73213037095697719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0.18055358410220015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0.91122073394422454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0.11065573770491803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0.63908115793854858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0.12272727272916632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0.65047673877763246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8.9921318846070616E-2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0.60704258016497092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7.2631578947368436E-2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4.3144693541600825E-2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3.4394904458598718E-2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TEPP11</c:v>
                </c:pt>
                <c:pt idx="2">
                  <c:v>VGRI11</c:v>
                </c:pt>
                <c:pt idx="3">
                  <c:v>GTWR11</c:v>
                </c:pt>
                <c:pt idx="4">
                  <c:v>HGRE11</c:v>
                </c:pt>
                <c:pt idx="5">
                  <c:v>AIEC11</c:v>
                </c:pt>
                <c:pt idx="6">
                  <c:v>SPTW11</c:v>
                </c:pt>
                <c:pt idx="7">
                  <c:v>PVBI11</c:v>
                </c:pt>
                <c:pt idx="8">
                  <c:v>RCRB11</c:v>
                </c:pt>
                <c:pt idx="9">
                  <c:v>KORE11</c:v>
                </c:pt>
                <c:pt idx="10">
                  <c:v>JSRE11</c:v>
                </c:pt>
                <c:pt idx="11">
                  <c:v>RNGO11</c:v>
                </c:pt>
                <c:pt idx="12">
                  <c:v>BROF11</c:v>
                </c:pt>
                <c:pt idx="13">
                  <c:v>CBOP11</c:v>
                </c:pt>
                <c:pt idx="14">
                  <c:v>BRCR11</c:v>
                </c:pt>
                <c:pt idx="15">
                  <c:v>VPPR11</c:v>
                </c:pt>
                <c:pt idx="16">
                  <c:v>VINO11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1.1078303007394337</c:v>
                </c:pt>
                <c:pt idx="1">
                  <c:v>0.93678382449664954</c:v>
                </c:pt>
                <c:pt idx="2">
                  <c:v>0.8871025208023855</c:v>
                </c:pt>
                <c:pt idx="3">
                  <c:v>0.82641014609304453</c:v>
                </c:pt>
                <c:pt idx="4">
                  <c:v>0.82372093119656442</c:v>
                </c:pt>
                <c:pt idx="5">
                  <c:v>0.80295952008153215</c:v>
                </c:pt>
                <c:pt idx="6">
                  <c:v>0.75110023956366567</c:v>
                </c:pt>
                <c:pt idx="7">
                  <c:v>0.71229956549671669</c:v>
                </c:pt>
                <c:pt idx="8">
                  <c:v>0.70105800127321327</c:v>
                </c:pt>
                <c:pt idx="9">
                  <c:v>0.68191378279014436</c:v>
                </c:pt>
                <c:pt idx="10">
                  <c:v>0.63296574051484689</c:v>
                </c:pt>
                <c:pt idx="11">
                  <c:v>0.61194004622086839</c:v>
                </c:pt>
                <c:pt idx="12">
                  <c:v>0.56099049436519866</c:v>
                </c:pt>
                <c:pt idx="13">
                  <c:v>0.55307611667252687</c:v>
                </c:pt>
                <c:pt idx="14">
                  <c:v>0.55094882244115972</c:v>
                </c:pt>
                <c:pt idx="15">
                  <c:v>0.51986295899049551</c:v>
                </c:pt>
                <c:pt idx="16">
                  <c:v>0.50377195191537483</c:v>
                </c:pt>
                <c:pt idx="17">
                  <c:v>0.44280452756886779</c:v>
                </c:pt>
                <c:pt idx="18">
                  <c:v>0.31380615458051647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TEPP11</c:v>
              </c:pt>
              <c:pt idx="2">
                <c:v>VGRI11</c:v>
              </c:pt>
              <c:pt idx="3">
                <c:v>GTWR11</c:v>
              </c:pt>
              <c:pt idx="4">
                <c:v>HGRE11</c:v>
              </c:pt>
              <c:pt idx="5">
                <c:v>AIEC11</c:v>
              </c:pt>
              <c:pt idx="6">
                <c:v>SPTW11</c:v>
              </c:pt>
              <c:pt idx="7">
                <c:v>PVBI11</c:v>
              </c:pt>
              <c:pt idx="8">
                <c:v>RCRB11</c:v>
              </c:pt>
              <c:pt idx="9">
                <c:v>KORE11</c:v>
              </c:pt>
              <c:pt idx="10">
                <c:v>JSRE11</c:v>
              </c:pt>
              <c:pt idx="11">
                <c:v>RNGO11</c:v>
              </c:pt>
              <c:pt idx="12">
                <c:v>BROF11</c:v>
              </c:pt>
              <c:pt idx="13">
                <c:v>CBOP11</c:v>
              </c:pt>
              <c:pt idx="14">
                <c:v>BRCR11</c:v>
              </c:pt>
              <c:pt idx="15">
                <c:v>VPPR11</c:v>
              </c:pt>
              <c:pt idx="16">
                <c:v>VINO11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0.66781579345904118</c:v>
                </c:pt>
                <c:pt idx="1">
                  <c:v>0.66781579345904118</c:v>
                </c:pt>
                <c:pt idx="2">
                  <c:v>0.66781579345904118</c:v>
                </c:pt>
                <c:pt idx="3">
                  <c:v>0.66781579345904118</c:v>
                </c:pt>
                <c:pt idx="4">
                  <c:v>0.66781579345904118</c:v>
                </c:pt>
                <c:pt idx="5">
                  <c:v>0.66781579345904118</c:v>
                </c:pt>
                <c:pt idx="6">
                  <c:v>0.66781579345904118</c:v>
                </c:pt>
                <c:pt idx="7">
                  <c:v>0.66781579345904118</c:v>
                </c:pt>
                <c:pt idx="8">
                  <c:v>0.66781579345904118</c:v>
                </c:pt>
                <c:pt idx="9">
                  <c:v>0.66781579345904118</c:v>
                </c:pt>
                <c:pt idx="10">
                  <c:v>0.66781579345904118</c:v>
                </c:pt>
                <c:pt idx="11">
                  <c:v>0.66781579345904118</c:v>
                </c:pt>
                <c:pt idx="12">
                  <c:v>0.66781579345904118</c:v>
                </c:pt>
                <c:pt idx="13">
                  <c:v>0.66781579345904118</c:v>
                </c:pt>
                <c:pt idx="14">
                  <c:v>0.66781579345904118</c:v>
                </c:pt>
                <c:pt idx="15">
                  <c:v>0.66781579345904118</c:v>
                </c:pt>
                <c:pt idx="16">
                  <c:v>0.66781579345904118</c:v>
                </c:pt>
                <c:pt idx="17">
                  <c:v>0.66781579345904118</c:v>
                </c:pt>
                <c:pt idx="18">
                  <c:v>0.66781579345904118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1.5793629902605952E-2</c:v>
                </c:pt>
                <c:pt idx="1">
                  <c:v>0.17544642857142861</c:v>
                </c:pt>
                <c:pt idx="2">
                  <c:v>9.9543757776856076E-2</c:v>
                </c:pt>
                <c:pt idx="3">
                  <c:v>6.2483728196981586E-2</c:v>
                </c:pt>
                <c:pt idx="4">
                  <c:v>0.1176470588235294</c:v>
                </c:pt>
                <c:pt idx="5">
                  <c:v>0.12887828162291171</c:v>
                </c:pt>
                <c:pt idx="6">
                  <c:v>8.3819541459551145E-2</c:v>
                </c:pt>
                <c:pt idx="7">
                  <c:v>9.1878354203935614E-2</c:v>
                </c:pt>
                <c:pt idx="8">
                  <c:v>0.13264554163596168</c:v>
                </c:pt>
                <c:pt idx="9">
                  <c:v>6.6896212493851456E-2</c:v>
                </c:pt>
                <c:pt idx="10">
                  <c:v>8.7751371116461127E-2</c:v>
                </c:pt>
                <c:pt idx="11">
                  <c:v>0.11980496865567682</c:v>
                </c:pt>
                <c:pt idx="12">
                  <c:v>0.1128526645768025</c:v>
                </c:pt>
                <c:pt idx="13">
                  <c:v>9.638554216867469E-2</c:v>
                </c:pt>
                <c:pt idx="14">
                  <c:v>0.10403890885857237</c:v>
                </c:pt>
                <c:pt idx="15">
                  <c:v>0.10875546204887522</c:v>
                </c:pt>
                <c:pt idx="16">
                  <c:v>0.13588324106693508</c:v>
                </c:pt>
                <c:pt idx="17">
                  <c:v>0</c:v>
                </c:pt>
                <c:pt idx="18">
                  <c:v>4.807210816224336E-2</c:v>
                </c:pt>
                <c:pt idx="19">
                  <c:v>5.6444990000317462E-3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9.3611888861574954E-2</c:v>
                </c:pt>
                <c:pt idx="1">
                  <c:v>9.3611888861574954E-2</c:v>
                </c:pt>
                <c:pt idx="2">
                  <c:v>9.3611888861574954E-2</c:v>
                </c:pt>
                <c:pt idx="3">
                  <c:v>9.3611888861574954E-2</c:v>
                </c:pt>
                <c:pt idx="4">
                  <c:v>9.3611888861574954E-2</c:v>
                </c:pt>
                <c:pt idx="5">
                  <c:v>9.3611888861574954E-2</c:v>
                </c:pt>
                <c:pt idx="6">
                  <c:v>9.3611888861574954E-2</c:v>
                </c:pt>
                <c:pt idx="7">
                  <c:v>9.3611888861574954E-2</c:v>
                </c:pt>
                <c:pt idx="8">
                  <c:v>9.3611888861574954E-2</c:v>
                </c:pt>
                <c:pt idx="9">
                  <c:v>9.3611888861574954E-2</c:v>
                </c:pt>
                <c:pt idx="10">
                  <c:v>9.3611888861574954E-2</c:v>
                </c:pt>
                <c:pt idx="11">
                  <c:v>9.3611888861574954E-2</c:v>
                </c:pt>
                <c:pt idx="12">
                  <c:v>9.3611888861574954E-2</c:v>
                </c:pt>
                <c:pt idx="13">
                  <c:v>9.3611888861574954E-2</c:v>
                </c:pt>
                <c:pt idx="14">
                  <c:v>9.3611888861574954E-2</c:v>
                </c:pt>
                <c:pt idx="15">
                  <c:v>9.3611888861574954E-2</c:v>
                </c:pt>
                <c:pt idx="16">
                  <c:v>9.3611888861574954E-2</c:v>
                </c:pt>
                <c:pt idx="17">
                  <c:v>9.3611888861574954E-2</c:v>
                </c:pt>
                <c:pt idx="18">
                  <c:v>9.3611888861574954E-2</c:v>
                </c:pt>
                <c:pt idx="19">
                  <c:v>9.3611888861574954E-2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Logísticos'!$T$9:$T$26</c:f>
              <c:strCache>
                <c:ptCount val="18"/>
                <c:pt idx="0">
                  <c:v>BTLG11</c:v>
                </c:pt>
                <c:pt idx="1">
                  <c:v>BRCO11</c:v>
                </c:pt>
                <c:pt idx="2">
                  <c:v>TRBL11</c:v>
                </c:pt>
                <c:pt idx="3">
                  <c:v>XPLG11</c:v>
                </c:pt>
                <c:pt idx="4">
                  <c:v>HGLG11</c:v>
                </c:pt>
                <c:pt idx="5">
                  <c:v>TRUE11</c:v>
                </c:pt>
                <c:pt idx="6">
                  <c:v>GGRC11</c:v>
                </c:pt>
                <c:pt idx="7">
                  <c:v>LVBI11</c:v>
                </c:pt>
                <c:pt idx="8">
                  <c:v>RZAT11</c:v>
                </c:pt>
                <c:pt idx="9">
                  <c:v>RBRL11</c:v>
                </c:pt>
                <c:pt idx="10">
                  <c:v>VILG11</c:v>
                </c:pt>
                <c:pt idx="11">
                  <c:v>HSLG11</c:v>
                </c:pt>
                <c:pt idx="12">
                  <c:v>NEWL11</c:v>
                </c:pt>
                <c:pt idx="13">
                  <c:v>FIIB11</c:v>
                </c:pt>
                <c:pt idx="14">
                  <c:v>HLOG11</c:v>
                </c:pt>
                <c:pt idx="15">
                  <c:v>PATL11</c:v>
                </c:pt>
                <c:pt idx="16">
                  <c:v>BLMG11</c:v>
                </c:pt>
                <c:pt idx="17">
                  <c:v>XPIN11</c:v>
                </c:pt>
              </c:strCache>
            </c:strRef>
          </c:cat>
          <c:val>
            <c:numRef>
              <c:f>'Galpões Logísticos'!$U$9:$U$26</c:f>
              <c:numCache>
                <c:formatCode>#,##0.00\x</c:formatCode>
                <c:ptCount val="18"/>
                <c:pt idx="0">
                  <c:v>1.0128687439439177</c:v>
                </c:pt>
                <c:pt idx="1">
                  <c:v>0.98397298828944257</c:v>
                </c:pt>
                <c:pt idx="2">
                  <c:v>0.95607396951967649</c:v>
                </c:pt>
                <c:pt idx="3">
                  <c:v>0.94872064522250743</c:v>
                </c:pt>
                <c:pt idx="4">
                  <c:v>0.94217472967486027</c:v>
                </c:pt>
                <c:pt idx="5">
                  <c:v>0.92200185915246313</c:v>
                </c:pt>
                <c:pt idx="6">
                  <c:v>0.90412933846256849</c:v>
                </c:pt>
                <c:pt idx="7">
                  <c:v>0.9034498819629535</c:v>
                </c:pt>
                <c:pt idx="8">
                  <c:v>0.90188279704430918</c:v>
                </c:pt>
                <c:pt idx="9">
                  <c:v>0.8891539217462846</c:v>
                </c:pt>
                <c:pt idx="10">
                  <c:v>0.88311838469977044</c:v>
                </c:pt>
                <c:pt idx="11">
                  <c:v>0.83654282911370781</c:v>
                </c:pt>
                <c:pt idx="12">
                  <c:v>0.81587592863161673</c:v>
                </c:pt>
                <c:pt idx="13">
                  <c:v>0.78623771083530969</c:v>
                </c:pt>
                <c:pt idx="14">
                  <c:v>0.76375595714032418</c:v>
                </c:pt>
                <c:pt idx="15">
                  <c:v>0.74949725485382401</c:v>
                </c:pt>
                <c:pt idx="16">
                  <c:v>0.70061318326941724</c:v>
                </c:pt>
                <c:pt idx="17">
                  <c:v>0.677786959481952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Logísticos'!$Q$9:$Q$26</c:f>
              <c:numCache>
                <c:formatCode>#,##0.00\x</c:formatCode>
                <c:ptCount val="18"/>
                <c:pt idx="0">
                  <c:v>0.92617004569908767</c:v>
                </c:pt>
                <c:pt idx="1">
                  <c:v>0.92617004569908767</c:v>
                </c:pt>
                <c:pt idx="2">
                  <c:v>0.92617004569908767</c:v>
                </c:pt>
                <c:pt idx="3">
                  <c:v>0.92617004569908767</c:v>
                </c:pt>
                <c:pt idx="4">
                  <c:v>0.92617004569908767</c:v>
                </c:pt>
                <c:pt idx="5">
                  <c:v>0.92617004569908767</c:v>
                </c:pt>
                <c:pt idx="6">
                  <c:v>0.92617004569908767</c:v>
                </c:pt>
                <c:pt idx="7">
                  <c:v>0.92617004569908767</c:v>
                </c:pt>
                <c:pt idx="8">
                  <c:v>0.92617004569908767</c:v>
                </c:pt>
                <c:pt idx="9">
                  <c:v>0.92617004569908767</c:v>
                </c:pt>
                <c:pt idx="10">
                  <c:v>0.92617004569908767</c:v>
                </c:pt>
                <c:pt idx="11">
                  <c:v>0.92617004569908767</c:v>
                </c:pt>
                <c:pt idx="12">
                  <c:v>0.92617004569908767</c:v>
                </c:pt>
                <c:pt idx="13">
                  <c:v>0.92617004569908767</c:v>
                </c:pt>
                <c:pt idx="14">
                  <c:v>0.92617004569908767</c:v>
                </c:pt>
                <c:pt idx="15">
                  <c:v>0.92617004569908767</c:v>
                </c:pt>
                <c:pt idx="16">
                  <c:v>0.92617004569908767</c:v>
                </c:pt>
                <c:pt idx="17">
                  <c:v>0.92617004569908767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XPML11</c:v>
                </c:pt>
                <c:pt idx="1">
                  <c:v>HGBS11</c:v>
                </c:pt>
                <c:pt idx="2">
                  <c:v>PQDP11</c:v>
                </c:pt>
                <c:pt idx="3">
                  <c:v>CPSH11</c:v>
                </c:pt>
                <c:pt idx="4">
                  <c:v>VISC11</c:v>
                </c:pt>
                <c:pt idx="5">
                  <c:v>PMLL11</c:v>
                </c:pt>
                <c:pt idx="6">
                  <c:v>HSML11</c:v>
                </c:pt>
                <c:pt idx="7">
                  <c:v>SHPH11</c:v>
                </c:pt>
                <c:pt idx="8">
                  <c:v>BPML11</c:v>
                </c:pt>
                <c:pt idx="9">
                  <c:v>BBIG11</c:v>
                </c:pt>
                <c:pt idx="10">
                  <c:v>ABCP11</c:v>
                </c:pt>
                <c:pt idx="11">
                  <c:v>FIGS11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0.98959274682802267</c:v>
                </c:pt>
                <c:pt idx="1">
                  <c:v>0.98860544933099126</c:v>
                </c:pt>
                <c:pt idx="2">
                  <c:v>0.94666218858326745</c:v>
                </c:pt>
                <c:pt idx="3">
                  <c:v>0.93315743422142983</c:v>
                </c:pt>
                <c:pt idx="4">
                  <c:v>0.92014329384657767</c:v>
                </c:pt>
                <c:pt idx="5">
                  <c:v>0.91654913515091141</c:v>
                </c:pt>
                <c:pt idx="6">
                  <c:v>0.90845182989815854</c:v>
                </c:pt>
                <c:pt idx="7">
                  <c:v>0.86935257276018685</c:v>
                </c:pt>
                <c:pt idx="8">
                  <c:v>0.76094722582347329</c:v>
                </c:pt>
                <c:pt idx="9">
                  <c:v>0.74767458305329404</c:v>
                </c:pt>
                <c:pt idx="10">
                  <c:v>0.72057333032720494</c:v>
                </c:pt>
                <c:pt idx="11">
                  <c:v>0.71886240302527582</c:v>
                </c:pt>
                <c:pt idx="12">
                  <c:v>0.49390690887548033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0.88957339061477891</c:v>
                </c:pt>
                <c:pt idx="1">
                  <c:v>0.88957339061477891</c:v>
                </c:pt>
                <c:pt idx="2">
                  <c:v>0.88957339061477891</c:v>
                </c:pt>
                <c:pt idx="3">
                  <c:v>0.88957339061477891</c:v>
                </c:pt>
                <c:pt idx="4">
                  <c:v>0.88957339061477891</c:v>
                </c:pt>
                <c:pt idx="5">
                  <c:v>0.88957339061477891</c:v>
                </c:pt>
                <c:pt idx="6">
                  <c:v>0.88957339061477891</c:v>
                </c:pt>
                <c:pt idx="7">
                  <c:v>0.88957339061477891</c:v>
                </c:pt>
                <c:pt idx="8">
                  <c:v>0.88957339061477891</c:v>
                </c:pt>
                <c:pt idx="9">
                  <c:v>0.88957339061477891</c:v>
                </c:pt>
                <c:pt idx="10">
                  <c:v>0.88957339061477891</c:v>
                </c:pt>
                <c:pt idx="11">
                  <c:v>0.88957339061477891</c:v>
                </c:pt>
                <c:pt idx="12">
                  <c:v>0.88957339061477891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Recebíveis!$U$9:$U$44</c15:sqref>
                  </c15:fullRef>
                </c:ext>
              </c:extLst>
              <c:f>Recebíveis!$U$9:$U$43</c:f>
              <c:strCache>
                <c:ptCount val="35"/>
                <c:pt idx="0">
                  <c:v>KNUQ11</c:v>
                </c:pt>
                <c:pt idx="1">
                  <c:v>KNCR11</c:v>
                </c:pt>
                <c:pt idx="2">
                  <c:v>KNSC11</c:v>
                </c:pt>
                <c:pt idx="3">
                  <c:v>MXRF11</c:v>
                </c:pt>
                <c:pt idx="4">
                  <c:v>AFHI11</c:v>
                </c:pt>
                <c:pt idx="5">
                  <c:v>VGIR11</c:v>
                </c:pt>
                <c:pt idx="6">
                  <c:v>KNHY11</c:v>
                </c:pt>
                <c:pt idx="7">
                  <c:v>MCCI11</c:v>
                </c:pt>
                <c:pt idx="8">
                  <c:v>MANA11</c:v>
                </c:pt>
                <c:pt idx="9">
                  <c:v>HGCR11</c:v>
                </c:pt>
                <c:pt idx="10">
                  <c:v>RBRY11</c:v>
                </c:pt>
                <c:pt idx="11">
                  <c:v>RZAK11</c:v>
                </c:pt>
                <c:pt idx="12">
                  <c:v>KNIP11</c:v>
                </c:pt>
                <c:pt idx="13">
                  <c:v>CYCR11</c:v>
                </c:pt>
                <c:pt idx="14">
                  <c:v>CLIN11</c:v>
                </c:pt>
                <c:pt idx="15">
                  <c:v>ICRI11</c:v>
                </c:pt>
                <c:pt idx="16">
                  <c:v>WHGR11</c:v>
                </c:pt>
                <c:pt idx="17">
                  <c:v>KCRE11</c:v>
                </c:pt>
                <c:pt idx="18">
                  <c:v>XPCI11</c:v>
                </c:pt>
                <c:pt idx="19">
                  <c:v>LIFE11</c:v>
                </c:pt>
                <c:pt idx="20">
                  <c:v>MCRE11</c:v>
                </c:pt>
                <c:pt idx="21">
                  <c:v>SNCI11</c:v>
                </c:pt>
                <c:pt idx="22">
                  <c:v>BTCI11</c:v>
                </c:pt>
                <c:pt idx="23">
                  <c:v>VRTA11</c:v>
                </c:pt>
                <c:pt idx="24">
                  <c:v>RBRR11</c:v>
                </c:pt>
                <c:pt idx="25">
                  <c:v>RECR11</c:v>
                </c:pt>
                <c:pt idx="26">
                  <c:v>PCIP11</c:v>
                </c:pt>
                <c:pt idx="27">
                  <c:v>VGIP11</c:v>
                </c:pt>
                <c:pt idx="28">
                  <c:v>CPTS11</c:v>
                </c:pt>
                <c:pt idx="29">
                  <c:v>CACR11</c:v>
                </c:pt>
                <c:pt idx="30">
                  <c:v>OUJP11</c:v>
                </c:pt>
                <c:pt idx="31">
                  <c:v>VCJR11</c:v>
                </c:pt>
                <c:pt idx="32">
                  <c:v>VGHF11</c:v>
                </c:pt>
                <c:pt idx="33">
                  <c:v>HABT11</c:v>
                </c:pt>
                <c:pt idx="34">
                  <c:v>BCRI11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Recebíveis!$V$9:$V$44</c15:sqref>
                  </c15:fullRef>
                </c:ext>
              </c:extLst>
              <c:f>Recebíveis!$V$9:$V$43</c:f>
              <c:numCache>
                <c:formatCode>#,##0.00\x</c:formatCode>
                <c:ptCount val="35"/>
                <c:pt idx="0">
                  <c:v>1.0349199986614628</c:v>
                </c:pt>
                <c:pt idx="1">
                  <c:v>1.0272838765065495</c:v>
                </c:pt>
                <c:pt idx="2">
                  <c:v>1.0211712218125679</c:v>
                </c:pt>
                <c:pt idx="3">
                  <c:v>1.0192434534763308</c:v>
                </c:pt>
                <c:pt idx="4">
                  <c:v>1.0073250180916804</c:v>
                </c:pt>
                <c:pt idx="5">
                  <c:v>1.0043594563376808</c:v>
                </c:pt>
                <c:pt idx="6">
                  <c:v>0.99925787286393619</c:v>
                </c:pt>
                <c:pt idx="7">
                  <c:v>0.99586581471979041</c:v>
                </c:pt>
                <c:pt idx="8">
                  <c:v>0.98098957354876293</c:v>
                </c:pt>
                <c:pt idx="9">
                  <c:v>0.97690558624425061</c:v>
                </c:pt>
                <c:pt idx="10">
                  <c:v>0.97119310625326349</c:v>
                </c:pt>
                <c:pt idx="11">
                  <c:v>0.96801768568044999</c:v>
                </c:pt>
                <c:pt idx="12">
                  <c:v>0.96774803945983345</c:v>
                </c:pt>
                <c:pt idx="13">
                  <c:v>0.95455277675665007</c:v>
                </c:pt>
                <c:pt idx="14">
                  <c:v>0.94210060040727328</c:v>
                </c:pt>
                <c:pt idx="15">
                  <c:v>0.94111852798872087</c:v>
                </c:pt>
                <c:pt idx="16">
                  <c:v>0.938604396368796</c:v>
                </c:pt>
                <c:pt idx="17">
                  <c:v>0.93772643503640929</c:v>
                </c:pt>
                <c:pt idx="18">
                  <c:v>0.93368899613846124</c:v>
                </c:pt>
                <c:pt idx="19">
                  <c:v>0.91910483442491053</c:v>
                </c:pt>
                <c:pt idx="20">
                  <c:v>0.91626449354630679</c:v>
                </c:pt>
                <c:pt idx="21">
                  <c:v>0.9141650853374097</c:v>
                </c:pt>
                <c:pt idx="22">
                  <c:v>0.91217324174291947</c:v>
                </c:pt>
                <c:pt idx="23">
                  <c:v>0.91049275788701955</c:v>
                </c:pt>
                <c:pt idx="24">
                  <c:v>0.90863703549818575</c:v>
                </c:pt>
                <c:pt idx="25">
                  <c:v>0.90290993996831825</c:v>
                </c:pt>
                <c:pt idx="26">
                  <c:v>0.89488551817921203</c:v>
                </c:pt>
                <c:pt idx="27">
                  <c:v>0.8848788727040372</c:v>
                </c:pt>
                <c:pt idx="28">
                  <c:v>0.8738085966263639</c:v>
                </c:pt>
                <c:pt idx="29">
                  <c:v>0.84374436076523429</c:v>
                </c:pt>
                <c:pt idx="30">
                  <c:v>0.84311865703195099</c:v>
                </c:pt>
                <c:pt idx="31">
                  <c:v>0.82291522735136247</c:v>
                </c:pt>
                <c:pt idx="32">
                  <c:v>0.80665211750005439</c:v>
                </c:pt>
                <c:pt idx="33">
                  <c:v>0.79606199274687728</c:v>
                </c:pt>
                <c:pt idx="34">
                  <c:v>0.74663357469300784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KNUQ11</c:v>
              </c:pt>
              <c:pt idx="1">
                <c:v>KNCR11</c:v>
              </c:pt>
              <c:pt idx="2">
                <c:v>KNSC11</c:v>
              </c:pt>
              <c:pt idx="3">
                <c:v>MXRF11</c:v>
              </c:pt>
              <c:pt idx="4">
                <c:v>AFHI11</c:v>
              </c:pt>
              <c:pt idx="5">
                <c:v>VGIR11</c:v>
              </c:pt>
              <c:pt idx="6">
                <c:v>KNHY11</c:v>
              </c:pt>
              <c:pt idx="7">
                <c:v>MCCI11</c:v>
              </c:pt>
              <c:pt idx="8">
                <c:v>MANA11</c:v>
              </c:pt>
              <c:pt idx="9">
                <c:v>HGCR11</c:v>
              </c:pt>
              <c:pt idx="10">
                <c:v>RBRY11</c:v>
              </c:pt>
              <c:pt idx="11">
                <c:v>RZAK11</c:v>
              </c:pt>
              <c:pt idx="12">
                <c:v>KNIP11</c:v>
              </c:pt>
              <c:pt idx="13">
                <c:v>CYCR11</c:v>
              </c:pt>
              <c:pt idx="14">
                <c:v>CLIN11</c:v>
              </c:pt>
              <c:pt idx="15">
                <c:v>ICRI11</c:v>
              </c:pt>
              <c:pt idx="16">
                <c:v>WHGR11</c:v>
              </c:pt>
              <c:pt idx="17">
                <c:v>KCRE11</c:v>
              </c:pt>
              <c:pt idx="18">
                <c:v>XPCI11</c:v>
              </c:pt>
              <c:pt idx="19">
                <c:v>LIFE11</c:v>
              </c:pt>
              <c:pt idx="20">
                <c:v>MCRE11</c:v>
              </c:pt>
              <c:pt idx="21">
                <c:v>SNCI11</c:v>
              </c:pt>
              <c:pt idx="22">
                <c:v>BTCI11</c:v>
              </c:pt>
              <c:pt idx="23">
                <c:v>VRTA11</c:v>
              </c:pt>
              <c:pt idx="24">
                <c:v>RBRR11</c:v>
              </c:pt>
              <c:pt idx="25">
                <c:v>RECR11</c:v>
              </c:pt>
              <c:pt idx="26">
                <c:v>PCIP11</c:v>
              </c:pt>
              <c:pt idx="27">
                <c:v>VGIP11</c:v>
              </c:pt>
              <c:pt idx="28">
                <c:v>CPTS11</c:v>
              </c:pt>
              <c:pt idx="29">
                <c:v>CACR11</c:v>
              </c:pt>
              <c:pt idx="30">
                <c:v>OUJP11</c:v>
              </c:pt>
              <c:pt idx="31">
                <c:v>VCJR11</c:v>
              </c:pt>
              <c:pt idx="32">
                <c:v>VGHF11</c:v>
              </c:pt>
              <c:pt idx="33">
                <c:v>HABT11</c:v>
              </c:pt>
              <c:pt idx="34">
                <c:v>BCRI11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Recebíveis!$R$9:$R$44</c15:sqref>
                  </c15:fullRef>
                </c:ext>
              </c:extLst>
              <c:f>Recebíveis!$R$9:$R$43</c:f>
              <c:numCache>
                <c:formatCode>#,##0.00\x</c:formatCode>
                <c:ptCount val="35"/>
                <c:pt idx="0">
                  <c:v>0.94707639382510178</c:v>
                </c:pt>
                <c:pt idx="1">
                  <c:v>0.94707639382510178</c:v>
                </c:pt>
                <c:pt idx="2">
                  <c:v>0.94707639382510178</c:v>
                </c:pt>
                <c:pt idx="3">
                  <c:v>0.94707639382510178</c:v>
                </c:pt>
                <c:pt idx="4">
                  <c:v>0.94707639382510178</c:v>
                </c:pt>
                <c:pt idx="5">
                  <c:v>0.94707639382510178</c:v>
                </c:pt>
                <c:pt idx="6">
                  <c:v>0.94707639382510178</c:v>
                </c:pt>
                <c:pt idx="7">
                  <c:v>0.94707639382510178</c:v>
                </c:pt>
                <c:pt idx="8">
                  <c:v>0.94707639382510178</c:v>
                </c:pt>
                <c:pt idx="9">
                  <c:v>0.94707639382510178</c:v>
                </c:pt>
                <c:pt idx="10">
                  <c:v>0.94707639382510178</c:v>
                </c:pt>
                <c:pt idx="11">
                  <c:v>0.94707639382510178</c:v>
                </c:pt>
                <c:pt idx="12">
                  <c:v>0.94707639382510178</c:v>
                </c:pt>
                <c:pt idx="13">
                  <c:v>0.94707639382510178</c:v>
                </c:pt>
                <c:pt idx="14">
                  <c:v>0.94707639382510178</c:v>
                </c:pt>
                <c:pt idx="15">
                  <c:v>0.94707639382510178</c:v>
                </c:pt>
                <c:pt idx="16">
                  <c:v>0.94707639382510178</c:v>
                </c:pt>
                <c:pt idx="17">
                  <c:v>0.94707639382510178</c:v>
                </c:pt>
                <c:pt idx="18">
                  <c:v>0.94707639382510178</c:v>
                </c:pt>
                <c:pt idx="19">
                  <c:v>0.94707639382510178</c:v>
                </c:pt>
                <c:pt idx="20">
                  <c:v>0.94707639382510178</c:v>
                </c:pt>
                <c:pt idx="21">
                  <c:v>0.94707639382510178</c:v>
                </c:pt>
                <c:pt idx="22">
                  <c:v>0.94707639382510178</c:v>
                </c:pt>
                <c:pt idx="23">
                  <c:v>0.94707639382510178</c:v>
                </c:pt>
                <c:pt idx="24">
                  <c:v>0.94707639382510178</c:v>
                </c:pt>
                <c:pt idx="25">
                  <c:v>0.94707639382510178</c:v>
                </c:pt>
                <c:pt idx="26">
                  <c:v>0.94707639382510178</c:v>
                </c:pt>
                <c:pt idx="27">
                  <c:v>0.94707639382510178</c:v>
                </c:pt>
                <c:pt idx="28">
                  <c:v>0.94707639382510178</c:v>
                </c:pt>
                <c:pt idx="29">
                  <c:v>0.94707639382510178</c:v>
                </c:pt>
                <c:pt idx="30">
                  <c:v>0.94707639382510178</c:v>
                </c:pt>
                <c:pt idx="31">
                  <c:v>0.94707639382510178</c:v>
                </c:pt>
                <c:pt idx="32">
                  <c:v>0.94707639382510178</c:v>
                </c:pt>
                <c:pt idx="33">
                  <c:v>0.94707639382510178</c:v>
                </c:pt>
                <c:pt idx="34">
                  <c:v>0.94707639382510178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BCIA11</c:v>
                </c:pt>
                <c:pt idx="1">
                  <c:v>KFOF11</c:v>
                </c:pt>
                <c:pt idx="2">
                  <c:v>HFOF11</c:v>
                </c:pt>
                <c:pt idx="3">
                  <c:v>SNFF11</c:v>
                </c:pt>
                <c:pt idx="4">
                  <c:v>KISU11</c:v>
                </c:pt>
                <c:pt idx="5">
                  <c:v>XPSF11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0.89194963271577532</c:v>
                </c:pt>
                <c:pt idx="1">
                  <c:v>0.88508847951218261</c:v>
                </c:pt>
                <c:pt idx="2">
                  <c:v>0.84837751164116204</c:v>
                </c:pt>
                <c:pt idx="3">
                  <c:v>0.84102503168923148</c:v>
                </c:pt>
                <c:pt idx="4">
                  <c:v>0.83470283077016838</c:v>
                </c:pt>
                <c:pt idx="5">
                  <c:v>0.82259354808277529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BCIA11</c:v>
              </c:pt>
              <c:pt idx="1">
                <c:v>KFOF11</c:v>
              </c:pt>
              <c:pt idx="2">
                <c:v>HFOF11</c:v>
              </c:pt>
              <c:pt idx="3">
                <c:v>SNFF11</c:v>
              </c:pt>
              <c:pt idx="4">
                <c:v>KISU11</c:v>
              </c:pt>
              <c:pt idx="5">
                <c:v>XPSF11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0.84011575130248539</c:v>
                </c:pt>
                <c:pt idx="1">
                  <c:v>0.84011575130248539</c:v>
                </c:pt>
                <c:pt idx="2">
                  <c:v>0.84011575130248539</c:v>
                </c:pt>
                <c:pt idx="3">
                  <c:v>0.84011575130248539</c:v>
                </c:pt>
                <c:pt idx="4">
                  <c:v>0.84011575130248539</c:v>
                </c:pt>
                <c:pt idx="5">
                  <c:v>0.84011575130248539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KNRI11</c:v>
                </c:pt>
                <c:pt idx="1">
                  <c:v>HGRU11</c:v>
                </c:pt>
                <c:pt idx="2">
                  <c:v>ALZR11</c:v>
                </c:pt>
                <c:pt idx="3">
                  <c:v>TVRI11</c:v>
                </c:pt>
                <c:pt idx="4">
                  <c:v>HTMX11</c:v>
                </c:pt>
                <c:pt idx="5">
                  <c:v>RBVA11</c:v>
                </c:pt>
                <c:pt idx="6">
                  <c:v>TRXF11</c:v>
                </c:pt>
                <c:pt idx="7">
                  <c:v>MFII11</c:v>
                </c:pt>
                <c:pt idx="8">
                  <c:v>RBRP11</c:v>
                </c:pt>
                <c:pt idx="9">
                  <c:v>TGAR11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1.0169839618757137</c:v>
                </c:pt>
                <c:pt idx="1">
                  <c:v>0.99893584824940751</c:v>
                </c:pt>
                <c:pt idx="2">
                  <c:v>0.99058254155501946</c:v>
                </c:pt>
                <c:pt idx="3">
                  <c:v>0.94301330409666961</c:v>
                </c:pt>
                <c:pt idx="4">
                  <c:v>0.92263587735929731</c:v>
                </c:pt>
                <c:pt idx="5">
                  <c:v>0.91122073394422454</c:v>
                </c:pt>
                <c:pt idx="6">
                  <c:v>0.90595202525030916</c:v>
                </c:pt>
                <c:pt idx="7">
                  <c:v>0.73213037095697719</c:v>
                </c:pt>
                <c:pt idx="8">
                  <c:v>0.65047673877763246</c:v>
                </c:pt>
                <c:pt idx="9">
                  <c:v>0.63908115793854858</c:v>
                </c:pt>
                <c:pt idx="10">
                  <c:v>0.60704258016497092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0.89068670924024118</c:v>
                </c:pt>
                <c:pt idx="1">
                  <c:v>0.89068670924024118</c:v>
                </c:pt>
                <c:pt idx="2">
                  <c:v>0.89068670924024118</c:v>
                </c:pt>
                <c:pt idx="3">
                  <c:v>0.89068670924024118</c:v>
                </c:pt>
                <c:pt idx="4">
                  <c:v>0.89068670924024118</c:v>
                </c:pt>
                <c:pt idx="5">
                  <c:v>0.89068670924024118</c:v>
                </c:pt>
                <c:pt idx="6">
                  <c:v>0.89068670924024118</c:v>
                </c:pt>
                <c:pt idx="7">
                  <c:v>0.89068670924024118</c:v>
                </c:pt>
                <c:pt idx="8">
                  <c:v>0.89068670924024118</c:v>
                </c:pt>
                <c:pt idx="9">
                  <c:v>0.89068670924024118</c:v>
                </c:pt>
                <c:pt idx="10">
                  <c:v>0.89068670924024118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02/04/2026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quities/Modelos/Real%20Estate/FIIs/Resumo%20Semanal/Planilhas/One%20Pa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e"/>
      <sheetName val="Sheet3"/>
      <sheetName val="Cotação Diária"/>
      <sheetName val="Sheet4"/>
      <sheetName val="Série Histórica"/>
      <sheetName val="Fechamento Base 100"/>
      <sheetName val="XPFI"/>
      <sheetName val="Sheet1"/>
      <sheetName val="XPFT"/>
      <sheetName val="XPFP"/>
      <sheetName val="Database"/>
      <sheetName val="Sheet2"/>
      <sheetName val="Cotação IBOV e IFIX"/>
      <sheetName val="Cotação 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v>
          </cell>
        </row>
      </sheetData>
      <sheetData sheetId="9">
        <row r="2">
          <cell r="B2" t="str">
            <v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16" activePane="bottomRight" state="frozen"/>
      <selection pane="topRight" activeCell="C1" sqref="C1"/>
      <selection pane="bottomLeft" activeCell="A8" sqref="A8"/>
      <selection pane="bottomRight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28" customWidth="1"/>
    <col min="18" max="29" width="0.21875" style="44" customWidth="1"/>
    <col min="30" max="30" width="15.77734375" style="228" hidden="1" customWidth="1"/>
    <col min="31" max="50" width="8.6640625" style="228" hidden="1" customWidth="1"/>
    <col min="51" max="16384" width="8.6640625" style="1" hidden="1"/>
  </cols>
  <sheetData>
    <row r="1" spans="1:50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232"/>
      <c r="Q1" s="23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25"/>
      <c r="AE1" s="225"/>
      <c r="AF1" s="226"/>
      <c r="AG1" s="225"/>
      <c r="AH1" s="225"/>
      <c r="AI1" s="225"/>
      <c r="AJ1" s="225"/>
      <c r="AK1" s="226"/>
      <c r="AL1" s="225"/>
      <c r="AM1" s="225"/>
      <c r="AN1" s="225"/>
      <c r="AO1" s="225"/>
      <c r="AP1" s="226"/>
      <c r="AQ1" s="225"/>
      <c r="AR1" s="225"/>
      <c r="AS1" s="225"/>
      <c r="AT1" s="227"/>
      <c r="AU1" s="227"/>
      <c r="AV1" s="227"/>
      <c r="AW1" s="227"/>
      <c r="AX1" s="227"/>
    </row>
    <row r="2" spans="1:50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232"/>
      <c r="Q2" s="232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25"/>
      <c r="AE2" s="225"/>
      <c r="AF2" s="226"/>
      <c r="AG2" s="225"/>
      <c r="AH2" s="225"/>
      <c r="AI2" s="225"/>
      <c r="AJ2" s="225"/>
      <c r="AK2" s="226"/>
      <c r="AL2" s="225"/>
      <c r="AM2" s="225"/>
      <c r="AN2" s="225"/>
      <c r="AO2" s="225"/>
      <c r="AP2" s="226"/>
      <c r="AQ2" s="225"/>
      <c r="AR2" s="225"/>
      <c r="AS2" s="225"/>
      <c r="AT2" s="227"/>
      <c r="AU2" s="227"/>
      <c r="AV2" s="227"/>
      <c r="AW2" s="227"/>
      <c r="AX2" s="227"/>
    </row>
    <row r="3" spans="1:50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232"/>
      <c r="Q3" s="232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25"/>
      <c r="AE3" s="225"/>
      <c r="AF3" s="226"/>
      <c r="AG3" s="225"/>
      <c r="AH3" s="225"/>
      <c r="AI3" s="225"/>
      <c r="AJ3" s="225"/>
      <c r="AK3" s="226"/>
      <c r="AL3" s="225"/>
      <c r="AM3" s="225"/>
      <c r="AN3" s="225"/>
      <c r="AO3" s="225"/>
      <c r="AP3" s="226"/>
      <c r="AQ3" s="225"/>
      <c r="AR3" s="225"/>
      <c r="AS3" s="225"/>
      <c r="AT3" s="227"/>
      <c r="AU3" s="227"/>
      <c r="AV3" s="227"/>
      <c r="AW3" s="227"/>
      <c r="AX3" s="227"/>
    </row>
    <row r="4" spans="1:50" s="26" customFormat="1" ht="14.4" x14ac:dyDescent="0.3">
      <c r="A4" s="113"/>
      <c r="B4" s="113"/>
      <c r="C4" s="113"/>
      <c r="D4" s="33" t="s">
        <v>646</v>
      </c>
      <c r="E4" s="72" t="s">
        <v>280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232"/>
      <c r="Q4" s="233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7"/>
      <c r="AU4" s="227"/>
      <c r="AV4" s="227"/>
      <c r="AW4" s="227"/>
      <c r="AX4" s="227"/>
    </row>
    <row r="5" spans="1:50" x14ac:dyDescent="0.3"/>
    <row r="6" spans="1:50" s="152" customFormat="1" ht="16.8" customHeight="1" x14ac:dyDescent="0.3">
      <c r="A6" s="151"/>
      <c r="B6" s="151"/>
      <c r="C6" s="151"/>
      <c r="D6" s="241" t="s">
        <v>1</v>
      </c>
      <c r="E6" s="240"/>
      <c r="F6" s="241" t="s">
        <v>303</v>
      </c>
      <c r="G6" s="240"/>
      <c r="H6" s="241" t="s">
        <v>7</v>
      </c>
      <c r="I6" s="241"/>
      <c r="J6" s="241"/>
      <c r="K6" s="241"/>
      <c r="L6" s="240"/>
      <c r="M6" s="238" t="s">
        <v>216</v>
      </c>
      <c r="N6" s="238"/>
      <c r="O6" s="238"/>
      <c r="P6" s="229"/>
      <c r="Q6" s="229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</row>
    <row r="7" spans="1:50" ht="18.600000000000001" customHeight="1" x14ac:dyDescent="0.3">
      <c r="D7" s="205" t="s">
        <v>616</v>
      </c>
      <c r="E7" s="202"/>
      <c r="F7" s="162" t="s">
        <v>211</v>
      </c>
      <c r="G7" s="192" t="s">
        <v>211</v>
      </c>
      <c r="H7" s="163">
        <v>0.94707639382510178</v>
      </c>
      <c r="I7" s="164">
        <v>8.3229249999999997</v>
      </c>
      <c r="J7" s="164">
        <v>0.65803611111111104</v>
      </c>
      <c r="K7" s="165">
        <v>0.1325375153638278</v>
      </c>
      <c r="L7" s="200">
        <v>0.13033076430869728</v>
      </c>
      <c r="M7" s="165">
        <v>3.2301662397641378E-3</v>
      </c>
      <c r="N7" s="165">
        <v>4.3020836509013331E-2</v>
      </c>
      <c r="O7" s="165">
        <v>0.15534481369111111</v>
      </c>
    </row>
    <row r="8" spans="1:50" s="71" customFormat="1" ht="21" customHeight="1" x14ac:dyDescent="0.3">
      <c r="A8" s="74"/>
      <c r="B8" s="74"/>
      <c r="C8" s="74"/>
      <c r="D8" s="65" t="s">
        <v>0</v>
      </c>
      <c r="E8" s="193" t="s">
        <v>251</v>
      </c>
      <c r="F8" s="201" t="s">
        <v>10</v>
      </c>
      <c r="G8" s="193" t="s">
        <v>250</v>
      </c>
      <c r="H8" s="73" t="s">
        <v>6</v>
      </c>
      <c r="I8" s="73" t="s">
        <v>252</v>
      </c>
      <c r="J8" s="73" t="s">
        <v>253</v>
      </c>
      <c r="K8" s="73" t="s">
        <v>254</v>
      </c>
      <c r="L8" s="193" t="s">
        <v>255</v>
      </c>
      <c r="M8" s="73" t="s">
        <v>217</v>
      </c>
      <c r="N8" s="73" t="s">
        <v>218</v>
      </c>
      <c r="O8" s="73" t="s">
        <v>219</v>
      </c>
      <c r="P8" s="230"/>
      <c r="Q8" s="230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</row>
    <row r="9" spans="1:50" ht="16.2" customHeight="1" x14ac:dyDescent="0.3">
      <c r="A9" s="44">
        <v>6</v>
      </c>
      <c r="B9" s="44">
        <v>1</v>
      </c>
      <c r="C9" s="44">
        <v>14</v>
      </c>
      <c r="D9" s="148" t="s">
        <v>450</v>
      </c>
      <c r="E9" s="184">
        <v>21484.73</v>
      </c>
      <c r="F9" s="18">
        <v>2257830.2757000001</v>
      </c>
      <c r="G9" s="184">
        <v>2181647.1598</v>
      </c>
      <c r="H9" s="20">
        <v>1.0349199986614628</v>
      </c>
      <c r="I9" s="13">
        <v>15.55</v>
      </c>
      <c r="J9" s="13">
        <v>1.2</v>
      </c>
      <c r="K9" s="11">
        <v>0.14796840803121133</v>
      </c>
      <c r="L9" s="186">
        <v>0.13702540679417641</v>
      </c>
      <c r="M9" s="11">
        <v>5.1649928263999998E-3</v>
      </c>
      <c r="N9" s="11">
        <v>4.6710889035000001E-2</v>
      </c>
      <c r="O9" s="11">
        <v>0.17156301989</v>
      </c>
      <c r="R9" s="46">
        <v>0.94707639382510178</v>
      </c>
      <c r="S9" s="47">
        <v>0.13033076430869728</v>
      </c>
      <c r="T9" s="117">
        <v>1</v>
      </c>
      <c r="U9" s="47" t="s">
        <v>450</v>
      </c>
      <c r="V9" s="46">
        <v>1.0349199986614628</v>
      </c>
      <c r="W9" s="44">
        <v>1</v>
      </c>
      <c r="X9" s="110" t="s">
        <v>391</v>
      </c>
      <c r="Y9" s="110">
        <v>0.1795735129068462</v>
      </c>
      <c r="Z9" s="44">
        <v>1</v>
      </c>
      <c r="AA9" s="110" t="s">
        <v>15</v>
      </c>
      <c r="AB9" s="46">
        <v>1.0272838765065495</v>
      </c>
      <c r="AC9" s="110">
        <v>0.13132851161907136</v>
      </c>
    </row>
    <row r="10" spans="1:50" ht="16.2" customHeight="1" x14ac:dyDescent="0.3">
      <c r="A10" s="44">
        <v>24</v>
      </c>
      <c r="B10" s="44">
        <v>5</v>
      </c>
      <c r="C10" s="44">
        <v>27</v>
      </c>
      <c r="D10" s="166" t="s">
        <v>384</v>
      </c>
      <c r="E10" s="183">
        <v>4789.1899999999996</v>
      </c>
      <c r="F10" s="17">
        <v>459522.78049999999</v>
      </c>
      <c r="G10" s="183">
        <v>456181.24462999997</v>
      </c>
      <c r="H10" s="19">
        <v>1.0073250180916804</v>
      </c>
      <c r="I10" s="12">
        <v>12.09</v>
      </c>
      <c r="J10" s="12">
        <v>0.97</v>
      </c>
      <c r="K10" s="8">
        <v>0.12600312662845231</v>
      </c>
      <c r="L10" s="185">
        <v>0.12131318394997395</v>
      </c>
      <c r="M10" s="8">
        <v>1.0957749446E-2</v>
      </c>
      <c r="N10" s="8">
        <v>3.297323697E-2</v>
      </c>
      <c r="O10" s="8">
        <v>0.18233016889999998</v>
      </c>
      <c r="R10" s="46">
        <v>0.94707639382510178</v>
      </c>
      <c r="S10" s="47">
        <v>0.13033076430869728</v>
      </c>
      <c r="T10" s="117">
        <v>2</v>
      </c>
      <c r="U10" s="47" t="s">
        <v>15</v>
      </c>
      <c r="V10" s="46">
        <v>1.0272838765065495</v>
      </c>
      <c r="W10" s="44">
        <v>2</v>
      </c>
      <c r="X10" s="110" t="s">
        <v>415</v>
      </c>
      <c r="Y10" s="110">
        <v>0.16419612314709237</v>
      </c>
      <c r="Z10" s="44">
        <v>2</v>
      </c>
      <c r="AA10" s="110" t="s">
        <v>13</v>
      </c>
      <c r="AB10" s="46">
        <v>0.96774803945983345</v>
      </c>
      <c r="AC10" s="110">
        <v>0.13815789473684215</v>
      </c>
    </row>
    <row r="11" spans="1:50" ht="16.2" customHeight="1" x14ac:dyDescent="0.3">
      <c r="A11" s="44">
        <v>4</v>
      </c>
      <c r="B11" s="44">
        <v>7</v>
      </c>
      <c r="C11" s="44">
        <v>19</v>
      </c>
      <c r="D11" s="148" t="s">
        <v>35</v>
      </c>
      <c r="E11" s="184">
        <v>31173.082999999999</v>
      </c>
      <c r="F11" s="18">
        <v>3097045.7960999999</v>
      </c>
      <c r="G11" s="184">
        <v>3099345.9048000001</v>
      </c>
      <c r="H11" s="20">
        <v>0.99925787286393619</v>
      </c>
      <c r="I11" s="13">
        <v>13.58</v>
      </c>
      <c r="J11" s="13">
        <v>1.1000000000000001</v>
      </c>
      <c r="K11" s="11">
        <v>0.13668847508586571</v>
      </c>
      <c r="L11" s="186">
        <v>0.13286361348552486</v>
      </c>
      <c r="M11" s="11">
        <v>9.4492989227999997E-3</v>
      </c>
      <c r="N11" s="11">
        <v>2.8087255903E-2</v>
      </c>
      <c r="O11" s="11">
        <v>0.12100612605</v>
      </c>
      <c r="R11" s="46">
        <v>0.94707639382510178</v>
      </c>
      <c r="S11" s="47">
        <v>0.13033076430869728</v>
      </c>
      <c r="T11" s="117">
        <v>3</v>
      </c>
      <c r="U11" s="47" t="s">
        <v>236</v>
      </c>
      <c r="V11" s="46">
        <v>1.0211712218125679</v>
      </c>
      <c r="W11" s="44">
        <v>3</v>
      </c>
      <c r="X11" s="110" t="s">
        <v>68</v>
      </c>
      <c r="Y11" s="110">
        <v>0.15465729349736379</v>
      </c>
      <c r="Z11" s="44">
        <v>3</v>
      </c>
      <c r="AA11" s="110" t="s">
        <v>23</v>
      </c>
      <c r="AB11" s="46">
        <v>1.0192434534763308</v>
      </c>
      <c r="AC11" s="110">
        <v>0.11680327868748454</v>
      </c>
    </row>
    <row r="12" spans="1:50" ht="16.2" customHeight="1" x14ac:dyDescent="0.3">
      <c r="A12" s="44">
        <v>8</v>
      </c>
      <c r="B12" s="44">
        <v>3</v>
      </c>
      <c r="C12" s="44">
        <v>7</v>
      </c>
      <c r="D12" s="166" t="s">
        <v>236</v>
      </c>
      <c r="E12" s="183">
        <v>202202.38500000001</v>
      </c>
      <c r="F12" s="17">
        <v>1823865.5127000001</v>
      </c>
      <c r="G12" s="183">
        <v>1786052.5970000001</v>
      </c>
      <c r="H12" s="19">
        <v>1.0211712218125679</v>
      </c>
      <c r="I12" s="12">
        <v>1.1399999999999999</v>
      </c>
      <c r="J12" s="12">
        <v>0.11</v>
      </c>
      <c r="K12" s="8">
        <v>0.12638580931263857</v>
      </c>
      <c r="L12" s="185">
        <v>0.14634146341463414</v>
      </c>
      <c r="M12" s="8">
        <v>1.0078387459000001E-2</v>
      </c>
      <c r="N12" s="8">
        <v>6.6811394652000006E-2</v>
      </c>
      <c r="O12" s="8">
        <v>0.18907548417</v>
      </c>
      <c r="R12" s="46">
        <v>0.94707639382510178</v>
      </c>
      <c r="S12" s="47">
        <v>0.13033076430869728</v>
      </c>
      <c r="T12" s="117">
        <v>4</v>
      </c>
      <c r="U12" s="47" t="s">
        <v>23</v>
      </c>
      <c r="V12" s="46">
        <v>1.0192434534763308</v>
      </c>
      <c r="W12" s="44">
        <v>4</v>
      </c>
      <c r="X12" s="110" t="s">
        <v>51</v>
      </c>
      <c r="Y12" s="110">
        <v>0.15011851461680273</v>
      </c>
      <c r="Z12" s="44">
        <v>4</v>
      </c>
      <c r="AA12" s="110" t="s">
        <v>35</v>
      </c>
      <c r="AB12" s="46">
        <v>0.99925787286393619</v>
      </c>
      <c r="AC12" s="110">
        <v>0.13286361348552486</v>
      </c>
    </row>
    <row r="13" spans="1:50" ht="16.2" customHeight="1" x14ac:dyDescent="0.3">
      <c r="A13" s="44">
        <v>1</v>
      </c>
      <c r="B13" s="44">
        <v>2</v>
      </c>
      <c r="C13" s="44">
        <v>21</v>
      </c>
      <c r="D13" s="148" t="s">
        <v>15</v>
      </c>
      <c r="E13" s="184">
        <v>107089.622</v>
      </c>
      <c r="F13" s="18">
        <v>11252977.479</v>
      </c>
      <c r="G13" s="184">
        <v>10954106.977</v>
      </c>
      <c r="H13" s="20">
        <v>1.0272838765065495</v>
      </c>
      <c r="I13" s="13">
        <v>14.7</v>
      </c>
      <c r="J13" s="13">
        <v>1.1499999999999999</v>
      </c>
      <c r="K13" s="11">
        <v>0.13989341455074994</v>
      </c>
      <c r="L13" s="186">
        <v>0.13132851161907136</v>
      </c>
      <c r="M13" s="11">
        <v>2.0980354747999999E-3</v>
      </c>
      <c r="N13" s="11">
        <v>2.1068980463999999E-2</v>
      </c>
      <c r="O13" s="11">
        <v>0.17272456113000001</v>
      </c>
      <c r="R13" s="46">
        <v>0.94707639382510178</v>
      </c>
      <c r="S13" s="47">
        <v>0.13033076430869728</v>
      </c>
      <c r="T13" s="117">
        <v>5</v>
      </c>
      <c r="U13" s="47" t="s">
        <v>384</v>
      </c>
      <c r="V13" s="46">
        <v>1.0073250180916804</v>
      </c>
      <c r="W13" s="44">
        <v>5</v>
      </c>
      <c r="X13" s="110" t="s">
        <v>240</v>
      </c>
      <c r="Y13" s="110">
        <v>0.14762741652021091</v>
      </c>
      <c r="Z13" s="44">
        <v>5</v>
      </c>
      <c r="AA13" s="110" t="s">
        <v>41</v>
      </c>
      <c r="AB13" s="46">
        <v>0.8738085966263639</v>
      </c>
      <c r="AC13" s="110">
        <v>0.13466334164493299</v>
      </c>
    </row>
    <row r="14" spans="1:50" ht="16.2" customHeight="1" x14ac:dyDescent="0.3">
      <c r="A14" s="44">
        <v>10</v>
      </c>
      <c r="B14" s="44">
        <v>10</v>
      </c>
      <c r="C14" s="44">
        <v>31</v>
      </c>
      <c r="D14" s="166" t="s">
        <v>34</v>
      </c>
      <c r="E14" s="183">
        <v>15418.106</v>
      </c>
      <c r="F14" s="17">
        <v>1499873.3517</v>
      </c>
      <c r="G14" s="183">
        <v>1535330.9191999999</v>
      </c>
      <c r="H14" s="19">
        <v>0.97690558624425061</v>
      </c>
      <c r="I14" s="12">
        <v>12.15</v>
      </c>
      <c r="J14" s="12">
        <v>0.95</v>
      </c>
      <c r="K14" s="8">
        <v>0.12489720394570299</v>
      </c>
      <c r="L14" s="185">
        <v>0.11718749999843736</v>
      </c>
      <c r="M14" s="8">
        <v>2.7832182258999997E-3</v>
      </c>
      <c r="N14" s="8">
        <v>3.2441827390000004E-2</v>
      </c>
      <c r="O14" s="8">
        <v>0.16900143679999999</v>
      </c>
      <c r="R14" s="46">
        <v>0.94707639382510178</v>
      </c>
      <c r="S14" s="47">
        <v>0.13033076430869728</v>
      </c>
      <c r="T14" s="117">
        <v>6</v>
      </c>
      <c r="U14" s="47" t="s">
        <v>59</v>
      </c>
      <c r="V14" s="46">
        <v>1.0043594563376808</v>
      </c>
      <c r="W14" s="44">
        <v>6</v>
      </c>
      <c r="X14" s="110" t="s">
        <v>59</v>
      </c>
      <c r="Y14" s="110">
        <v>0.14649033570803935</v>
      </c>
      <c r="Z14" s="44">
        <v>6</v>
      </c>
      <c r="AA14" s="110" t="s">
        <v>450</v>
      </c>
      <c r="AB14" s="46">
        <v>1.0349199986614628</v>
      </c>
      <c r="AC14" s="110">
        <v>0.13702540679417641</v>
      </c>
    </row>
    <row r="15" spans="1:50" ht="16.2" customHeight="1" x14ac:dyDescent="0.3">
      <c r="A15" s="44">
        <v>2</v>
      </c>
      <c r="B15" s="44">
        <v>13</v>
      </c>
      <c r="C15" s="44">
        <v>13</v>
      </c>
      <c r="D15" s="148" t="s">
        <v>13</v>
      </c>
      <c r="E15" s="184">
        <v>80078.186000000002</v>
      </c>
      <c r="F15" s="18">
        <v>7303130.5631999997</v>
      </c>
      <c r="G15" s="184">
        <v>7546520.6494000005</v>
      </c>
      <c r="H15" s="20">
        <v>0.96774803945983345</v>
      </c>
      <c r="I15" s="13">
        <v>9.6300000000000008</v>
      </c>
      <c r="J15" s="13">
        <v>1.05</v>
      </c>
      <c r="K15" s="11">
        <v>0.1055921052631579</v>
      </c>
      <c r="L15" s="186">
        <v>0.13815789473684215</v>
      </c>
      <c r="M15" s="11">
        <v>6.6225165556000002E-3</v>
      </c>
      <c r="N15" s="11">
        <v>4.2092509577000004E-2</v>
      </c>
      <c r="O15" s="11">
        <v>0.12685669289000001</v>
      </c>
      <c r="R15" s="46">
        <v>0.94707639382510178</v>
      </c>
      <c r="S15" s="47">
        <v>0.13033076430869728</v>
      </c>
      <c r="T15" s="117">
        <v>7</v>
      </c>
      <c r="U15" s="47" t="s">
        <v>35</v>
      </c>
      <c r="V15" s="46">
        <v>0.99925787286393619</v>
      </c>
      <c r="W15" s="44">
        <v>7</v>
      </c>
      <c r="X15" s="110" t="s">
        <v>236</v>
      </c>
      <c r="Y15" s="110">
        <v>0.14634146341463414</v>
      </c>
      <c r="Z15" s="44">
        <v>7</v>
      </c>
      <c r="AA15" s="110" t="s">
        <v>39</v>
      </c>
      <c r="AB15" s="46">
        <v>0.90290993996831825</v>
      </c>
      <c r="AC15" s="110">
        <v>0.10771782178217822</v>
      </c>
    </row>
    <row r="16" spans="1:50" ht="16.2" customHeight="1" x14ac:dyDescent="0.3">
      <c r="A16" s="44">
        <v>3</v>
      </c>
      <c r="B16" s="44">
        <v>4</v>
      </c>
      <c r="C16" s="44">
        <v>32</v>
      </c>
      <c r="D16" s="166" t="s">
        <v>23</v>
      </c>
      <c r="E16" s="183">
        <v>460269.53100000002</v>
      </c>
      <c r="F16" s="17">
        <v>4492230.6226000004</v>
      </c>
      <c r="G16" s="183">
        <v>4407416.7043000003</v>
      </c>
      <c r="H16" s="19">
        <v>1.0192434534763308</v>
      </c>
      <c r="I16" s="12">
        <v>1.1950000000000001</v>
      </c>
      <c r="J16" s="12">
        <v>9.5000000000000001E-2</v>
      </c>
      <c r="K16" s="8">
        <v>0.1224385245890737</v>
      </c>
      <c r="L16" s="185">
        <v>0.11680327868748454</v>
      </c>
      <c r="M16" s="8">
        <v>-6.6157760820999998E-3</v>
      </c>
      <c r="N16" s="8">
        <v>6.5526503739999992E-2</v>
      </c>
      <c r="O16" s="8">
        <v>0.21754739238999998</v>
      </c>
      <c r="R16" s="46">
        <v>0.94707639382510178</v>
      </c>
      <c r="S16" s="47">
        <v>0.13033076430869728</v>
      </c>
      <c r="T16" s="117">
        <v>8</v>
      </c>
      <c r="U16" s="47" t="s">
        <v>47</v>
      </c>
      <c r="V16" s="46">
        <v>0.99586581471979041</v>
      </c>
      <c r="W16" s="44">
        <v>8</v>
      </c>
      <c r="X16" s="110" t="s">
        <v>416</v>
      </c>
      <c r="Y16" s="110">
        <v>0.14193548387096774</v>
      </c>
      <c r="Z16" s="44">
        <v>8</v>
      </c>
      <c r="AA16" s="110" t="s">
        <v>236</v>
      </c>
      <c r="AB16" s="46">
        <v>1.0211712218125679</v>
      </c>
      <c r="AC16" s="110">
        <v>0.14634146341463414</v>
      </c>
    </row>
    <row r="17" spans="1:29" ht="16.2" customHeight="1" x14ac:dyDescent="0.3">
      <c r="A17" s="44">
        <v>28</v>
      </c>
      <c r="B17" s="44">
        <v>30</v>
      </c>
      <c r="C17" s="44">
        <v>1</v>
      </c>
      <c r="D17" s="148" t="s">
        <v>391</v>
      </c>
      <c r="E17" s="184">
        <v>4836.3239999999996</v>
      </c>
      <c r="F17" s="18">
        <v>387824.82156000001</v>
      </c>
      <c r="G17" s="184">
        <v>459647.30502999999</v>
      </c>
      <c r="H17" s="20">
        <v>0.84374436076523429</v>
      </c>
      <c r="I17" s="13">
        <v>15.85</v>
      </c>
      <c r="J17" s="13">
        <v>1.2</v>
      </c>
      <c r="K17" s="11">
        <v>0.19765556802593837</v>
      </c>
      <c r="L17" s="186">
        <v>0.1795735129068462</v>
      </c>
      <c r="M17" s="11">
        <v>-1.9912881152999999E-3</v>
      </c>
      <c r="N17" s="11">
        <v>6.6064138464E-2</v>
      </c>
      <c r="O17" s="11">
        <v>1.7882056102999998E-2</v>
      </c>
      <c r="R17" s="46">
        <v>0.94707639382510178</v>
      </c>
      <c r="S17" s="47">
        <v>0.13033076430869728</v>
      </c>
      <c r="T17" s="117">
        <v>9</v>
      </c>
      <c r="U17" s="47" t="s">
        <v>416</v>
      </c>
      <c r="V17" s="46">
        <v>0.98098957354876293</v>
      </c>
      <c r="W17" s="44">
        <v>9</v>
      </c>
      <c r="X17" s="110" t="s">
        <v>395</v>
      </c>
      <c r="Y17" s="110">
        <v>0.14133333333333334</v>
      </c>
      <c r="Z17" s="44">
        <v>9</v>
      </c>
      <c r="AA17" s="110" t="s">
        <v>47</v>
      </c>
      <c r="AB17" s="46">
        <v>0.99586581471979041</v>
      </c>
      <c r="AC17" s="110">
        <v>0.12591815320041974</v>
      </c>
    </row>
    <row r="18" spans="1:29" ht="16.2" customHeight="1" x14ac:dyDescent="0.3">
      <c r="A18" s="44">
        <v>34</v>
      </c>
      <c r="B18" s="44">
        <v>18</v>
      </c>
      <c r="C18" s="44">
        <v>17</v>
      </c>
      <c r="D18" s="166" t="s">
        <v>392</v>
      </c>
      <c r="E18" s="183">
        <v>36000</v>
      </c>
      <c r="F18" s="17">
        <v>323640</v>
      </c>
      <c r="G18" s="183">
        <v>345132.63987000001</v>
      </c>
      <c r="H18" s="19">
        <v>0.93772643503640929</v>
      </c>
      <c r="I18" s="12">
        <v>1.1599999999999999</v>
      </c>
      <c r="J18" s="12">
        <v>0.1</v>
      </c>
      <c r="K18" s="8">
        <v>0.12903225806451613</v>
      </c>
      <c r="L18" s="185">
        <v>0.1334816462736374</v>
      </c>
      <c r="M18" s="8">
        <v>1.3528748589999999E-2</v>
      </c>
      <c r="N18" s="8">
        <v>6.3779538146E-2</v>
      </c>
      <c r="O18" s="8">
        <v>0.18335495836999999</v>
      </c>
      <c r="R18" s="46">
        <v>0.94707639382510178</v>
      </c>
      <c r="S18" s="47">
        <v>0.13033076430869728</v>
      </c>
      <c r="T18" s="117">
        <v>10</v>
      </c>
      <c r="U18" s="47" t="s">
        <v>34</v>
      </c>
      <c r="V18" s="46">
        <v>0.97690558624425061</v>
      </c>
      <c r="W18" s="44">
        <v>10</v>
      </c>
      <c r="X18" s="110" t="s">
        <v>459</v>
      </c>
      <c r="Y18" s="110">
        <v>0.14012738853769777</v>
      </c>
      <c r="Z18" s="44">
        <v>10</v>
      </c>
      <c r="AA18" s="110" t="s">
        <v>34</v>
      </c>
      <c r="AB18" s="46">
        <v>0.97690558624425061</v>
      </c>
      <c r="AC18" s="110">
        <v>0.11718749999843736</v>
      </c>
    </row>
    <row r="19" spans="1:29" ht="16.2" customHeight="1" x14ac:dyDescent="0.3">
      <c r="A19" s="44">
        <v>11</v>
      </c>
      <c r="B19" s="44">
        <v>6</v>
      </c>
      <c r="C19" s="44">
        <v>6</v>
      </c>
      <c r="D19" s="148" t="s">
        <v>59</v>
      </c>
      <c r="E19" s="184">
        <v>146101.28700000001</v>
      </c>
      <c r="F19" s="18">
        <v>1436175.6512</v>
      </c>
      <c r="G19" s="184">
        <v>1429941.882</v>
      </c>
      <c r="H19" s="20">
        <v>1.0043594563376808</v>
      </c>
      <c r="I19" s="13">
        <v>1.52</v>
      </c>
      <c r="J19" s="13">
        <v>0.12</v>
      </c>
      <c r="K19" s="11">
        <v>0.15462868769181931</v>
      </c>
      <c r="L19" s="186">
        <v>0.14649033570803935</v>
      </c>
      <c r="M19" s="11">
        <v>4.0858018401E-3</v>
      </c>
      <c r="N19" s="11">
        <v>3.9757716871E-2</v>
      </c>
      <c r="O19" s="11">
        <v>0.20050598229</v>
      </c>
      <c r="R19" s="46">
        <v>0.94707639382510178</v>
      </c>
      <c r="S19" s="47">
        <v>0.13033076430869728</v>
      </c>
      <c r="T19" s="117">
        <v>11</v>
      </c>
      <c r="U19" s="47" t="s">
        <v>239</v>
      </c>
      <c r="V19" s="46">
        <v>0.97119310625326349</v>
      </c>
      <c r="W19" s="44">
        <v>11</v>
      </c>
      <c r="X19" s="110" t="s">
        <v>60</v>
      </c>
      <c r="Y19" s="110">
        <v>0.1395348837209302</v>
      </c>
      <c r="Z19" s="44">
        <v>11</v>
      </c>
      <c r="AA19" s="110" t="s">
        <v>59</v>
      </c>
      <c r="AB19" s="46">
        <v>1.0043594563376808</v>
      </c>
      <c r="AC19" s="110">
        <v>0.14649033570803935</v>
      </c>
    </row>
    <row r="20" spans="1:29" ht="16.2" customHeight="1" x14ac:dyDescent="0.3">
      <c r="A20" s="44">
        <v>14</v>
      </c>
      <c r="B20" s="44">
        <v>11</v>
      </c>
      <c r="C20" s="44">
        <v>16</v>
      </c>
      <c r="D20" s="166" t="s">
        <v>239</v>
      </c>
      <c r="E20" s="183">
        <v>12769.512000000001</v>
      </c>
      <c r="F20" s="17">
        <v>1242345.8225</v>
      </c>
      <c r="G20" s="183">
        <v>1279195.4705000001</v>
      </c>
      <c r="H20" s="19">
        <v>0.97119310625326349</v>
      </c>
      <c r="I20" s="12">
        <v>14.065</v>
      </c>
      <c r="J20" s="12">
        <v>1.0900000000000001</v>
      </c>
      <c r="K20" s="8">
        <v>0.14456778702614423</v>
      </c>
      <c r="L20" s="185">
        <v>0.13444341658741321</v>
      </c>
      <c r="M20" s="8">
        <v>-3.8906521959000003E-3</v>
      </c>
      <c r="N20" s="8">
        <v>3.1121853543000001E-2</v>
      </c>
      <c r="O20" s="8">
        <v>0.20032864867</v>
      </c>
      <c r="R20" s="46">
        <v>0.94707639382510178</v>
      </c>
      <c r="S20" s="47">
        <v>0.13033076430869728</v>
      </c>
      <c r="T20" s="117">
        <v>12</v>
      </c>
      <c r="U20" s="47" t="s">
        <v>240</v>
      </c>
      <c r="V20" s="46">
        <v>0.96801768568044999</v>
      </c>
      <c r="W20" s="44">
        <v>12</v>
      </c>
      <c r="X20" s="110" t="s">
        <v>224</v>
      </c>
      <c r="Y20" s="110">
        <v>0.13826654717705797</v>
      </c>
      <c r="Z20" s="44">
        <v>12</v>
      </c>
      <c r="AA20" s="110" t="s">
        <v>642</v>
      </c>
      <c r="AB20" s="46">
        <v>0.89488551817921203</v>
      </c>
      <c r="AC20" s="110">
        <v>0.11497005988023952</v>
      </c>
    </row>
    <row r="21" spans="1:29" ht="16.2" customHeight="1" x14ac:dyDescent="0.3">
      <c r="A21" s="44">
        <v>21</v>
      </c>
      <c r="B21" s="44">
        <v>12</v>
      </c>
      <c r="C21" s="44">
        <v>5</v>
      </c>
      <c r="D21" s="148" t="s">
        <v>240</v>
      </c>
      <c r="E21" s="184">
        <v>8807.8850000000002</v>
      </c>
      <c r="F21" s="18">
        <v>751752.98474999995</v>
      </c>
      <c r="G21" s="184">
        <v>776590.13453000004</v>
      </c>
      <c r="H21" s="20">
        <v>0.96801768568044999</v>
      </c>
      <c r="I21" s="13">
        <v>13.35</v>
      </c>
      <c r="J21" s="13">
        <v>1.05</v>
      </c>
      <c r="K21" s="11">
        <v>0.15641476274165203</v>
      </c>
      <c r="L21" s="186">
        <v>0.14762741652021091</v>
      </c>
      <c r="M21" s="11">
        <v>9.4618568891999995E-3</v>
      </c>
      <c r="N21" s="11">
        <v>7.5239343409000001E-2</v>
      </c>
      <c r="O21" s="11">
        <v>0.19572894191000001</v>
      </c>
      <c r="R21" s="46">
        <v>0.94707639382510178</v>
      </c>
      <c r="S21" s="47">
        <v>0.13033076430869728</v>
      </c>
      <c r="T21" s="117">
        <v>13</v>
      </c>
      <c r="U21" s="47" t="s">
        <v>13</v>
      </c>
      <c r="V21" s="46">
        <v>0.96774803945983345</v>
      </c>
      <c r="W21" s="44">
        <v>13</v>
      </c>
      <c r="X21" s="110" t="s">
        <v>13</v>
      </c>
      <c r="Y21" s="110">
        <v>0.13815789473684215</v>
      </c>
      <c r="Z21" s="44">
        <v>13</v>
      </c>
      <c r="AA21" s="110" t="s">
        <v>46</v>
      </c>
      <c r="AB21" s="46">
        <v>0.90863703549818575</v>
      </c>
      <c r="AC21" s="110">
        <v>9.9056603773584884E-2</v>
      </c>
    </row>
    <row r="22" spans="1:29" ht="16.2" customHeight="1" x14ac:dyDescent="0.3">
      <c r="A22" s="44">
        <v>33</v>
      </c>
      <c r="B22" s="44">
        <v>14</v>
      </c>
      <c r="C22" s="44">
        <v>9</v>
      </c>
      <c r="D22" s="149" t="s">
        <v>395</v>
      </c>
      <c r="E22" s="191">
        <v>36549.445</v>
      </c>
      <c r="F22" s="143">
        <v>328945.005</v>
      </c>
      <c r="G22" s="191">
        <v>344606.40941999998</v>
      </c>
      <c r="H22" s="145">
        <v>0.95455277675665007</v>
      </c>
      <c r="I22" s="146">
        <v>1.2949999999999999</v>
      </c>
      <c r="J22" s="146">
        <v>0.106</v>
      </c>
      <c r="K22" s="144">
        <v>0.14388888888888887</v>
      </c>
      <c r="L22" s="196">
        <v>0.14133333333333334</v>
      </c>
      <c r="M22" s="8">
        <v>6.6711140606999996E-4</v>
      </c>
      <c r="N22" s="8">
        <v>6.5801677416000001E-2</v>
      </c>
      <c r="O22" s="8">
        <v>0.19179296253</v>
      </c>
      <c r="R22" s="46">
        <v>0.94707639382510178</v>
      </c>
      <c r="S22" s="47">
        <v>0.13033076430869728</v>
      </c>
      <c r="T22" s="117">
        <v>14</v>
      </c>
      <c r="U22" s="47" t="s">
        <v>395</v>
      </c>
      <c r="V22" s="46">
        <v>0.95455277675665007</v>
      </c>
      <c r="W22" s="44">
        <v>14</v>
      </c>
      <c r="X22" s="110" t="s">
        <v>450</v>
      </c>
      <c r="Y22" s="110">
        <v>0.13702540679417641</v>
      </c>
      <c r="Z22" s="44">
        <v>14</v>
      </c>
      <c r="AA22" s="110" t="s">
        <v>239</v>
      </c>
      <c r="AB22" s="46">
        <v>0.97119310625326349</v>
      </c>
      <c r="AC22" s="110">
        <v>0.13444341658741321</v>
      </c>
    </row>
    <row r="23" spans="1:29" ht="16.2" customHeight="1" x14ac:dyDescent="0.3">
      <c r="A23" s="44">
        <v>31</v>
      </c>
      <c r="B23" s="44">
        <v>9</v>
      </c>
      <c r="C23" s="44">
        <v>8</v>
      </c>
      <c r="D23" s="148" t="s">
        <v>416</v>
      </c>
      <c r="E23" s="184">
        <v>37536.14</v>
      </c>
      <c r="F23" s="18">
        <v>349086.10200000001</v>
      </c>
      <c r="G23" s="184">
        <v>355850.98090000002</v>
      </c>
      <c r="H23" s="20">
        <v>0.98098957354876293</v>
      </c>
      <c r="I23" s="13">
        <v>1.32</v>
      </c>
      <c r="J23" s="13">
        <v>0.11</v>
      </c>
      <c r="K23" s="11">
        <v>0.14193548387096774</v>
      </c>
      <c r="L23" s="186">
        <v>0.14193548387096774</v>
      </c>
      <c r="M23" s="11">
        <v>1.7505470460000002E-2</v>
      </c>
      <c r="N23" s="11">
        <v>5.3129494656000004E-2</v>
      </c>
      <c r="O23" s="11">
        <v>0.27111947519000001</v>
      </c>
      <c r="R23" s="46">
        <v>0.94707639382510178</v>
      </c>
      <c r="S23" s="47">
        <v>0.13033076430869728</v>
      </c>
      <c r="T23" s="117">
        <v>15</v>
      </c>
      <c r="U23" s="47" t="s">
        <v>447</v>
      </c>
      <c r="V23" s="46">
        <v>0.94210060040727328</v>
      </c>
      <c r="W23" s="44">
        <v>15</v>
      </c>
      <c r="X23" s="110" t="s">
        <v>41</v>
      </c>
      <c r="Y23" s="110">
        <v>0.13466334164493299</v>
      </c>
      <c r="Z23" s="44">
        <v>15</v>
      </c>
      <c r="AA23" s="110" t="s">
        <v>36</v>
      </c>
      <c r="AB23" s="46">
        <v>0.91049275788701955</v>
      </c>
      <c r="AC23" s="110">
        <v>0.13178294573643409</v>
      </c>
    </row>
    <row r="24" spans="1:29" ht="16.2" customHeight="1" x14ac:dyDescent="0.3">
      <c r="A24" s="44">
        <v>29</v>
      </c>
      <c r="B24" s="44">
        <v>22</v>
      </c>
      <c r="C24" s="44">
        <v>18</v>
      </c>
      <c r="D24" s="149" t="s">
        <v>390</v>
      </c>
      <c r="E24" s="191">
        <v>4200</v>
      </c>
      <c r="F24" s="143">
        <v>377790</v>
      </c>
      <c r="G24" s="191">
        <v>413262.33747000003</v>
      </c>
      <c r="H24" s="145">
        <v>0.9141650853374097</v>
      </c>
      <c r="I24" s="146">
        <v>12</v>
      </c>
      <c r="J24" s="146">
        <v>1</v>
      </c>
      <c r="K24" s="144">
        <v>0.13340744858254586</v>
      </c>
      <c r="L24" s="196">
        <v>0.13340744858254586</v>
      </c>
      <c r="M24" s="8">
        <v>-5.3079730186999996E-3</v>
      </c>
      <c r="N24" s="8">
        <v>9.4911317216000005E-2</v>
      </c>
      <c r="O24" s="8">
        <v>0.14199535308</v>
      </c>
      <c r="R24" s="46">
        <v>0.94707639382510178</v>
      </c>
      <c r="S24" s="47">
        <v>0.13033076430869728</v>
      </c>
      <c r="T24" s="117">
        <v>16</v>
      </c>
      <c r="U24" s="47" t="s">
        <v>461</v>
      </c>
      <c r="V24" s="46">
        <v>0.94111852798872087</v>
      </c>
      <c r="W24" s="44">
        <v>16</v>
      </c>
      <c r="X24" s="110" t="s">
        <v>239</v>
      </c>
      <c r="Y24" s="110">
        <v>0.13444341658741321</v>
      </c>
      <c r="Z24" s="44">
        <v>16</v>
      </c>
      <c r="AA24" s="110" t="s">
        <v>383</v>
      </c>
      <c r="AB24" s="46">
        <v>0.80665211750005439</v>
      </c>
      <c r="AC24" s="110">
        <v>0.12000000000000001</v>
      </c>
    </row>
    <row r="25" spans="1:29" ht="16.2" customHeight="1" x14ac:dyDescent="0.3">
      <c r="A25" s="44">
        <v>12</v>
      </c>
      <c r="B25" s="44">
        <v>27</v>
      </c>
      <c r="C25" s="44">
        <v>33</v>
      </c>
      <c r="D25" s="148" t="s">
        <v>642</v>
      </c>
      <c r="E25" s="184">
        <v>17011.706999999999</v>
      </c>
      <c r="F25" s="18">
        <v>1420477.5345000001</v>
      </c>
      <c r="G25" s="184">
        <v>1587328.7763</v>
      </c>
      <c r="H25" s="20">
        <v>0.89488551817921203</v>
      </c>
      <c r="I25" s="13">
        <v>11.39</v>
      </c>
      <c r="J25" s="13">
        <v>0.8</v>
      </c>
      <c r="K25" s="11">
        <v>0.13640718562874252</v>
      </c>
      <c r="L25" s="186">
        <v>0.11497005988023952</v>
      </c>
      <c r="M25" s="11">
        <v>-1.9031954887000001E-2</v>
      </c>
      <c r="N25" s="11">
        <v>1.5975689022999999E-2</v>
      </c>
      <c r="O25" s="11">
        <v>0.13487742936</v>
      </c>
      <c r="R25" s="46">
        <v>0.94707639382510178</v>
      </c>
      <c r="S25" s="47">
        <v>0.13033076430869728</v>
      </c>
      <c r="T25" s="117">
        <v>17</v>
      </c>
      <c r="U25" s="47" t="s">
        <v>394</v>
      </c>
      <c r="V25" s="46">
        <v>0.938604396368796</v>
      </c>
      <c r="W25" s="44">
        <v>17</v>
      </c>
      <c r="X25" s="110" t="s">
        <v>392</v>
      </c>
      <c r="Y25" s="110">
        <v>0.1334816462736374</v>
      </c>
      <c r="Z25" s="44">
        <v>17</v>
      </c>
      <c r="AA25" s="110" t="s">
        <v>224</v>
      </c>
      <c r="AB25" s="46">
        <v>0.82291522735136247</v>
      </c>
      <c r="AC25" s="110">
        <v>0.13826654717705797</v>
      </c>
    </row>
    <row r="26" spans="1:29" ht="16.2" customHeight="1" x14ac:dyDescent="0.3">
      <c r="A26" s="44">
        <v>35</v>
      </c>
      <c r="B26" s="44">
        <v>17</v>
      </c>
      <c r="C26" s="44">
        <v>23</v>
      </c>
      <c r="D26" s="149" t="s">
        <v>394</v>
      </c>
      <c r="E26" s="191">
        <v>30912.378998</v>
      </c>
      <c r="F26" s="143">
        <v>289958.11499999999</v>
      </c>
      <c r="G26" s="191">
        <v>308924.73561999999</v>
      </c>
      <c r="H26" s="145">
        <v>0.938604396368796</v>
      </c>
      <c r="I26" s="146">
        <v>1.2350000000000001</v>
      </c>
      <c r="J26" s="146">
        <v>0.1</v>
      </c>
      <c r="K26" s="144">
        <v>0.13166311300695965</v>
      </c>
      <c r="L26" s="196">
        <v>0.12793176972336162</v>
      </c>
      <c r="M26" s="8">
        <v>1.8189894034999999E-12</v>
      </c>
      <c r="N26" s="8">
        <v>4.6699382570000003E-2</v>
      </c>
      <c r="O26" s="8">
        <v>0.21742314509999999</v>
      </c>
      <c r="R26" s="46">
        <v>0.94707639382510178</v>
      </c>
      <c r="S26" s="47">
        <v>0.13033076430869728</v>
      </c>
      <c r="T26" s="117">
        <v>18</v>
      </c>
      <c r="U26" s="47" t="s">
        <v>392</v>
      </c>
      <c r="V26" s="46">
        <v>0.93772643503640929</v>
      </c>
      <c r="W26" s="44">
        <v>18</v>
      </c>
      <c r="X26" s="110" t="s">
        <v>390</v>
      </c>
      <c r="Y26" s="110">
        <v>0.13340744858254586</v>
      </c>
      <c r="Z26" s="44">
        <v>18</v>
      </c>
      <c r="AA26" s="110" t="s">
        <v>459</v>
      </c>
      <c r="AB26" s="46">
        <v>0.91626449354630679</v>
      </c>
      <c r="AC26" s="110">
        <v>0.14012738853769777</v>
      </c>
    </row>
    <row r="27" spans="1:29" ht="16.2" customHeight="1" x14ac:dyDescent="0.3">
      <c r="A27" s="44">
        <v>9</v>
      </c>
      <c r="B27" s="44">
        <v>8</v>
      </c>
      <c r="C27" s="44">
        <v>24</v>
      </c>
      <c r="D27" s="148" t="s">
        <v>47</v>
      </c>
      <c r="E27" s="184">
        <v>16960.024000000001</v>
      </c>
      <c r="F27" s="18">
        <v>1616290.2871999999</v>
      </c>
      <c r="G27" s="184">
        <v>1623000.0702</v>
      </c>
      <c r="H27" s="20">
        <v>0.99586581471979041</v>
      </c>
      <c r="I27" s="13">
        <v>11.6</v>
      </c>
      <c r="J27" s="13">
        <v>1</v>
      </c>
      <c r="K27" s="11">
        <v>0.12172088142707242</v>
      </c>
      <c r="L27" s="186">
        <v>0.12591815320041974</v>
      </c>
      <c r="M27" s="11">
        <v>1.5666631143000001E-2</v>
      </c>
      <c r="N27" s="11">
        <v>7.5007803724000011E-2</v>
      </c>
      <c r="O27" s="11">
        <v>0.29055849392999999</v>
      </c>
      <c r="R27" s="46">
        <v>0.94707639382510178</v>
      </c>
      <c r="S27" s="47">
        <v>0.13033076430869728</v>
      </c>
      <c r="T27" s="117">
        <v>19</v>
      </c>
      <c r="U27" s="47" t="s">
        <v>52</v>
      </c>
      <c r="V27" s="46">
        <v>0.93368899613846124</v>
      </c>
      <c r="W27" s="44">
        <v>19</v>
      </c>
      <c r="X27" s="110" t="s">
        <v>35</v>
      </c>
      <c r="Y27" s="110">
        <v>0.13286361348552486</v>
      </c>
      <c r="Z27" s="44">
        <v>19</v>
      </c>
      <c r="AA27" s="110" t="s">
        <v>226</v>
      </c>
      <c r="AB27" s="46">
        <v>0.8848788727040372</v>
      </c>
      <c r="AC27" s="110">
        <v>0.10967024824008891</v>
      </c>
    </row>
    <row r="28" spans="1:29" ht="16.2" customHeight="1" x14ac:dyDescent="0.3">
      <c r="A28" s="44">
        <v>13</v>
      </c>
      <c r="B28" s="44">
        <v>25</v>
      </c>
      <c r="C28" s="44">
        <v>36</v>
      </c>
      <c r="D28" s="149" t="s">
        <v>46</v>
      </c>
      <c r="E28" s="191">
        <v>16300.275</v>
      </c>
      <c r="F28" s="143">
        <v>1382263.32</v>
      </c>
      <c r="G28" s="191">
        <v>1521249.1523</v>
      </c>
      <c r="H28" s="145">
        <v>0.90863703549818575</v>
      </c>
      <c r="I28" s="146">
        <v>10.25</v>
      </c>
      <c r="J28" s="146">
        <v>0.7</v>
      </c>
      <c r="K28" s="144">
        <v>0.12087264150943396</v>
      </c>
      <c r="L28" s="196">
        <v>9.9056603773584884E-2</v>
      </c>
      <c r="M28" s="8">
        <v>-7.9550772107000005E-3</v>
      </c>
      <c r="N28" s="8">
        <v>-5.3363028010000001E-3</v>
      </c>
      <c r="O28" s="8">
        <v>0.13822953060999998</v>
      </c>
      <c r="R28" s="46">
        <v>0.94707639382510178</v>
      </c>
      <c r="S28" s="47">
        <v>0.13033076430869728</v>
      </c>
      <c r="T28" s="117">
        <v>20</v>
      </c>
      <c r="U28" s="47" t="s">
        <v>415</v>
      </c>
      <c r="V28" s="46">
        <v>0.91910483442491053</v>
      </c>
      <c r="W28" s="44">
        <v>20</v>
      </c>
      <c r="X28" s="110" t="s">
        <v>36</v>
      </c>
      <c r="Y28" s="110">
        <v>0.13178294573643409</v>
      </c>
      <c r="Z28" s="44">
        <v>20</v>
      </c>
      <c r="AA28" s="110" t="s">
        <v>389</v>
      </c>
      <c r="AB28" s="46">
        <v>0.91217324174291947</v>
      </c>
      <c r="AC28" s="110">
        <v>0.12091007583965332</v>
      </c>
    </row>
    <row r="29" spans="1:29" ht="16.2" customHeight="1" x14ac:dyDescent="0.3">
      <c r="A29" s="44">
        <v>19</v>
      </c>
      <c r="B29" s="44">
        <v>28</v>
      </c>
      <c r="C29" s="44">
        <v>34</v>
      </c>
      <c r="D29" s="148" t="s">
        <v>226</v>
      </c>
      <c r="E29" s="184">
        <v>11787.246999999999</v>
      </c>
      <c r="F29" s="18">
        <v>954413.38959000004</v>
      </c>
      <c r="G29" s="184">
        <v>1078580.8307</v>
      </c>
      <c r="H29" s="20">
        <v>0.8848788727040372</v>
      </c>
      <c r="I29" s="13">
        <v>11.06</v>
      </c>
      <c r="J29" s="13">
        <v>0.74</v>
      </c>
      <c r="K29" s="11">
        <v>0.13659380017290354</v>
      </c>
      <c r="L29" s="186">
        <v>0.10967024824008891</v>
      </c>
      <c r="M29" s="11">
        <v>8.9719626157999995E-3</v>
      </c>
      <c r="N29" s="11">
        <v>3.5725164906000001E-2</v>
      </c>
      <c r="O29" s="11">
        <v>0.13803090555</v>
      </c>
      <c r="R29" s="46">
        <v>0.94707639382510178</v>
      </c>
      <c r="S29" s="47">
        <v>0.13033076430869728</v>
      </c>
      <c r="T29" s="117">
        <v>21</v>
      </c>
      <c r="U29" s="47" t="s">
        <v>459</v>
      </c>
      <c r="V29" s="46">
        <v>0.91626449354630679</v>
      </c>
      <c r="W29" s="44">
        <v>21</v>
      </c>
      <c r="X29" s="110" t="s">
        <v>15</v>
      </c>
      <c r="Y29" s="110">
        <v>0.13132851161907136</v>
      </c>
      <c r="Z29" s="44">
        <v>21</v>
      </c>
      <c r="AA29" s="110" t="s">
        <v>240</v>
      </c>
      <c r="AB29" s="46">
        <v>0.96801768568044999</v>
      </c>
      <c r="AC29" s="110">
        <v>0.14762741652021091</v>
      </c>
    </row>
    <row r="30" spans="1:29" ht="16.2" customHeight="1" x14ac:dyDescent="0.3">
      <c r="A30" s="44">
        <v>15</v>
      </c>
      <c r="B30" s="44">
        <v>24</v>
      </c>
      <c r="C30" s="44">
        <v>20</v>
      </c>
      <c r="D30" s="149" t="s">
        <v>36</v>
      </c>
      <c r="E30" s="191">
        <v>15592.424000000001</v>
      </c>
      <c r="F30" s="143">
        <v>1206853.6176</v>
      </c>
      <c r="G30" s="191">
        <v>1325495.0214</v>
      </c>
      <c r="H30" s="145">
        <v>0.91049275788701955</v>
      </c>
      <c r="I30" s="146">
        <v>10.199999999999999</v>
      </c>
      <c r="J30" s="146">
        <v>0.85</v>
      </c>
      <c r="K30" s="144">
        <v>0.13178294573643409</v>
      </c>
      <c r="L30" s="196">
        <v>0.13178294573643409</v>
      </c>
      <c r="M30" s="8">
        <v>8.2063305980999996E-3</v>
      </c>
      <c r="N30" s="8">
        <v>-2.2015067520999999E-2</v>
      </c>
      <c r="O30" s="8">
        <v>6.7559681183E-2</v>
      </c>
      <c r="R30" s="46">
        <v>0.94707639382510178</v>
      </c>
      <c r="S30" s="47">
        <v>0.13033076430869728</v>
      </c>
      <c r="T30" s="117">
        <v>22</v>
      </c>
      <c r="U30" s="47" t="s">
        <v>390</v>
      </c>
      <c r="V30" s="46">
        <v>0.9141650853374097</v>
      </c>
      <c r="W30" s="44">
        <v>22</v>
      </c>
      <c r="X30" s="110" t="s">
        <v>461</v>
      </c>
      <c r="Y30" s="110">
        <v>0.13089549137751921</v>
      </c>
      <c r="Z30" s="44">
        <v>22</v>
      </c>
      <c r="AA30" s="110" t="s">
        <v>52</v>
      </c>
      <c r="AB30" s="46">
        <v>0.93368899613846124</v>
      </c>
      <c r="AC30" s="110">
        <v>0.12196580174605938</v>
      </c>
    </row>
    <row r="31" spans="1:29" ht="16.2" customHeight="1" x14ac:dyDescent="0.3">
      <c r="A31" s="44">
        <v>30</v>
      </c>
      <c r="B31" s="44">
        <v>16</v>
      </c>
      <c r="C31" s="44">
        <v>22</v>
      </c>
      <c r="D31" s="148" t="s">
        <v>461</v>
      </c>
      <c r="E31" s="184">
        <v>3857.3589999999999</v>
      </c>
      <c r="F31" s="18">
        <v>371309.37734000001</v>
      </c>
      <c r="G31" s="184">
        <v>394540.50292</v>
      </c>
      <c r="H31" s="20">
        <v>0.94111852798872087</v>
      </c>
      <c r="I31" s="13">
        <v>11.9</v>
      </c>
      <c r="J31" s="13">
        <v>1.05</v>
      </c>
      <c r="K31" s="11">
        <v>0.12362351963432369</v>
      </c>
      <c r="L31" s="186">
        <v>0.13089549137751921</v>
      </c>
      <c r="M31" s="11">
        <v>-3.1155883152999999E-4</v>
      </c>
      <c r="N31" s="11">
        <v>0.10353150397000001</v>
      </c>
      <c r="O31" s="11">
        <v>0.16907107315</v>
      </c>
      <c r="R31" s="46">
        <v>0.94707639382510178</v>
      </c>
      <c r="S31" s="47">
        <v>0.13033076430869728</v>
      </c>
      <c r="T31" s="117">
        <v>23</v>
      </c>
      <c r="U31" s="47" t="s">
        <v>389</v>
      </c>
      <c r="V31" s="46">
        <v>0.91217324174291947</v>
      </c>
      <c r="W31" s="44">
        <v>23</v>
      </c>
      <c r="X31" s="110" t="s">
        <v>394</v>
      </c>
      <c r="Y31" s="110">
        <v>0.12793176972336162</v>
      </c>
      <c r="Z31" s="44">
        <v>23</v>
      </c>
      <c r="AA31" s="110" t="s">
        <v>51</v>
      </c>
      <c r="AB31" s="46">
        <v>0.79606199274687728</v>
      </c>
      <c r="AC31" s="110">
        <v>0.15011851461680273</v>
      </c>
    </row>
    <row r="32" spans="1:29" ht="16.2" customHeight="1" x14ac:dyDescent="0.3">
      <c r="A32" s="44">
        <v>16</v>
      </c>
      <c r="B32" s="44">
        <v>33</v>
      </c>
      <c r="C32" s="44">
        <v>30</v>
      </c>
      <c r="D32" s="149" t="s">
        <v>383</v>
      </c>
      <c r="E32" s="191">
        <v>164721.68299999999</v>
      </c>
      <c r="F32" s="143">
        <v>1153051.781</v>
      </c>
      <c r="G32" s="191">
        <v>1429428.8156999999</v>
      </c>
      <c r="H32" s="145">
        <v>0.80665211750005439</v>
      </c>
      <c r="I32" s="146">
        <v>0.96</v>
      </c>
      <c r="J32" s="146">
        <v>7.0000000000000007E-2</v>
      </c>
      <c r="K32" s="144">
        <v>0.13714285714285712</v>
      </c>
      <c r="L32" s="196">
        <v>0.12000000000000001</v>
      </c>
      <c r="M32" s="8">
        <v>0</v>
      </c>
      <c r="N32" s="8">
        <v>6.9006216054000001E-3</v>
      </c>
      <c r="O32" s="8">
        <v>4.4621346182000005E-2</v>
      </c>
      <c r="R32" s="46">
        <v>0.94707639382510178</v>
      </c>
      <c r="S32" s="47">
        <v>0.13033076430869728</v>
      </c>
      <c r="T32" s="117">
        <v>24</v>
      </c>
      <c r="U32" s="47" t="s">
        <v>36</v>
      </c>
      <c r="V32" s="46">
        <v>0.91049275788701955</v>
      </c>
      <c r="W32" s="44">
        <v>24</v>
      </c>
      <c r="X32" s="110" t="s">
        <v>47</v>
      </c>
      <c r="Y32" s="110">
        <v>0.12591815320041974</v>
      </c>
      <c r="Z32" s="44">
        <v>24</v>
      </c>
      <c r="AA32" s="110" t="s">
        <v>384</v>
      </c>
      <c r="AB32" s="46">
        <v>1.0073250180916804</v>
      </c>
      <c r="AC32" s="110">
        <v>0.12131318394997395</v>
      </c>
    </row>
    <row r="33" spans="1:50" s="10" customFormat="1" ht="16.2" customHeight="1" x14ac:dyDescent="0.3">
      <c r="A33" s="147">
        <v>22</v>
      </c>
      <c r="B33" s="147">
        <v>19</v>
      </c>
      <c r="C33" s="147">
        <v>26</v>
      </c>
      <c r="D33" s="148" t="s">
        <v>52</v>
      </c>
      <c r="E33" s="184">
        <v>8701.5519999000007</v>
      </c>
      <c r="F33" s="18">
        <v>727710.79374999995</v>
      </c>
      <c r="G33" s="184">
        <v>779393.13492999994</v>
      </c>
      <c r="H33" s="20">
        <v>0.93368899613846124</v>
      </c>
      <c r="I33" s="13">
        <v>10.94</v>
      </c>
      <c r="J33" s="13">
        <v>0.85</v>
      </c>
      <c r="K33" s="11">
        <v>0.13081430108842054</v>
      </c>
      <c r="L33" s="186">
        <v>0.12196580174605938</v>
      </c>
      <c r="M33" s="11">
        <v>-9.5926101375999988E-3</v>
      </c>
      <c r="N33" s="11">
        <v>5.0169094517000003E-2</v>
      </c>
      <c r="O33" s="11">
        <v>0.22100972302999999</v>
      </c>
      <c r="P33" s="231"/>
      <c r="Q33" s="231"/>
      <c r="R33" s="168">
        <v>0.94707639382510178</v>
      </c>
      <c r="S33" s="169">
        <v>0.13033076430869728</v>
      </c>
      <c r="T33" s="117">
        <v>25</v>
      </c>
      <c r="U33" s="169" t="s">
        <v>46</v>
      </c>
      <c r="V33" s="168">
        <v>0.90863703549818575</v>
      </c>
      <c r="W33" s="44">
        <v>25</v>
      </c>
      <c r="X33" s="204" t="s">
        <v>447</v>
      </c>
      <c r="Y33" s="204">
        <v>0.12297734627831713</v>
      </c>
      <c r="Z33" s="44">
        <v>25</v>
      </c>
      <c r="AA33" s="110" t="s">
        <v>242</v>
      </c>
      <c r="AB33" s="46">
        <v>0.33586512030508708</v>
      </c>
      <c r="AC33" s="110">
        <v>0.12110726643598616</v>
      </c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</row>
    <row r="34" spans="1:50" s="10" customFormat="1" ht="16.2" customHeight="1" x14ac:dyDescent="0.3">
      <c r="A34" s="147">
        <v>17</v>
      </c>
      <c r="B34" s="147">
        <v>32</v>
      </c>
      <c r="C34" s="147">
        <v>12</v>
      </c>
      <c r="D34" s="148" t="s">
        <v>224</v>
      </c>
      <c r="E34" s="184">
        <v>14723.97</v>
      </c>
      <c r="F34" s="18">
        <v>1150089.2967000001</v>
      </c>
      <c r="G34" s="184">
        <v>1397579.3112999999</v>
      </c>
      <c r="H34" s="20">
        <v>0.82291522735136247</v>
      </c>
      <c r="I34" s="13">
        <v>11.17</v>
      </c>
      <c r="J34" s="13">
        <v>0.9</v>
      </c>
      <c r="K34" s="11">
        <v>0.14300345666367942</v>
      </c>
      <c r="L34" s="186">
        <v>0.13826654717705797</v>
      </c>
      <c r="M34" s="11">
        <v>2.5611473938999996E-4</v>
      </c>
      <c r="N34" s="11">
        <v>4.1925067307999996E-4</v>
      </c>
      <c r="O34" s="11">
        <v>7.4849489642E-2</v>
      </c>
      <c r="P34" s="231"/>
      <c r="Q34" s="231"/>
      <c r="R34" s="168">
        <v>0.94707639382510178</v>
      </c>
      <c r="S34" s="169">
        <v>0.13033076430869728</v>
      </c>
      <c r="T34" s="117">
        <v>26</v>
      </c>
      <c r="U34" s="169" t="s">
        <v>39</v>
      </c>
      <c r="V34" s="168">
        <v>0.90290993996831825</v>
      </c>
      <c r="W34" s="44">
        <v>26</v>
      </c>
      <c r="X34" s="204" t="s">
        <v>52</v>
      </c>
      <c r="Y34" s="204">
        <v>0.12196580174605938</v>
      </c>
      <c r="Z34" s="44">
        <v>26</v>
      </c>
      <c r="AA34" s="110" t="s">
        <v>447</v>
      </c>
      <c r="AB34" s="46">
        <v>0.94210060040727328</v>
      </c>
      <c r="AC34" s="110">
        <v>0.12297734627831713</v>
      </c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</row>
    <row r="35" spans="1:50" ht="16.2" customHeight="1" x14ac:dyDescent="0.3">
      <c r="A35" s="44">
        <v>20</v>
      </c>
      <c r="B35" s="44">
        <v>23</v>
      </c>
      <c r="C35" s="44">
        <v>29</v>
      </c>
      <c r="D35" s="203" t="s">
        <v>389</v>
      </c>
      <c r="E35" s="191">
        <v>99521.172000000006</v>
      </c>
      <c r="F35" s="143">
        <v>918580.41755999997</v>
      </c>
      <c r="G35" s="191">
        <v>1007024.0778</v>
      </c>
      <c r="H35" s="145">
        <v>0.91217324174291947</v>
      </c>
      <c r="I35" s="146">
        <v>1.1619999999999999</v>
      </c>
      <c r="J35" s="146">
        <v>9.2999999999999999E-2</v>
      </c>
      <c r="K35" s="144">
        <v>0.12589382448537378</v>
      </c>
      <c r="L35" s="196">
        <v>0.12091007583965332</v>
      </c>
      <c r="M35" s="144">
        <v>3.2608695655999996E-3</v>
      </c>
      <c r="N35" s="144">
        <v>1.8780902336999999E-2</v>
      </c>
      <c r="O35" s="144">
        <v>0.15337418784000001</v>
      </c>
      <c r="R35" s="46">
        <v>0.94707639382510178</v>
      </c>
      <c r="S35" s="47">
        <v>0.13033076430869728</v>
      </c>
      <c r="T35" s="117">
        <v>27</v>
      </c>
      <c r="U35" s="47" t="s">
        <v>642</v>
      </c>
      <c r="V35" s="46">
        <v>0.89488551817921203</v>
      </c>
      <c r="W35" s="44">
        <v>27</v>
      </c>
      <c r="X35" s="110" t="s">
        <v>384</v>
      </c>
      <c r="Y35" s="110">
        <v>0.12131318394997395</v>
      </c>
      <c r="Z35" s="44">
        <v>27</v>
      </c>
      <c r="AA35" s="110" t="s">
        <v>60</v>
      </c>
      <c r="AB35" s="46">
        <v>0.74663357469300784</v>
      </c>
      <c r="AC35" s="110">
        <v>0.1395348837209302</v>
      </c>
    </row>
    <row r="36" spans="1:50" s="10" customFormat="1" ht="16.2" customHeight="1" x14ac:dyDescent="0.3">
      <c r="A36" s="147">
        <v>26</v>
      </c>
      <c r="B36" s="147">
        <v>15</v>
      </c>
      <c r="C36" s="147">
        <v>25</v>
      </c>
      <c r="D36" s="148" t="s">
        <v>447</v>
      </c>
      <c r="E36" s="184">
        <v>4346.7629999999999</v>
      </c>
      <c r="F36" s="18">
        <v>402944.9301</v>
      </c>
      <c r="G36" s="184">
        <v>427709.02590000001</v>
      </c>
      <c r="H36" s="20">
        <v>0.94210060040727328</v>
      </c>
      <c r="I36" s="13">
        <v>12.19</v>
      </c>
      <c r="J36" s="13">
        <v>0.95</v>
      </c>
      <c r="K36" s="11">
        <v>0.13149946062567419</v>
      </c>
      <c r="L36" s="186">
        <v>0.12297734627831713</v>
      </c>
      <c r="M36" s="11">
        <v>2.4422588131000001E-2</v>
      </c>
      <c r="N36" s="11">
        <v>8.5912636729E-2</v>
      </c>
      <c r="O36" s="11">
        <v>0.18062507361000002</v>
      </c>
      <c r="P36" s="231"/>
      <c r="Q36" s="231"/>
      <c r="R36" s="168">
        <v>0.94707639382510178</v>
      </c>
      <c r="S36" s="169">
        <v>0.13033076430869728</v>
      </c>
      <c r="T36" s="117">
        <v>28</v>
      </c>
      <c r="U36" s="169" t="s">
        <v>226</v>
      </c>
      <c r="V36" s="168">
        <v>0.8848788727040372</v>
      </c>
      <c r="W36" s="44">
        <v>28</v>
      </c>
      <c r="X36" s="204" t="s">
        <v>242</v>
      </c>
      <c r="Y36" s="204">
        <v>0.12110726643598616</v>
      </c>
      <c r="Z36" s="44">
        <v>28</v>
      </c>
      <c r="AA36" s="110" t="s">
        <v>391</v>
      </c>
      <c r="AB36" s="46">
        <v>0.84374436076523429</v>
      </c>
      <c r="AC36" s="110">
        <v>0.1795735129068462</v>
      </c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</row>
    <row r="37" spans="1:50" ht="16.2" customHeight="1" x14ac:dyDescent="0.3">
      <c r="A37" s="44">
        <v>18</v>
      </c>
      <c r="B37" s="44">
        <v>21</v>
      </c>
      <c r="C37" s="44">
        <v>10</v>
      </c>
      <c r="D37" s="203" t="s">
        <v>459</v>
      </c>
      <c r="E37" s="191">
        <v>111598.921</v>
      </c>
      <c r="F37" s="143">
        <v>1051261.8358</v>
      </c>
      <c r="G37" s="191">
        <v>1147334.4686</v>
      </c>
      <c r="H37" s="145">
        <v>0.91626449354630679</v>
      </c>
      <c r="I37" s="146">
        <v>1.32</v>
      </c>
      <c r="J37" s="146">
        <v>0.11</v>
      </c>
      <c r="K37" s="144">
        <v>0.14012738853769777</v>
      </c>
      <c r="L37" s="196">
        <v>0.14012738853769777</v>
      </c>
      <c r="M37" s="144">
        <v>1.0626992552000001E-3</v>
      </c>
      <c r="N37" s="144">
        <v>5.9528237417999993E-2</v>
      </c>
      <c r="O37" s="144">
        <v>0.25796765272</v>
      </c>
      <c r="R37" s="46">
        <v>0.94707639382510178</v>
      </c>
      <c r="S37" s="47">
        <v>0.13033076430869728</v>
      </c>
      <c r="T37" s="117">
        <v>29</v>
      </c>
      <c r="U37" s="47" t="s">
        <v>41</v>
      </c>
      <c r="V37" s="46">
        <v>0.8738085966263639</v>
      </c>
      <c r="W37" s="44">
        <v>29</v>
      </c>
      <c r="X37" s="110" t="s">
        <v>389</v>
      </c>
      <c r="Y37" s="110">
        <v>0.12091007583965332</v>
      </c>
      <c r="Z37" s="44">
        <v>29</v>
      </c>
      <c r="AA37" s="110" t="s">
        <v>390</v>
      </c>
      <c r="AB37" s="46">
        <v>0.9141650853374097</v>
      </c>
      <c r="AC37" s="110">
        <v>0.13340744858254586</v>
      </c>
    </row>
    <row r="38" spans="1:50" s="10" customFormat="1" ht="16.2" customHeight="1" x14ac:dyDescent="0.3">
      <c r="A38" s="147">
        <v>32</v>
      </c>
      <c r="B38" s="147">
        <v>20</v>
      </c>
      <c r="C38" s="147">
        <v>2</v>
      </c>
      <c r="D38" s="148" t="s">
        <v>415</v>
      </c>
      <c r="E38" s="184">
        <v>39761.584000000003</v>
      </c>
      <c r="F38" s="18">
        <v>348709.09168000001</v>
      </c>
      <c r="G38" s="184">
        <v>379400.78064999997</v>
      </c>
      <c r="H38" s="20">
        <v>0.91910483442491053</v>
      </c>
      <c r="I38" s="13">
        <v>1.44</v>
      </c>
      <c r="J38" s="13">
        <v>0.12</v>
      </c>
      <c r="K38" s="11">
        <v>0.16419612314709237</v>
      </c>
      <c r="L38" s="186">
        <v>0.16419612314709237</v>
      </c>
      <c r="M38" s="11">
        <v>0</v>
      </c>
      <c r="N38" s="11">
        <v>8.5936029456000013E-2</v>
      </c>
      <c r="O38" s="11">
        <v>0.17114358574999999</v>
      </c>
      <c r="P38" s="231"/>
      <c r="Q38" s="231"/>
      <c r="R38" s="168">
        <v>0.94707639382510178</v>
      </c>
      <c r="S38" s="169">
        <v>0.13033076430869728</v>
      </c>
      <c r="T38" s="117">
        <v>30</v>
      </c>
      <c r="U38" s="169" t="s">
        <v>391</v>
      </c>
      <c r="V38" s="168">
        <v>0.84374436076523429</v>
      </c>
      <c r="W38" s="44">
        <v>30</v>
      </c>
      <c r="X38" s="204" t="s">
        <v>383</v>
      </c>
      <c r="Y38" s="204">
        <v>0.12000000000000001</v>
      </c>
      <c r="Z38" s="44">
        <v>30</v>
      </c>
      <c r="AA38" s="110" t="s">
        <v>461</v>
      </c>
      <c r="AB38" s="46">
        <v>0.94111852798872087</v>
      </c>
      <c r="AC38" s="110">
        <v>0.13089549137751921</v>
      </c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</row>
    <row r="39" spans="1:50" ht="16.2" customHeight="1" x14ac:dyDescent="0.3">
      <c r="A39" s="44">
        <v>23</v>
      </c>
      <c r="B39" s="44">
        <v>34</v>
      </c>
      <c r="C39" s="44">
        <v>4</v>
      </c>
      <c r="D39" s="203" t="s">
        <v>51</v>
      </c>
      <c r="E39" s="191">
        <v>8126.7830000000004</v>
      </c>
      <c r="F39" s="143">
        <v>617147.90101999999</v>
      </c>
      <c r="G39" s="191">
        <v>775251.05663000001</v>
      </c>
      <c r="H39" s="145">
        <v>0.79606199274687728</v>
      </c>
      <c r="I39" s="146">
        <v>12.2</v>
      </c>
      <c r="J39" s="146">
        <v>0.95</v>
      </c>
      <c r="K39" s="144">
        <v>0.16065314722149063</v>
      </c>
      <c r="L39" s="196">
        <v>0.15011851461680273</v>
      </c>
      <c r="M39" s="144">
        <v>-3.4120734927E-3</v>
      </c>
      <c r="N39" s="144">
        <v>4.4246263610999995E-2</v>
      </c>
      <c r="O39" s="144">
        <v>0.10414730835000001</v>
      </c>
      <c r="R39" s="46">
        <v>0.94707639382510178</v>
      </c>
      <c r="S39" s="47">
        <v>0.13033076430869728</v>
      </c>
      <c r="T39" s="117">
        <v>31</v>
      </c>
      <c r="U39" s="47" t="s">
        <v>68</v>
      </c>
      <c r="V39" s="46">
        <v>0.84311865703195099</v>
      </c>
      <c r="W39" s="44">
        <v>31</v>
      </c>
      <c r="X39" s="110" t="s">
        <v>34</v>
      </c>
      <c r="Y39" s="110">
        <v>0.11718749999843736</v>
      </c>
      <c r="Z39" s="44">
        <v>31</v>
      </c>
      <c r="AA39" s="110" t="s">
        <v>416</v>
      </c>
      <c r="AB39" s="46">
        <v>0.98098957354876293</v>
      </c>
      <c r="AC39" s="110">
        <v>0.14193548387096774</v>
      </c>
    </row>
    <row r="40" spans="1:50" s="10" customFormat="1" ht="16.2" customHeight="1" x14ac:dyDescent="0.3">
      <c r="A40" s="147">
        <v>7</v>
      </c>
      <c r="B40" s="147">
        <v>26</v>
      </c>
      <c r="C40" s="147">
        <v>35</v>
      </c>
      <c r="D40" s="148" t="s">
        <v>39</v>
      </c>
      <c r="E40" s="184">
        <v>26441.65</v>
      </c>
      <c r="F40" s="18">
        <v>2136485.3199999998</v>
      </c>
      <c r="G40" s="184">
        <v>2366221.9512999998</v>
      </c>
      <c r="H40" s="20">
        <v>0.90290993996831825</v>
      </c>
      <c r="I40" s="13">
        <v>11.0403</v>
      </c>
      <c r="J40" s="13">
        <v>0.72529999999999994</v>
      </c>
      <c r="K40" s="11">
        <v>0.13663737623762379</v>
      </c>
      <c r="L40" s="186">
        <v>0.10771782178217822</v>
      </c>
      <c r="M40" s="11">
        <v>4.9529470016000004E-4</v>
      </c>
      <c r="N40" s="11">
        <v>1.4196299006E-2</v>
      </c>
      <c r="O40" s="11">
        <v>0.10039928502000001</v>
      </c>
      <c r="P40" s="231"/>
      <c r="Q40" s="231"/>
      <c r="R40" s="168">
        <v>0.94707639382510178</v>
      </c>
      <c r="S40" s="169">
        <v>0.13033076430869728</v>
      </c>
      <c r="T40" s="117">
        <v>32</v>
      </c>
      <c r="U40" s="169" t="s">
        <v>224</v>
      </c>
      <c r="V40" s="168">
        <v>0.82291522735136247</v>
      </c>
      <c r="W40" s="44">
        <v>32</v>
      </c>
      <c r="X40" s="204" t="s">
        <v>23</v>
      </c>
      <c r="Y40" s="204">
        <v>0.11680327868748454</v>
      </c>
      <c r="Z40" s="44">
        <v>32</v>
      </c>
      <c r="AA40" s="110" t="s">
        <v>415</v>
      </c>
      <c r="AB40" s="46">
        <v>0.91910483442491053</v>
      </c>
      <c r="AC40" s="110">
        <v>0.16419612314709237</v>
      </c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</row>
    <row r="41" spans="1:50" s="10" customFormat="1" ht="16.2" customHeight="1" x14ac:dyDescent="0.3">
      <c r="A41" s="147">
        <v>5</v>
      </c>
      <c r="B41" s="147">
        <v>29</v>
      </c>
      <c r="C41" s="147">
        <v>15</v>
      </c>
      <c r="D41" s="148" t="s">
        <v>41</v>
      </c>
      <c r="E41" s="184">
        <v>352639.19900000002</v>
      </c>
      <c r="F41" s="18">
        <v>2828166.3760000002</v>
      </c>
      <c r="G41" s="184">
        <v>3236597.1071000001</v>
      </c>
      <c r="H41" s="20">
        <v>0.8738085966263639</v>
      </c>
      <c r="I41" s="13">
        <v>1.0529999999999999</v>
      </c>
      <c r="J41" s="13">
        <v>0.09</v>
      </c>
      <c r="K41" s="11">
        <v>0.13129675810380964</v>
      </c>
      <c r="L41" s="186">
        <v>0.13466334164493299</v>
      </c>
      <c r="M41" s="11">
        <v>5.0125313281999991E-3</v>
      </c>
      <c r="N41" s="11">
        <v>7.0398814917999999E-2</v>
      </c>
      <c r="O41" s="11">
        <v>0.27245642932999997</v>
      </c>
      <c r="P41" s="231"/>
      <c r="Q41" s="231"/>
      <c r="R41" s="168">
        <v>0.94707639382510178</v>
      </c>
      <c r="S41" s="169">
        <v>0.13033076430869728</v>
      </c>
      <c r="T41" s="117">
        <v>33</v>
      </c>
      <c r="U41" s="169" t="s">
        <v>383</v>
      </c>
      <c r="V41" s="168">
        <v>0.80665211750005439</v>
      </c>
      <c r="W41" s="44">
        <v>33</v>
      </c>
      <c r="X41" s="204" t="s">
        <v>642</v>
      </c>
      <c r="Y41" s="204">
        <v>0.11497005988023952</v>
      </c>
      <c r="Z41" s="44">
        <v>33</v>
      </c>
      <c r="AA41" s="110" t="s">
        <v>395</v>
      </c>
      <c r="AB41" s="46">
        <v>0.95455277675665007</v>
      </c>
      <c r="AC41" s="110">
        <v>0.14133333333333334</v>
      </c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</row>
    <row r="42" spans="1:50" ht="16.2" customHeight="1" x14ac:dyDescent="0.3">
      <c r="A42" s="44">
        <v>27</v>
      </c>
      <c r="B42" s="44">
        <v>35</v>
      </c>
      <c r="C42" s="44">
        <v>11</v>
      </c>
      <c r="D42" s="203" t="s">
        <v>60</v>
      </c>
      <c r="E42" s="191">
        <v>6257.8729999999996</v>
      </c>
      <c r="F42" s="143">
        <v>398251.03772000002</v>
      </c>
      <c r="G42" s="191">
        <v>533395.56539999996</v>
      </c>
      <c r="H42" s="145">
        <v>0.74663357469300784</v>
      </c>
      <c r="I42" s="146">
        <v>9.99</v>
      </c>
      <c r="J42" s="146">
        <v>0.74</v>
      </c>
      <c r="K42" s="144">
        <v>0.15697674418604649</v>
      </c>
      <c r="L42" s="196">
        <v>0.1395348837209302</v>
      </c>
      <c r="M42" s="8">
        <v>6.1660079045000003E-3</v>
      </c>
      <c r="N42" s="8">
        <v>-3.4517986096E-2</v>
      </c>
      <c r="O42" s="8">
        <v>0.1256687309</v>
      </c>
      <c r="R42" s="46">
        <v>0.94707639382510178</v>
      </c>
      <c r="S42" s="47">
        <v>0.13033076430869728</v>
      </c>
      <c r="T42" s="117">
        <v>34</v>
      </c>
      <c r="U42" s="47" t="s">
        <v>51</v>
      </c>
      <c r="V42" s="46">
        <v>0.79606199274687728</v>
      </c>
      <c r="W42" s="44">
        <v>34</v>
      </c>
      <c r="X42" s="110" t="s">
        <v>226</v>
      </c>
      <c r="Y42" s="110">
        <v>0.10967024824008891</v>
      </c>
      <c r="Z42" s="44">
        <v>34</v>
      </c>
      <c r="AA42" s="110" t="s">
        <v>392</v>
      </c>
      <c r="AB42" s="46">
        <v>0.93772643503640929</v>
      </c>
      <c r="AC42" s="110">
        <v>0.1334816462736374</v>
      </c>
    </row>
    <row r="43" spans="1:50" s="10" customFormat="1" ht="16.2" customHeight="1" x14ac:dyDescent="0.3">
      <c r="A43" s="147">
        <v>36</v>
      </c>
      <c r="B43" s="147">
        <v>31</v>
      </c>
      <c r="C43" s="147">
        <v>3</v>
      </c>
      <c r="D43" s="148" t="s">
        <v>68</v>
      </c>
      <c r="E43" s="184">
        <v>3252.384</v>
      </c>
      <c r="F43" s="18">
        <v>277590.97440000001</v>
      </c>
      <c r="G43" s="184">
        <v>329243.06926999998</v>
      </c>
      <c r="H43" s="20">
        <v>0.84311865703195099</v>
      </c>
      <c r="I43" s="13">
        <v>13.04</v>
      </c>
      <c r="J43" s="13">
        <v>1.1000000000000001</v>
      </c>
      <c r="K43" s="11">
        <v>0.15278265963678966</v>
      </c>
      <c r="L43" s="186">
        <v>0.15465729349736379</v>
      </c>
      <c r="M43" s="11">
        <v>-4.0840140036E-3</v>
      </c>
      <c r="N43" s="11">
        <v>0.12742127236</v>
      </c>
      <c r="O43" s="11">
        <v>0.30517982275</v>
      </c>
      <c r="P43" s="231"/>
      <c r="Q43" s="231"/>
      <c r="R43" s="168">
        <v>0.94707639382510178</v>
      </c>
      <c r="S43" s="169">
        <v>0.13033076430869728</v>
      </c>
      <c r="T43" s="117">
        <v>35</v>
      </c>
      <c r="U43" s="169" t="s">
        <v>60</v>
      </c>
      <c r="V43" s="168">
        <v>0.74663357469300784</v>
      </c>
      <c r="W43" s="44">
        <v>35</v>
      </c>
      <c r="X43" s="204" t="s">
        <v>39</v>
      </c>
      <c r="Y43" s="204">
        <v>0.10771782178217822</v>
      </c>
      <c r="Z43" s="44">
        <v>35</v>
      </c>
      <c r="AA43" s="110" t="s">
        <v>394</v>
      </c>
      <c r="AB43" s="46">
        <v>0.938604396368796</v>
      </c>
      <c r="AC43" s="110">
        <v>0.12793176972336162</v>
      </c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</row>
    <row r="44" spans="1:50" ht="16.2" customHeight="1" x14ac:dyDescent="0.3">
      <c r="A44" s="44">
        <v>25</v>
      </c>
      <c r="B44" s="44">
        <v>36</v>
      </c>
      <c r="C44" s="44">
        <v>28</v>
      </c>
      <c r="D44" s="149" t="s">
        <v>242</v>
      </c>
      <c r="E44" s="191">
        <v>11733.895</v>
      </c>
      <c r="F44" s="143">
        <v>406931.47859999997</v>
      </c>
      <c r="G44" s="191">
        <v>1211591.9576000001</v>
      </c>
      <c r="H44" s="145">
        <v>0.33586512030508708</v>
      </c>
      <c r="I44" s="146">
        <v>4.8899999999999997</v>
      </c>
      <c r="J44" s="146">
        <v>0.35</v>
      </c>
      <c r="K44" s="144">
        <v>0.14100346020761245</v>
      </c>
      <c r="L44" s="196">
        <v>0.12110726643598616</v>
      </c>
      <c r="M44" s="144">
        <v>1.2554744527999999E-2</v>
      </c>
      <c r="N44" s="144">
        <v>-5.5747173532999995E-2</v>
      </c>
      <c r="O44" s="144">
        <v>-0.32759286149</v>
      </c>
      <c r="R44" s="46">
        <v>0.94707639382510178</v>
      </c>
      <c r="S44" s="47">
        <v>0.13033076430869728</v>
      </c>
      <c r="T44" s="117">
        <v>36</v>
      </c>
      <c r="U44" s="47" t="s">
        <v>242</v>
      </c>
      <c r="V44" s="46">
        <v>0.33586512030508708</v>
      </c>
      <c r="W44" s="44">
        <v>36</v>
      </c>
      <c r="X44" s="110" t="s">
        <v>46</v>
      </c>
      <c r="Y44" s="110">
        <v>9.9056603773584884E-2</v>
      </c>
      <c r="Z44" s="44">
        <v>36</v>
      </c>
      <c r="AA44" s="110" t="s">
        <v>68</v>
      </c>
      <c r="AB44" s="46">
        <v>0.84311865703195099</v>
      </c>
      <c r="AC44" s="110">
        <v>0.15465729349736379</v>
      </c>
    </row>
    <row r="45" spans="1:50" x14ac:dyDescent="0.3">
      <c r="D45" s="21"/>
      <c r="E45" s="22"/>
      <c r="F45" s="178"/>
      <c r="G45" s="198"/>
      <c r="H45" s="23"/>
      <c r="I45" s="21"/>
      <c r="J45" s="24"/>
      <c r="K45" s="25"/>
      <c r="L45" s="199"/>
      <c r="M45" s="25"/>
      <c r="N45" s="25"/>
      <c r="O45" s="25"/>
    </row>
    <row r="46" spans="1:50" x14ac:dyDescent="0.3">
      <c r="L46" s="17"/>
      <c r="M46" s="17"/>
    </row>
    <row r="47" spans="1:50" x14ac:dyDescent="0.3">
      <c r="L47" s="17"/>
      <c r="M47" s="17"/>
    </row>
    <row r="48" spans="1:50" x14ac:dyDescent="0.3">
      <c r="M48" s="8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19" customFormat="1" ht="14.4" x14ac:dyDescent="0.3">
      <c r="A1" s="113"/>
      <c r="B1" s="113"/>
      <c r="C1" s="113"/>
      <c r="D1" s="27"/>
      <c r="E1" s="27"/>
      <c r="F1" s="157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19" customFormat="1" ht="14.4" x14ac:dyDescent="0.3">
      <c r="A2" s="113"/>
      <c r="B2" s="113"/>
      <c r="C2" s="113"/>
      <c r="D2" s="27"/>
      <c r="E2" s="27"/>
      <c r="F2" s="157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19" customFormat="1" ht="14.4" x14ac:dyDescent="0.3">
      <c r="A3" s="113"/>
      <c r="B3" s="113"/>
      <c r="C3" s="113"/>
      <c r="D3" s="27"/>
      <c r="E3" s="27"/>
      <c r="F3" s="157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0" customFormat="1" ht="14.4" x14ac:dyDescent="0.3">
      <c r="A4" s="113"/>
      <c r="B4" s="113"/>
      <c r="C4" s="113"/>
      <c r="E4" s="33" t="s">
        <v>646</v>
      </c>
      <c r="F4" s="72" t="s">
        <v>280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6" customFormat="1" ht="17.399999999999999" customHeight="1" x14ac:dyDescent="0.3">
      <c r="A6" s="154"/>
      <c r="B6" s="154"/>
      <c r="C6" s="154"/>
      <c r="D6" s="238" t="s">
        <v>1</v>
      </c>
      <c r="E6" s="238"/>
      <c r="F6" s="238"/>
      <c r="G6" s="215"/>
      <c r="H6" s="241" t="s">
        <v>303</v>
      </c>
      <c r="I6" s="240"/>
      <c r="J6" s="241" t="s">
        <v>7</v>
      </c>
      <c r="K6" s="241"/>
      <c r="L6" s="241"/>
      <c r="M6" s="241"/>
      <c r="N6" s="240"/>
      <c r="O6" s="238" t="s">
        <v>216</v>
      </c>
      <c r="P6" s="238"/>
      <c r="Q6" s="238"/>
      <c r="R6" s="155"/>
      <c r="S6" s="155"/>
      <c r="T6" s="129"/>
      <c r="U6" s="129"/>
      <c r="V6" s="129"/>
      <c r="W6" s="129"/>
      <c r="X6" s="129"/>
      <c r="Y6" s="129"/>
      <c r="Z6" s="129"/>
      <c r="AA6" s="129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</row>
    <row r="7" spans="1:85" s="7" customFormat="1" ht="18.600000000000001" customHeight="1" x14ac:dyDescent="0.3">
      <c r="A7" s="111"/>
      <c r="B7" s="111"/>
      <c r="C7" s="111"/>
      <c r="D7" s="21" t="s">
        <v>152</v>
      </c>
      <c r="E7" s="216" t="s">
        <v>618</v>
      </c>
      <c r="F7" s="162" t="s">
        <v>211</v>
      </c>
      <c r="G7" s="202" t="s">
        <v>211</v>
      </c>
      <c r="H7" s="162" t="s">
        <v>211</v>
      </c>
      <c r="I7" s="192" t="s">
        <v>211</v>
      </c>
      <c r="J7" s="163">
        <v>0.89068670924024118</v>
      </c>
      <c r="K7" s="164">
        <v>9.0706500000000005</v>
      </c>
      <c r="L7" s="164">
        <v>0.70900416666666677</v>
      </c>
      <c r="M7" s="165">
        <v>0.11026588698346014</v>
      </c>
      <c r="N7" s="200">
        <v>0.10527103184751091</v>
      </c>
      <c r="O7" s="165">
        <v>2.1770462036750002E-3</v>
      </c>
      <c r="P7" s="165">
        <v>-3.5212169060900002E-2</v>
      </c>
      <c r="Q7" s="165">
        <v>0.10362222884018335</v>
      </c>
      <c r="R7" s="217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150</v>
      </c>
      <c r="G8" s="193" t="s">
        <v>251</v>
      </c>
      <c r="H8" s="73" t="s">
        <v>10</v>
      </c>
      <c r="I8" s="193" t="s">
        <v>250</v>
      </c>
      <c r="J8" s="73" t="s">
        <v>6</v>
      </c>
      <c r="K8" s="73" t="s">
        <v>252</v>
      </c>
      <c r="L8" s="73" t="s">
        <v>253</v>
      </c>
      <c r="M8" s="73" t="s">
        <v>254</v>
      </c>
      <c r="N8" s="193" t="s">
        <v>255</v>
      </c>
      <c r="O8" s="73" t="s">
        <v>217</v>
      </c>
      <c r="P8" s="73" t="s">
        <v>218</v>
      </c>
      <c r="Q8" s="73" t="s">
        <v>219</v>
      </c>
      <c r="R8" s="218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</row>
    <row r="9" spans="1:85" ht="16.8" customHeight="1" x14ac:dyDescent="0.3">
      <c r="A9" s="44">
        <v>7</v>
      </c>
      <c r="B9" s="44">
        <v>4</v>
      </c>
      <c r="E9" s="148" t="s">
        <v>56</v>
      </c>
      <c r="F9" s="76" t="s">
        <v>159</v>
      </c>
      <c r="G9" s="184">
        <v>62430.701999999997</v>
      </c>
      <c r="H9" s="18">
        <v>5709912.0049000001</v>
      </c>
      <c r="I9" s="184">
        <v>6302664.8716000002</v>
      </c>
      <c r="J9" s="20">
        <v>0.90595202525030916</v>
      </c>
      <c r="K9" s="13">
        <v>11.81</v>
      </c>
      <c r="L9" s="13">
        <v>0.93</v>
      </c>
      <c r="M9" s="11">
        <v>0.12912748742664953</v>
      </c>
      <c r="N9" s="186">
        <v>0.12202055543449693</v>
      </c>
      <c r="O9" s="11">
        <v>6.1606160616000001E-3</v>
      </c>
      <c r="P9" s="11">
        <v>-2.8067503233000002E-2</v>
      </c>
      <c r="Q9" s="11">
        <v>3.6543515296000001E-2</v>
      </c>
      <c r="R9" s="173"/>
      <c r="S9" s="221"/>
      <c r="T9" s="174">
        <v>0.89068670924024118</v>
      </c>
      <c r="U9" s="175">
        <v>0.10527103184751091</v>
      </c>
      <c r="V9" s="172">
        <v>1</v>
      </c>
      <c r="W9" s="175" t="s">
        <v>14</v>
      </c>
      <c r="X9" s="174">
        <v>1.0169839618757137</v>
      </c>
      <c r="Y9" s="172">
        <v>1</v>
      </c>
      <c r="Z9" s="208" t="s">
        <v>63</v>
      </c>
      <c r="AA9" s="208">
        <v>0.18055358410220015</v>
      </c>
      <c r="AB9" s="221"/>
      <c r="AC9" s="172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</row>
    <row r="10" spans="1:85" s="6" customFormat="1" ht="16.8" customHeight="1" x14ac:dyDescent="0.3">
      <c r="A10" s="44">
        <v>5</v>
      </c>
      <c r="B10" s="44">
        <v>6</v>
      </c>
      <c r="C10" s="44"/>
      <c r="E10" s="149" t="s">
        <v>75</v>
      </c>
      <c r="F10" s="140" t="s">
        <v>258</v>
      </c>
      <c r="G10" s="191">
        <v>2888.0940000000001</v>
      </c>
      <c r="H10" s="143">
        <v>394513.64039999997</v>
      </c>
      <c r="I10" s="191">
        <v>427594.08134999999</v>
      </c>
      <c r="J10" s="145">
        <v>0.92263587735929731</v>
      </c>
      <c r="K10" s="146">
        <v>15.68</v>
      </c>
      <c r="L10" s="146">
        <v>1.2</v>
      </c>
      <c r="M10" s="144">
        <v>0.11478770131771597</v>
      </c>
      <c r="N10" s="196">
        <v>0.10541727672035139</v>
      </c>
      <c r="O10" s="8">
        <v>6.1132798128000002E-3</v>
      </c>
      <c r="P10" s="8">
        <v>-6.2739404028000004E-2</v>
      </c>
      <c r="Q10" s="8">
        <v>7.0846387307000006E-2</v>
      </c>
      <c r="R10" s="173"/>
      <c r="S10" s="221"/>
      <c r="T10" s="174">
        <v>0.89068670924024118</v>
      </c>
      <c r="U10" s="175">
        <v>0.10527103184751091</v>
      </c>
      <c r="V10" s="172">
        <v>2</v>
      </c>
      <c r="W10" s="175" t="s">
        <v>25</v>
      </c>
      <c r="X10" s="174">
        <v>0.99893584824940751</v>
      </c>
      <c r="Y10" s="172">
        <v>2</v>
      </c>
      <c r="Z10" s="208" t="s">
        <v>443</v>
      </c>
      <c r="AA10" s="208">
        <v>0.12817904374364195</v>
      </c>
      <c r="AB10" s="221"/>
      <c r="AC10" s="172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</row>
    <row r="11" spans="1:85" s="10" customFormat="1" ht="16.8" customHeight="1" x14ac:dyDescent="0.3">
      <c r="A11" s="147">
        <v>3</v>
      </c>
      <c r="B11" s="147">
        <v>7</v>
      </c>
      <c r="C11" s="147"/>
      <c r="E11" s="148" t="s">
        <v>53</v>
      </c>
      <c r="F11" s="76" t="s">
        <v>159</v>
      </c>
      <c r="G11" s="184">
        <v>127064.853</v>
      </c>
      <c r="H11" s="18">
        <v>1340534.1991999999</v>
      </c>
      <c r="I11" s="184">
        <v>1353278.6446</v>
      </c>
      <c r="J11" s="20">
        <v>0.99058254155501946</v>
      </c>
      <c r="K11" s="13">
        <v>1.0073000000000001</v>
      </c>
      <c r="L11" s="13">
        <v>8.3549999999999999E-2</v>
      </c>
      <c r="M11" s="11">
        <v>9.5478672982220791E-2</v>
      </c>
      <c r="N11" s="186">
        <v>9.5033175351905641E-2</v>
      </c>
      <c r="O11" s="11">
        <v>1.8993352331999999E-3</v>
      </c>
      <c r="P11" s="11">
        <v>4.1343625961999999E-3</v>
      </c>
      <c r="Q11" s="11">
        <v>0.18018621081</v>
      </c>
      <c r="R11" s="173"/>
      <c r="S11" s="221"/>
      <c r="T11" s="174">
        <v>0.89068670924024118</v>
      </c>
      <c r="U11" s="175">
        <v>0.10527103184751091</v>
      </c>
      <c r="V11" s="172">
        <v>3</v>
      </c>
      <c r="W11" s="175" t="s">
        <v>53</v>
      </c>
      <c r="X11" s="174">
        <v>0.99058254155501946</v>
      </c>
      <c r="Y11" s="172">
        <v>3</v>
      </c>
      <c r="Z11" s="208" t="s">
        <v>42</v>
      </c>
      <c r="AA11" s="208">
        <v>0.12272727272916632</v>
      </c>
      <c r="AB11" s="221"/>
      <c r="AC11" s="172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</row>
    <row r="12" spans="1:85" ht="16.8" customHeight="1" x14ac:dyDescent="0.3">
      <c r="A12" s="44">
        <v>2</v>
      </c>
      <c r="B12" s="44">
        <v>9</v>
      </c>
      <c r="E12" s="149" t="s">
        <v>25</v>
      </c>
      <c r="F12" s="140" t="s">
        <v>159</v>
      </c>
      <c r="G12" s="191">
        <v>23238.024000000001</v>
      </c>
      <c r="H12" s="143">
        <v>2997705.0959999999</v>
      </c>
      <c r="I12" s="191">
        <v>3000898.5074</v>
      </c>
      <c r="J12" s="145">
        <v>0.99893584824940751</v>
      </c>
      <c r="K12" s="146">
        <v>12.4</v>
      </c>
      <c r="L12" s="146">
        <v>0.95</v>
      </c>
      <c r="M12" s="144">
        <v>9.6124031007751937E-2</v>
      </c>
      <c r="N12" s="196">
        <v>8.8372093023255813E-2</v>
      </c>
      <c r="O12" s="144">
        <v>-3.0998140119000003E-4</v>
      </c>
      <c r="P12" s="144">
        <v>5.7829259711000003E-2</v>
      </c>
      <c r="Q12" s="144">
        <v>0.18685085056999998</v>
      </c>
      <c r="R12" s="173"/>
      <c r="S12" s="221"/>
      <c r="T12" s="174">
        <v>0.89068670924024118</v>
      </c>
      <c r="U12" s="175">
        <v>0.10527103184751091</v>
      </c>
      <c r="V12" s="172">
        <v>4</v>
      </c>
      <c r="W12" s="175" t="s">
        <v>443</v>
      </c>
      <c r="X12" s="174">
        <v>0.94301330409666961</v>
      </c>
      <c r="Y12" s="172">
        <v>4</v>
      </c>
      <c r="Z12" s="208" t="s">
        <v>56</v>
      </c>
      <c r="AA12" s="208">
        <v>0.12202055543449693</v>
      </c>
      <c r="AB12" s="221"/>
      <c r="AC12" s="172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</row>
    <row r="13" spans="1:85" s="10" customFormat="1" ht="16.8" customHeight="1" x14ac:dyDescent="0.3">
      <c r="A13" s="147">
        <v>4</v>
      </c>
      <c r="B13" s="147">
        <v>2</v>
      </c>
      <c r="C13" s="147"/>
      <c r="E13" s="148" t="s">
        <v>443</v>
      </c>
      <c r="F13" s="76" t="s">
        <v>257</v>
      </c>
      <c r="G13" s="184">
        <v>15919.69</v>
      </c>
      <c r="H13" s="18">
        <v>1564905.527</v>
      </c>
      <c r="I13" s="184">
        <v>1659473.4350000001</v>
      </c>
      <c r="J13" s="20">
        <v>0.94301330409666961</v>
      </c>
      <c r="K13" s="13">
        <v>12.54</v>
      </c>
      <c r="L13" s="13">
        <v>1.05</v>
      </c>
      <c r="M13" s="11">
        <v>0.12756866734486266</v>
      </c>
      <c r="N13" s="186">
        <v>0.12817904374364195</v>
      </c>
      <c r="O13" s="11">
        <v>-8.1727373616999992E-3</v>
      </c>
      <c r="P13" s="11">
        <v>1.9909096351000001E-2</v>
      </c>
      <c r="Q13" s="11">
        <v>0.27165535757000003</v>
      </c>
      <c r="R13" s="173"/>
      <c r="S13" s="221"/>
      <c r="T13" s="174">
        <v>0.89068670924024118</v>
      </c>
      <c r="U13" s="175">
        <v>0.10527103184751091</v>
      </c>
      <c r="V13" s="172">
        <v>5</v>
      </c>
      <c r="W13" s="175" t="s">
        <v>75</v>
      </c>
      <c r="X13" s="174">
        <v>0.92263587735929731</v>
      </c>
      <c r="Y13" s="172">
        <v>5</v>
      </c>
      <c r="Z13" s="208" t="s">
        <v>33</v>
      </c>
      <c r="AA13" s="208">
        <v>0.11065573770491803</v>
      </c>
      <c r="AB13" s="221"/>
      <c r="AC13" s="172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</row>
    <row r="14" spans="1:85" ht="16.8" customHeight="1" x14ac:dyDescent="0.3">
      <c r="A14" s="44">
        <v>1</v>
      </c>
      <c r="B14" s="44">
        <v>10</v>
      </c>
      <c r="E14" s="149" t="s">
        <v>14</v>
      </c>
      <c r="F14" s="140" t="s">
        <v>159</v>
      </c>
      <c r="G14" s="191">
        <v>28204.046999999999</v>
      </c>
      <c r="H14" s="143">
        <v>4704152.9990999997</v>
      </c>
      <c r="I14" s="191">
        <v>4625592.1189000001</v>
      </c>
      <c r="J14" s="145">
        <v>1.0169839618757137</v>
      </c>
      <c r="K14" s="146">
        <v>12.33</v>
      </c>
      <c r="L14" s="146">
        <v>1.1000000000000001</v>
      </c>
      <c r="M14" s="144">
        <v>7.3925295281963135E-2</v>
      </c>
      <c r="N14" s="196">
        <v>7.9141435338354715E-2</v>
      </c>
      <c r="O14" s="144">
        <v>-5.3930968261000007E-4</v>
      </c>
      <c r="P14" s="144">
        <v>0.11370119681</v>
      </c>
      <c r="Q14" s="144">
        <v>0.33089562438000003</v>
      </c>
      <c r="R14" s="173"/>
      <c r="S14" s="221"/>
      <c r="T14" s="174">
        <v>0.89068670924024118</v>
      </c>
      <c r="U14" s="175">
        <v>0.10527103184751091</v>
      </c>
      <c r="V14" s="172">
        <v>6</v>
      </c>
      <c r="W14" s="175" t="s">
        <v>33</v>
      </c>
      <c r="X14" s="174">
        <v>0.91122073394422454</v>
      </c>
      <c r="Y14" s="172">
        <v>6</v>
      </c>
      <c r="Z14" s="208" t="s">
        <v>75</v>
      </c>
      <c r="AA14" s="208">
        <v>0.10541727672035139</v>
      </c>
      <c r="AB14" s="221"/>
      <c r="AC14" s="172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</row>
    <row r="15" spans="1:85" s="10" customFormat="1" ht="16.8" customHeight="1" x14ac:dyDescent="0.3">
      <c r="A15" s="147">
        <v>8</v>
      </c>
      <c r="B15" s="147">
        <v>1</v>
      </c>
      <c r="C15" s="147"/>
      <c r="E15" s="148" t="s">
        <v>63</v>
      </c>
      <c r="F15" s="76" t="s">
        <v>249</v>
      </c>
      <c r="G15" s="184">
        <v>6800</v>
      </c>
      <c r="H15" s="18">
        <v>479060</v>
      </c>
      <c r="I15" s="184">
        <v>654337.01292000001</v>
      </c>
      <c r="J15" s="20">
        <v>0.73213037095697719</v>
      </c>
      <c r="K15" s="13">
        <v>12.87</v>
      </c>
      <c r="L15" s="13">
        <v>1.06</v>
      </c>
      <c r="M15" s="11">
        <v>0.18268275372604684</v>
      </c>
      <c r="N15" s="186">
        <v>0.18055358410220015</v>
      </c>
      <c r="O15" s="11">
        <v>-2.6896942254000002E-3</v>
      </c>
      <c r="P15" s="11">
        <v>-3.0964151116999999E-2</v>
      </c>
      <c r="Q15" s="11">
        <v>8.3494041991999998E-3</v>
      </c>
      <c r="R15" s="173"/>
      <c r="S15" s="221"/>
      <c r="T15" s="174">
        <v>0.89068670924024118</v>
      </c>
      <c r="U15" s="175">
        <v>0.10527103184751091</v>
      </c>
      <c r="V15" s="172">
        <v>7</v>
      </c>
      <c r="W15" s="175" t="s">
        <v>56</v>
      </c>
      <c r="X15" s="174">
        <v>0.90595202525030916</v>
      </c>
      <c r="Y15" s="172">
        <v>7</v>
      </c>
      <c r="Z15" s="208" t="s">
        <v>53</v>
      </c>
      <c r="AA15" s="208">
        <v>9.5033175351905641E-2</v>
      </c>
      <c r="AB15" s="221"/>
      <c r="AC15" s="172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</row>
    <row r="16" spans="1:85" ht="16.8" customHeight="1" x14ac:dyDescent="0.3">
      <c r="A16" s="44">
        <v>6</v>
      </c>
      <c r="B16" s="44">
        <v>5</v>
      </c>
      <c r="E16" s="149" t="s">
        <v>33</v>
      </c>
      <c r="F16" s="140" t="s">
        <v>257</v>
      </c>
      <c r="G16" s="191">
        <v>156143.04999999999</v>
      </c>
      <c r="H16" s="143">
        <v>1523956.1680000001</v>
      </c>
      <c r="I16" s="191">
        <v>1672433.5951</v>
      </c>
      <c r="J16" s="145">
        <v>0.91122073394422454</v>
      </c>
      <c r="K16" s="146">
        <v>1.08</v>
      </c>
      <c r="L16" s="146">
        <v>0.09</v>
      </c>
      <c r="M16" s="144">
        <v>0.11065573770491803</v>
      </c>
      <c r="N16" s="196">
        <v>0.11065573770491803</v>
      </c>
      <c r="O16" s="8">
        <v>-5.0968399582E-3</v>
      </c>
      <c r="P16" s="8">
        <v>-2.4320154493000002E-2</v>
      </c>
      <c r="Q16" s="8">
        <v>0.30381058107000003</v>
      </c>
      <c r="R16" s="173"/>
      <c r="S16" s="221"/>
      <c r="T16" s="174">
        <v>0.89068670924024118</v>
      </c>
      <c r="U16" s="175">
        <v>0.10527103184751091</v>
      </c>
      <c r="V16" s="172">
        <v>8</v>
      </c>
      <c r="W16" s="175" t="s">
        <v>63</v>
      </c>
      <c r="X16" s="174">
        <v>0.73213037095697719</v>
      </c>
      <c r="Y16" s="172">
        <v>8</v>
      </c>
      <c r="Z16" s="208" t="s">
        <v>43</v>
      </c>
      <c r="AA16" s="208">
        <v>8.9921318846070616E-2</v>
      </c>
      <c r="AB16" s="221"/>
      <c r="AC16" s="172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</row>
    <row r="17" spans="1:85" s="10" customFormat="1" ht="16.8" customHeight="1" x14ac:dyDescent="0.3">
      <c r="A17" s="147">
        <v>10</v>
      </c>
      <c r="B17" s="147">
        <v>3</v>
      </c>
      <c r="C17" s="147"/>
      <c r="E17" s="148" t="s">
        <v>42</v>
      </c>
      <c r="F17" s="76" t="s">
        <v>159</v>
      </c>
      <c r="G17" s="184">
        <v>23567.968364</v>
      </c>
      <c r="H17" s="18">
        <v>1659184.9728000001</v>
      </c>
      <c r="I17" s="184">
        <v>2596203.8657999998</v>
      </c>
      <c r="J17" s="20">
        <v>0.63908115793854858</v>
      </c>
      <c r="K17" s="13">
        <v>11.15</v>
      </c>
      <c r="L17" s="13">
        <v>0.72</v>
      </c>
      <c r="M17" s="11">
        <v>0.15838068182062551</v>
      </c>
      <c r="N17" s="186">
        <v>0.12272727272916632</v>
      </c>
      <c r="O17" s="11">
        <v>-1.1350737795E-3</v>
      </c>
      <c r="P17" s="11">
        <v>-0.21281210089000002</v>
      </c>
      <c r="Q17" s="11">
        <v>-0.1113043663</v>
      </c>
      <c r="R17" s="173"/>
      <c r="S17" s="221"/>
      <c r="T17" s="174">
        <v>0.89068670924024118</v>
      </c>
      <c r="U17" s="175">
        <v>0.10527103184751091</v>
      </c>
      <c r="V17" s="172">
        <v>9</v>
      </c>
      <c r="W17" s="175" t="s">
        <v>43</v>
      </c>
      <c r="X17" s="174">
        <v>0.65047673877763246</v>
      </c>
      <c r="Y17" s="172">
        <v>9</v>
      </c>
      <c r="Z17" s="208" t="s">
        <v>25</v>
      </c>
      <c r="AA17" s="208">
        <v>8.8372093023255813E-2</v>
      </c>
      <c r="AB17" s="221"/>
      <c r="AC17" s="172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</row>
    <row r="18" spans="1:85" ht="16.8" customHeight="1" x14ac:dyDescent="0.3">
      <c r="A18" s="44">
        <v>9</v>
      </c>
      <c r="B18" s="44">
        <v>8</v>
      </c>
      <c r="E18" s="149" t="s">
        <v>43</v>
      </c>
      <c r="F18" s="140" t="s">
        <v>159</v>
      </c>
      <c r="G18" s="191">
        <v>12179.186938000001</v>
      </c>
      <c r="H18" s="143">
        <v>650124.99875000003</v>
      </c>
      <c r="I18" s="191">
        <v>999459.25809999998</v>
      </c>
      <c r="J18" s="145">
        <v>0.65047673877763246</v>
      </c>
      <c r="K18" s="146">
        <v>4.8</v>
      </c>
      <c r="L18" s="146">
        <v>0.4</v>
      </c>
      <c r="M18" s="144">
        <v>8.9921318846070603E-2</v>
      </c>
      <c r="N18" s="196">
        <v>8.9921318846070616E-2</v>
      </c>
      <c r="O18" s="144">
        <v>2.2605363985000002E-2</v>
      </c>
      <c r="P18" s="144">
        <v>-2.2850363193E-2</v>
      </c>
      <c r="Q18" s="144">
        <v>0.28168695323000004</v>
      </c>
      <c r="R18" s="173"/>
      <c r="S18" s="221"/>
      <c r="T18" s="174">
        <v>0.89068670924024118</v>
      </c>
      <c r="U18" s="175">
        <v>0.10527103184751091</v>
      </c>
      <c r="V18" s="172">
        <v>10</v>
      </c>
      <c r="W18" s="175" t="s">
        <v>42</v>
      </c>
      <c r="X18" s="174">
        <v>0.63908115793854858</v>
      </c>
      <c r="Y18" s="172">
        <v>10</v>
      </c>
      <c r="Z18" s="208" t="s">
        <v>14</v>
      </c>
      <c r="AA18" s="208">
        <v>7.9141435338354715E-2</v>
      </c>
      <c r="AB18" s="221"/>
      <c r="AC18" s="172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</row>
    <row r="19" spans="1:85" s="10" customFormat="1" ht="16.8" customHeight="1" x14ac:dyDescent="0.3">
      <c r="A19" s="147">
        <v>11</v>
      </c>
      <c r="B19" s="147">
        <v>11</v>
      </c>
      <c r="C19" s="147"/>
      <c r="E19" s="148" t="s">
        <v>70</v>
      </c>
      <c r="F19" s="76" t="s">
        <v>159</v>
      </c>
      <c r="G19" s="184">
        <v>1380.67</v>
      </c>
      <c r="H19" s="18">
        <v>209861.84</v>
      </c>
      <c r="I19" s="184">
        <v>345711.89379</v>
      </c>
      <c r="J19" s="20">
        <v>0.60704258016497092</v>
      </c>
      <c r="K19" s="13">
        <v>13.03</v>
      </c>
      <c r="L19" s="13">
        <v>0.92</v>
      </c>
      <c r="M19" s="11">
        <v>8.5723684210526313E-2</v>
      </c>
      <c r="N19" s="186">
        <v>7.2631578947368436E-2</v>
      </c>
      <c r="O19" s="11">
        <v>7.2895957601000006E-3</v>
      </c>
      <c r="P19" s="11">
        <v>-2.5018696744999999E-2</v>
      </c>
      <c r="Q19" s="11">
        <v>0.30116210017</v>
      </c>
      <c r="R19" s="173"/>
      <c r="S19" s="221"/>
      <c r="T19" s="174">
        <v>0.89068670924024118</v>
      </c>
      <c r="U19" s="175">
        <v>0.10527103184751091</v>
      </c>
      <c r="V19" s="172">
        <v>11</v>
      </c>
      <c r="W19" s="175" t="s">
        <v>70</v>
      </c>
      <c r="X19" s="174">
        <v>0.60704258016497092</v>
      </c>
      <c r="Y19" s="172">
        <v>11</v>
      </c>
      <c r="Z19" s="208" t="s">
        <v>70</v>
      </c>
      <c r="AA19" s="208">
        <v>7.2631578947368436E-2</v>
      </c>
      <c r="AB19" s="221"/>
      <c r="AC19" s="172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</row>
    <row r="20" spans="1:85" s="10" customFormat="1" ht="16.8" customHeight="1" x14ac:dyDescent="0.3">
      <c r="A20" s="147">
        <v>12</v>
      </c>
      <c r="B20" s="147">
        <v>12</v>
      </c>
      <c r="C20" s="147"/>
      <c r="E20" s="149" t="s">
        <v>227</v>
      </c>
      <c r="F20" s="140" t="s">
        <v>159</v>
      </c>
      <c r="G20" s="191">
        <v>5841.9336999999996</v>
      </c>
      <c r="H20" s="143">
        <v>9171.8359089999994</v>
      </c>
      <c r="I20" s="191">
        <v>212583.17434</v>
      </c>
      <c r="J20" s="145">
        <v>4.3144693541600825E-2</v>
      </c>
      <c r="K20" s="146">
        <v>0.15049999999999999</v>
      </c>
      <c r="L20" s="146">
        <v>4.4999999999999997E-3</v>
      </c>
      <c r="M20" s="144">
        <v>9.5859872611464975E-2</v>
      </c>
      <c r="N20" s="196">
        <v>3.4394904458598718E-2</v>
      </c>
      <c r="O20" s="144">
        <v>0</v>
      </c>
      <c r="P20" s="144">
        <v>-0.2113475705</v>
      </c>
      <c r="Q20" s="144">
        <v>-0.61721587221999996</v>
      </c>
      <c r="R20" s="173"/>
      <c r="S20" s="221"/>
      <c r="T20" s="174"/>
      <c r="U20" s="175"/>
      <c r="V20" s="172"/>
      <c r="W20" s="175"/>
      <c r="X20" s="174"/>
      <c r="Y20" s="172"/>
      <c r="Z20" s="208"/>
      <c r="AA20" s="208"/>
      <c r="AB20" s="221"/>
      <c r="AC20" s="172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</row>
    <row r="21" spans="1:85" hidden="1" x14ac:dyDescent="0.3">
      <c r="G21" s="183"/>
      <c r="H21" s="17"/>
      <c r="I21" s="183"/>
      <c r="J21" s="19"/>
      <c r="K21" s="12"/>
      <c r="L21" s="12"/>
      <c r="M21" s="8"/>
      <c r="N21" s="185"/>
      <c r="O21" s="8"/>
      <c r="P21" s="8"/>
      <c r="Q21" s="8"/>
      <c r="R21" s="197"/>
      <c r="S21" s="222"/>
      <c r="T21" s="175"/>
      <c r="U21" s="172"/>
      <c r="V21" s="172"/>
      <c r="W21" s="172"/>
      <c r="X21" s="172"/>
      <c r="Y21" s="172"/>
      <c r="Z21" s="172"/>
      <c r="AA21" s="208" t="e">
        <v>#N/A</v>
      </c>
      <c r="AB21" s="221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</row>
    <row r="22" spans="1:85" hidden="1" x14ac:dyDescent="0.3">
      <c r="D22" s="10"/>
      <c r="E22" s="10"/>
      <c r="F22" s="76"/>
      <c r="G22" s="184"/>
      <c r="H22" s="18"/>
      <c r="I22" s="184"/>
      <c r="J22" s="20"/>
      <c r="K22" s="13"/>
      <c r="L22" s="13"/>
      <c r="M22" s="11"/>
      <c r="N22" s="186"/>
      <c r="O22" s="11"/>
      <c r="P22" s="11"/>
      <c r="Q22" s="11"/>
      <c r="R22" s="197"/>
      <c r="S22" s="222"/>
      <c r="T22" s="175"/>
      <c r="U22" s="172"/>
      <c r="V22" s="172"/>
      <c r="W22" s="172"/>
      <c r="X22" s="172"/>
      <c r="Y22" s="172"/>
      <c r="Z22" s="172"/>
      <c r="AA22" s="208" t="e">
        <v>#N/A</v>
      </c>
      <c r="AB22" s="221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</row>
    <row r="23" spans="1:85" hidden="1" x14ac:dyDescent="0.3">
      <c r="D23" s="10"/>
      <c r="E23" s="10"/>
      <c r="F23" s="76"/>
      <c r="G23" s="184"/>
      <c r="H23" s="18"/>
      <c r="I23" s="184"/>
      <c r="J23" s="20"/>
      <c r="K23" s="13"/>
      <c r="L23" s="13"/>
      <c r="M23" s="11"/>
      <c r="N23" s="186"/>
      <c r="O23" s="11"/>
      <c r="P23" s="11"/>
      <c r="Q23" s="11"/>
      <c r="R23" s="197"/>
      <c r="S23" s="222"/>
      <c r="T23" s="175"/>
      <c r="U23" s="172"/>
      <c r="V23" s="172"/>
      <c r="W23" s="172"/>
      <c r="X23" s="172"/>
      <c r="Y23" s="172"/>
      <c r="Z23" s="172"/>
      <c r="AA23" s="208" t="e">
        <v>#N/A</v>
      </c>
      <c r="AB23" s="221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</row>
    <row r="24" spans="1:85" hidden="1" x14ac:dyDescent="0.3">
      <c r="D24" s="10"/>
      <c r="E24" s="10"/>
      <c r="F24" s="76"/>
      <c r="G24" s="184"/>
      <c r="H24" s="18"/>
      <c r="I24" s="184"/>
      <c r="J24" s="20"/>
      <c r="K24" s="13"/>
      <c r="L24" s="13"/>
      <c r="M24" s="11"/>
      <c r="N24" s="186"/>
      <c r="O24" s="11"/>
      <c r="P24" s="11"/>
      <c r="Q24" s="11"/>
      <c r="R24" s="197"/>
      <c r="S24" s="222"/>
      <c r="T24" s="175"/>
      <c r="U24" s="172"/>
      <c r="V24" s="172"/>
      <c r="W24" s="172"/>
      <c r="X24" s="172"/>
      <c r="Y24" s="172"/>
      <c r="Z24" s="172"/>
      <c r="AA24" s="208" t="e">
        <v>#N/A</v>
      </c>
      <c r="AB24" s="221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</row>
    <row r="25" spans="1:85" hidden="1" x14ac:dyDescent="0.3">
      <c r="D25" s="10"/>
      <c r="E25" s="10"/>
      <c r="F25" s="76"/>
      <c r="G25" s="184"/>
      <c r="H25" s="18"/>
      <c r="I25" s="184"/>
      <c r="J25" s="20"/>
      <c r="K25" s="13"/>
      <c r="L25" s="13"/>
      <c r="M25" s="11"/>
      <c r="N25" s="186"/>
      <c r="O25" s="11"/>
      <c r="P25" s="11"/>
      <c r="Q25" s="11"/>
      <c r="R25" s="197"/>
      <c r="S25" s="222"/>
      <c r="T25" s="175"/>
      <c r="U25" s="172"/>
      <c r="V25" s="172"/>
      <c r="W25" s="172"/>
      <c r="X25" s="172"/>
      <c r="Y25" s="172"/>
      <c r="Z25" s="172"/>
      <c r="AA25" s="208" t="e">
        <v>#N/A</v>
      </c>
      <c r="AB25" s="221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</row>
    <row r="26" spans="1:85" hidden="1" x14ac:dyDescent="0.3">
      <c r="D26" s="10"/>
      <c r="E26" s="10"/>
      <c r="F26" s="76"/>
      <c r="G26" s="184"/>
      <c r="H26" s="18"/>
      <c r="I26" s="184"/>
      <c r="J26" s="20"/>
      <c r="K26" s="13"/>
      <c r="L26" s="13"/>
      <c r="M26" s="11"/>
      <c r="N26" s="186"/>
      <c r="O26" s="11"/>
      <c r="P26" s="11"/>
      <c r="Q26" s="11"/>
      <c r="R26" s="197"/>
      <c r="S26" s="222"/>
      <c r="T26" s="175"/>
      <c r="U26" s="172"/>
      <c r="V26" s="172"/>
      <c r="W26" s="172"/>
      <c r="X26" s="172"/>
      <c r="Y26" s="172"/>
      <c r="Z26" s="172"/>
      <c r="AA26" s="208" t="e">
        <v>#N/A</v>
      </c>
      <c r="AB26" s="221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</row>
    <row r="27" spans="1:85" hidden="1" x14ac:dyDescent="0.3">
      <c r="G27" s="183"/>
      <c r="H27" s="17"/>
      <c r="I27" s="183"/>
      <c r="J27" s="19"/>
      <c r="K27" s="12"/>
      <c r="L27" s="12"/>
      <c r="M27" s="8"/>
      <c r="N27" s="185"/>
      <c r="O27" s="8"/>
      <c r="P27" s="8"/>
      <c r="Q27" s="8"/>
      <c r="R27" s="197"/>
      <c r="S27" s="222"/>
      <c r="T27" s="175"/>
      <c r="U27" s="172"/>
      <c r="V27" s="172"/>
      <c r="W27" s="172"/>
      <c r="X27" s="172"/>
      <c r="Y27" s="172"/>
      <c r="Z27" s="172"/>
      <c r="AA27" s="208" t="e">
        <v>#N/A</v>
      </c>
      <c r="AB27" s="221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</row>
    <row r="28" spans="1:85" hidden="1" x14ac:dyDescent="0.3">
      <c r="D28" s="10"/>
      <c r="E28" s="10"/>
      <c r="F28" s="76"/>
      <c r="G28" s="184"/>
      <c r="H28" s="18"/>
      <c r="I28" s="184"/>
      <c r="J28" s="20"/>
      <c r="K28" s="13"/>
      <c r="L28" s="13"/>
      <c r="M28" s="11"/>
      <c r="N28" s="186"/>
      <c r="O28" s="11"/>
      <c r="P28" s="11"/>
      <c r="Q28" s="11"/>
      <c r="R28" s="197"/>
      <c r="S28" s="222"/>
      <c r="T28" s="175"/>
      <c r="U28" s="172"/>
      <c r="V28" s="172"/>
      <c r="W28" s="172"/>
      <c r="X28" s="172"/>
      <c r="Y28" s="172"/>
      <c r="Z28" s="172"/>
      <c r="AA28" s="208" t="e">
        <v>#N/A</v>
      </c>
      <c r="AB28" s="221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</row>
    <row r="29" spans="1:85" hidden="1" x14ac:dyDescent="0.3">
      <c r="G29" s="183"/>
      <c r="H29" s="17"/>
      <c r="I29" s="183"/>
      <c r="J29" s="19"/>
      <c r="K29" s="12"/>
      <c r="L29" s="12"/>
      <c r="M29" s="8"/>
      <c r="N29" s="185"/>
      <c r="O29" s="8"/>
      <c r="P29" s="8"/>
      <c r="Q29" s="8"/>
      <c r="R29" s="197"/>
      <c r="S29" s="222"/>
      <c r="T29" s="175"/>
      <c r="U29" s="172"/>
      <c r="V29" s="172"/>
      <c r="W29" s="172"/>
      <c r="X29" s="172"/>
      <c r="Y29" s="172"/>
      <c r="Z29" s="172"/>
      <c r="AA29" s="208" t="e">
        <v>#N/A</v>
      </c>
      <c r="AB29" s="221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</row>
    <row r="30" spans="1:85" hidden="1" x14ac:dyDescent="0.3">
      <c r="G30" s="183"/>
      <c r="H30" s="17"/>
      <c r="I30" s="183"/>
      <c r="J30" s="19"/>
      <c r="K30" s="12"/>
      <c r="L30" s="12"/>
      <c r="M30" s="8"/>
      <c r="N30" s="185"/>
      <c r="O30" s="8"/>
      <c r="P30" s="8"/>
      <c r="Q30" s="8"/>
      <c r="R30" s="197"/>
      <c r="S30" s="222"/>
      <c r="T30" s="175"/>
      <c r="U30" s="172"/>
      <c r="V30" s="172"/>
      <c r="W30" s="172"/>
      <c r="X30" s="172"/>
      <c r="Y30" s="172"/>
      <c r="Z30" s="172"/>
      <c r="AA30" s="208" t="e">
        <v>#N/A</v>
      </c>
      <c r="AB30" s="221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</row>
    <row r="31" spans="1:85" hidden="1" x14ac:dyDescent="0.3">
      <c r="G31" s="183"/>
      <c r="H31" s="17"/>
      <c r="I31" s="183"/>
      <c r="J31" s="19"/>
      <c r="K31" s="12"/>
      <c r="L31" s="12"/>
      <c r="M31" s="8"/>
      <c r="N31" s="185"/>
      <c r="O31" s="8"/>
      <c r="P31" s="8"/>
      <c r="Q31" s="8"/>
      <c r="R31" s="197"/>
      <c r="S31" s="222"/>
      <c r="T31" s="172"/>
      <c r="U31" s="172"/>
      <c r="V31" s="172"/>
      <c r="W31" s="172"/>
      <c r="X31" s="172"/>
      <c r="Y31" s="172"/>
      <c r="Z31" s="172"/>
      <c r="AA31" s="208" t="e">
        <v>#N/A</v>
      </c>
      <c r="AB31" s="221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</row>
    <row r="32" spans="1:85" hidden="1" x14ac:dyDescent="0.3">
      <c r="G32" s="183"/>
      <c r="H32" s="17"/>
      <c r="I32" s="183"/>
      <c r="J32" s="19"/>
      <c r="K32" s="12"/>
      <c r="L32" s="12"/>
      <c r="M32" s="8"/>
      <c r="N32" s="185"/>
      <c r="O32" s="8"/>
      <c r="P32" s="8"/>
      <c r="Q32" s="8"/>
      <c r="R32" s="197"/>
      <c r="S32" s="222"/>
      <c r="T32" s="172"/>
      <c r="U32" s="172"/>
      <c r="V32" s="172"/>
      <c r="W32" s="172"/>
      <c r="X32" s="172"/>
      <c r="Y32" s="172"/>
      <c r="Z32" s="172"/>
      <c r="AA32" s="208" t="e">
        <v>#N/A</v>
      </c>
      <c r="AB32" s="221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</row>
    <row r="33" spans="4:85" x14ac:dyDescent="0.3">
      <c r="D33" s="21"/>
      <c r="E33" s="21"/>
      <c r="F33" s="70"/>
      <c r="G33" s="209"/>
      <c r="H33" s="21"/>
      <c r="I33" s="198"/>
      <c r="J33" s="23"/>
      <c r="K33" s="21"/>
      <c r="L33" s="24"/>
      <c r="M33" s="25"/>
      <c r="N33" s="199"/>
      <c r="O33" s="25"/>
      <c r="P33" s="25"/>
      <c r="Q33" s="25"/>
      <c r="R33" s="173"/>
      <c r="S33" s="221"/>
      <c r="T33" s="172"/>
      <c r="U33" s="172"/>
      <c r="V33" s="172"/>
      <c r="W33" s="172"/>
      <c r="X33" s="172"/>
      <c r="Y33" s="172"/>
      <c r="Z33" s="172"/>
      <c r="AA33" s="172"/>
      <c r="AB33" s="221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</row>
    <row r="34" spans="4:85" x14ac:dyDescent="0.3">
      <c r="D34" s="6"/>
      <c r="E34" s="6"/>
      <c r="F34" s="158"/>
      <c r="R34" s="173"/>
      <c r="S34" s="221"/>
      <c r="T34" s="172"/>
      <c r="U34" s="172"/>
      <c r="V34" s="172"/>
      <c r="W34" s="172"/>
      <c r="X34" s="172"/>
      <c r="Y34" s="172"/>
      <c r="Z34" s="172"/>
      <c r="AA34" s="172"/>
      <c r="AB34" s="221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</row>
    <row r="35" spans="4:85" hidden="1" x14ac:dyDescent="0.3">
      <c r="D35" s="6"/>
      <c r="E35" s="6"/>
      <c r="F35" s="158"/>
      <c r="R35" s="173"/>
      <c r="S35" s="173"/>
      <c r="T35" s="172"/>
      <c r="U35" s="172"/>
      <c r="V35" s="172"/>
      <c r="W35" s="172"/>
      <c r="X35" s="172"/>
      <c r="Y35" s="172"/>
      <c r="Z35" s="172"/>
      <c r="AA35" s="172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</row>
    <row r="36" spans="4:85" hidden="1" x14ac:dyDescent="0.3">
      <c r="R36" s="173"/>
      <c r="S36" s="173"/>
      <c r="T36" s="172"/>
      <c r="U36" s="172"/>
      <c r="V36" s="172"/>
      <c r="W36" s="172"/>
      <c r="X36" s="172"/>
      <c r="Y36" s="172"/>
      <c r="Z36" s="172"/>
      <c r="AA36" s="172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</row>
    <row r="37" spans="4:85" hidden="1" x14ac:dyDescent="0.3">
      <c r="R37" s="173"/>
      <c r="S37" s="173"/>
      <c r="T37" s="172"/>
      <c r="U37" s="172"/>
      <c r="V37" s="172"/>
      <c r="W37" s="172"/>
      <c r="X37" s="172"/>
      <c r="Y37" s="172"/>
      <c r="Z37" s="172"/>
      <c r="AA37" s="172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</row>
    <row r="38" spans="4:85" hidden="1" x14ac:dyDescent="0.3">
      <c r="R38" s="173"/>
      <c r="S38" s="173"/>
      <c r="T38" s="172"/>
      <c r="U38" s="172"/>
      <c r="V38" s="172"/>
      <c r="W38" s="172"/>
      <c r="X38" s="172"/>
      <c r="Y38" s="172"/>
      <c r="Z38" s="172"/>
      <c r="AA38" s="172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</row>
    <row r="39" spans="4:85" hidden="1" x14ac:dyDescent="0.3">
      <c r="R39" s="173"/>
      <c r="S39" s="173"/>
      <c r="T39" s="172"/>
      <c r="U39" s="172"/>
      <c r="V39" s="172"/>
      <c r="W39" s="172"/>
      <c r="X39" s="172"/>
      <c r="Y39" s="172"/>
      <c r="Z39" s="172"/>
      <c r="AA39" s="172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</row>
    <row r="40" spans="4:85" hidden="1" x14ac:dyDescent="0.3">
      <c r="R40" s="173"/>
      <c r="S40" s="173"/>
      <c r="T40" s="172"/>
      <c r="U40" s="172"/>
      <c r="V40" s="172"/>
      <c r="W40" s="172"/>
      <c r="X40" s="172"/>
      <c r="Y40" s="172"/>
      <c r="Z40" s="172"/>
      <c r="AA40" s="172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</row>
    <row r="41" spans="4:85" hidden="1" x14ac:dyDescent="0.3">
      <c r="R41" s="173"/>
      <c r="S41" s="173"/>
      <c r="T41" s="172"/>
      <c r="U41" s="172"/>
      <c r="V41" s="172"/>
      <c r="W41" s="172"/>
      <c r="X41" s="172"/>
      <c r="Y41" s="172"/>
      <c r="Z41" s="172"/>
      <c r="AA41" s="172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</row>
    <row r="42" spans="4:85" hidden="1" x14ac:dyDescent="0.3">
      <c r="R42" s="173"/>
      <c r="S42" s="173"/>
      <c r="T42" s="172"/>
      <c r="U42" s="172"/>
      <c r="V42" s="172"/>
      <c r="W42" s="172"/>
      <c r="X42" s="172"/>
      <c r="Y42" s="172"/>
      <c r="Z42" s="172"/>
      <c r="AA42" s="172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</row>
    <row r="43" spans="4:85" hidden="1" x14ac:dyDescent="0.3">
      <c r="R43" s="173"/>
      <c r="S43" s="173"/>
      <c r="T43" s="172"/>
      <c r="U43" s="172"/>
      <c r="V43" s="172"/>
      <c r="W43" s="172"/>
      <c r="X43" s="172"/>
      <c r="Y43" s="172"/>
      <c r="Z43" s="172"/>
      <c r="AA43" s="172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</row>
    <row r="44" spans="4:85" hidden="1" x14ac:dyDescent="0.3">
      <c r="R44" s="173"/>
      <c r="S44" s="173"/>
      <c r="T44" s="172"/>
      <c r="U44" s="172"/>
      <c r="V44" s="172"/>
      <c r="W44" s="172"/>
      <c r="X44" s="172"/>
      <c r="Y44" s="172"/>
      <c r="Z44" s="172"/>
      <c r="AA44" s="172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</row>
    <row r="45" spans="4:85" hidden="1" x14ac:dyDescent="0.3">
      <c r="R45" s="173"/>
      <c r="S45" s="173"/>
      <c r="T45" s="172"/>
      <c r="U45" s="172"/>
      <c r="V45" s="172"/>
      <c r="W45" s="172"/>
      <c r="X45" s="172"/>
      <c r="Y45" s="172"/>
      <c r="Z45" s="172"/>
      <c r="AA45" s="172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</row>
    <row r="46" spans="4:85" hidden="1" x14ac:dyDescent="0.3">
      <c r="R46" s="173"/>
      <c r="S46" s="173"/>
      <c r="T46" s="172"/>
      <c r="U46" s="172"/>
      <c r="V46" s="172"/>
      <c r="W46" s="172"/>
      <c r="X46" s="172"/>
      <c r="Y46" s="172"/>
      <c r="Z46" s="172"/>
      <c r="AA46" s="172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</row>
    <row r="47" spans="4:85" hidden="1" x14ac:dyDescent="0.3">
      <c r="R47" s="173"/>
      <c r="S47" s="173"/>
      <c r="T47" s="172"/>
      <c r="U47" s="172"/>
      <c r="V47" s="172"/>
      <c r="W47" s="172"/>
      <c r="X47" s="172"/>
      <c r="Y47" s="172"/>
      <c r="Z47" s="172"/>
      <c r="AA47" s="172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</row>
    <row r="48" spans="4:85" hidden="1" x14ac:dyDescent="0.3">
      <c r="R48" s="173"/>
      <c r="S48" s="173"/>
      <c r="T48" s="172"/>
      <c r="U48" s="172"/>
      <c r="V48" s="172"/>
      <c r="W48" s="172"/>
      <c r="X48" s="172"/>
      <c r="Y48" s="172"/>
      <c r="Z48" s="172"/>
      <c r="AA48" s="172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</row>
    <row r="49" spans="18:85" hidden="1" x14ac:dyDescent="0.3">
      <c r="R49" s="173"/>
      <c r="S49" s="173"/>
      <c r="T49" s="172"/>
      <c r="U49" s="172"/>
      <c r="V49" s="172"/>
      <c r="W49" s="172"/>
      <c r="X49" s="172"/>
      <c r="Y49" s="172"/>
      <c r="Z49" s="172"/>
      <c r="AA49" s="172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</row>
    <row r="50" spans="18:85" hidden="1" x14ac:dyDescent="0.3">
      <c r="R50" s="173"/>
      <c r="S50" s="173"/>
      <c r="T50" s="172"/>
      <c r="U50" s="172"/>
      <c r="V50" s="172"/>
      <c r="W50" s="172"/>
      <c r="X50" s="172"/>
      <c r="Y50" s="172"/>
      <c r="Z50" s="172"/>
      <c r="AA50" s="172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</row>
    <row r="51" spans="18:85" hidden="1" x14ac:dyDescent="0.3">
      <c r="R51" s="173"/>
      <c r="S51" s="173"/>
      <c r="T51" s="172"/>
      <c r="U51" s="172"/>
      <c r="V51" s="172"/>
      <c r="W51" s="172"/>
      <c r="X51" s="172"/>
      <c r="Y51" s="172"/>
      <c r="Z51" s="172"/>
      <c r="AA51" s="172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</row>
    <row r="52" spans="18:85" hidden="1" x14ac:dyDescent="0.3">
      <c r="R52" s="173"/>
      <c r="S52" s="173"/>
      <c r="T52" s="172"/>
      <c r="U52" s="172"/>
      <c r="V52" s="172"/>
      <c r="W52" s="172"/>
      <c r="X52" s="172"/>
      <c r="Y52" s="172"/>
      <c r="Z52" s="172"/>
      <c r="AA52" s="172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</row>
    <row r="53" spans="18:85" hidden="1" x14ac:dyDescent="0.3">
      <c r="R53" s="173"/>
      <c r="S53" s="173"/>
      <c r="T53" s="172"/>
      <c r="U53" s="172"/>
      <c r="V53" s="172"/>
      <c r="W53" s="172"/>
      <c r="X53" s="172"/>
      <c r="Y53" s="172"/>
      <c r="Z53" s="172"/>
      <c r="AA53" s="172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</row>
    <row r="54" spans="18:85" hidden="1" x14ac:dyDescent="0.3"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</row>
    <row r="55" spans="18:85" hidden="1" x14ac:dyDescent="0.3">
      <c r="R55" s="173"/>
      <c r="S55" s="173"/>
      <c r="T55" s="172"/>
      <c r="U55" s="172"/>
      <c r="V55" s="172"/>
      <c r="W55" s="172"/>
      <c r="X55" s="172"/>
      <c r="Y55" s="172"/>
      <c r="Z55" s="172"/>
      <c r="AA55" s="172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</row>
    <row r="56" spans="18:85" hidden="1" x14ac:dyDescent="0.3">
      <c r="R56" s="173"/>
      <c r="S56" s="173"/>
      <c r="T56" s="172"/>
      <c r="U56" s="172"/>
      <c r="V56" s="172"/>
      <c r="W56" s="172"/>
      <c r="X56" s="172"/>
      <c r="Y56" s="172"/>
      <c r="Z56" s="172"/>
      <c r="AA56" s="172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  <c r="BZ56" s="172"/>
      <c r="CA56" s="172"/>
      <c r="CB56" s="172"/>
      <c r="CC56" s="172"/>
      <c r="CD56" s="172"/>
      <c r="CE56" s="172"/>
      <c r="CF56" s="172"/>
      <c r="CG56" s="172"/>
    </row>
    <row r="57" spans="18:85" hidden="1" x14ac:dyDescent="0.3">
      <c r="R57" s="173"/>
      <c r="S57" s="173"/>
      <c r="T57" s="172"/>
      <c r="U57" s="172"/>
      <c r="V57" s="172"/>
      <c r="W57" s="172"/>
      <c r="X57" s="172"/>
      <c r="Y57" s="172"/>
      <c r="Z57" s="172"/>
      <c r="AA57" s="172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  <c r="BZ57" s="172"/>
      <c r="CA57" s="172"/>
      <c r="CB57" s="172"/>
      <c r="CC57" s="172"/>
      <c r="CD57" s="172"/>
      <c r="CE57" s="172"/>
      <c r="CF57" s="172"/>
      <c r="CG57" s="172"/>
    </row>
    <row r="58" spans="18:85" hidden="1" x14ac:dyDescent="0.3">
      <c r="R58" s="173"/>
      <c r="S58" s="173"/>
      <c r="T58" s="172"/>
      <c r="U58" s="172"/>
      <c r="V58" s="172"/>
      <c r="W58" s="172"/>
      <c r="X58" s="172"/>
      <c r="Y58" s="172"/>
      <c r="Z58" s="172"/>
      <c r="AA58" s="172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  <c r="CC58" s="172"/>
      <c r="CD58" s="172"/>
      <c r="CE58" s="172"/>
      <c r="CF58" s="172"/>
      <c r="CG58" s="172"/>
    </row>
    <row r="59" spans="18:85" hidden="1" x14ac:dyDescent="0.3">
      <c r="R59" s="173"/>
      <c r="S59" s="173"/>
      <c r="T59" s="172"/>
      <c r="U59" s="172"/>
      <c r="V59" s="172"/>
      <c r="W59" s="172"/>
      <c r="X59" s="172"/>
      <c r="Y59" s="172"/>
      <c r="Z59" s="172"/>
      <c r="AA59" s="172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2"/>
      <c r="CB59" s="172"/>
      <c r="CC59" s="172"/>
      <c r="CD59" s="172"/>
      <c r="CE59" s="172"/>
      <c r="CF59" s="172"/>
      <c r="CG59" s="172"/>
    </row>
    <row r="60" spans="18:85" hidden="1" x14ac:dyDescent="0.3">
      <c r="R60" s="173"/>
      <c r="S60" s="173"/>
      <c r="T60" s="172"/>
      <c r="U60" s="172"/>
      <c r="V60" s="172"/>
      <c r="W60" s="172"/>
      <c r="X60" s="172"/>
      <c r="Y60" s="172"/>
      <c r="Z60" s="172"/>
      <c r="AA60" s="172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  <c r="CD60" s="172"/>
      <c r="CE60" s="172"/>
      <c r="CF60" s="172"/>
      <c r="CG60" s="172"/>
    </row>
    <row r="61" spans="18:85" hidden="1" x14ac:dyDescent="0.3">
      <c r="R61" s="173"/>
      <c r="S61" s="173"/>
      <c r="T61" s="172"/>
      <c r="U61" s="172"/>
      <c r="V61" s="172"/>
      <c r="W61" s="172"/>
      <c r="X61" s="172"/>
      <c r="Y61" s="172"/>
      <c r="Z61" s="172"/>
      <c r="AA61" s="172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</row>
    <row r="62" spans="18:85" hidden="1" x14ac:dyDescent="0.3">
      <c r="R62" s="173"/>
      <c r="S62" s="173"/>
      <c r="T62" s="172"/>
      <c r="U62" s="172"/>
      <c r="V62" s="172"/>
      <c r="W62" s="172"/>
      <c r="X62" s="172"/>
      <c r="Y62" s="172"/>
      <c r="Z62" s="172"/>
      <c r="AA62" s="172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  <c r="BU62" s="172"/>
      <c r="BV62" s="172"/>
      <c r="BW62" s="172"/>
      <c r="BX62" s="172"/>
      <c r="BY62" s="172"/>
      <c r="BZ62" s="172"/>
      <c r="CA62" s="172"/>
      <c r="CB62" s="172"/>
      <c r="CC62" s="172"/>
      <c r="CD62" s="172"/>
      <c r="CE62" s="172"/>
      <c r="CF62" s="172"/>
      <c r="CG62" s="172"/>
    </row>
    <row r="63" spans="18:85" hidden="1" x14ac:dyDescent="0.3">
      <c r="R63" s="173"/>
      <c r="S63" s="173"/>
      <c r="T63" s="172"/>
      <c r="U63" s="172"/>
      <c r="V63" s="172"/>
      <c r="W63" s="172"/>
      <c r="X63" s="172"/>
      <c r="Y63" s="172"/>
      <c r="Z63" s="172"/>
      <c r="AA63" s="172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172"/>
      <c r="BS63" s="172"/>
      <c r="BT63" s="172"/>
      <c r="BU63" s="172"/>
      <c r="BV63" s="172"/>
      <c r="BW63" s="172"/>
      <c r="BX63" s="172"/>
      <c r="BY63" s="172"/>
      <c r="BZ63" s="172"/>
      <c r="CA63" s="172"/>
      <c r="CB63" s="172"/>
      <c r="CC63" s="172"/>
      <c r="CD63" s="172"/>
      <c r="CE63" s="172"/>
      <c r="CF63" s="172"/>
      <c r="CG63" s="172"/>
    </row>
    <row r="64" spans="18:85" hidden="1" x14ac:dyDescent="0.3">
      <c r="R64" s="173"/>
      <c r="S64" s="173"/>
      <c r="T64" s="172"/>
      <c r="U64" s="172"/>
      <c r="V64" s="172"/>
      <c r="W64" s="172"/>
      <c r="X64" s="172"/>
      <c r="Y64" s="172"/>
      <c r="Z64" s="172"/>
      <c r="AA64" s="172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172"/>
      <c r="BS64" s="172"/>
      <c r="BT64" s="172"/>
      <c r="BU64" s="172"/>
      <c r="BV64" s="172"/>
      <c r="BW64" s="172"/>
      <c r="BX64" s="172"/>
      <c r="BY64" s="172"/>
      <c r="BZ64" s="172"/>
      <c r="CA64" s="172"/>
      <c r="CB64" s="172"/>
      <c r="CC64" s="172"/>
      <c r="CD64" s="172"/>
      <c r="CE64" s="172"/>
      <c r="CF64" s="172"/>
      <c r="CG64" s="172"/>
    </row>
    <row r="65" spans="18:85" hidden="1" x14ac:dyDescent="0.3">
      <c r="R65" s="173"/>
      <c r="S65" s="173"/>
      <c r="T65" s="172"/>
      <c r="U65" s="172"/>
      <c r="V65" s="172"/>
      <c r="W65" s="172"/>
      <c r="X65" s="172"/>
      <c r="Y65" s="172"/>
      <c r="Z65" s="172"/>
      <c r="AA65" s="172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2"/>
      <c r="BR65" s="172"/>
      <c r="BS65" s="172"/>
      <c r="BT65" s="172"/>
      <c r="BU65" s="172"/>
      <c r="BV65" s="172"/>
      <c r="BW65" s="172"/>
      <c r="BX65" s="172"/>
      <c r="BY65" s="172"/>
      <c r="BZ65" s="172"/>
      <c r="CA65" s="172"/>
      <c r="CB65" s="172"/>
      <c r="CC65" s="172"/>
      <c r="CD65" s="172"/>
      <c r="CE65" s="172"/>
      <c r="CF65" s="172"/>
      <c r="CG65" s="172"/>
    </row>
    <row r="66" spans="18:85" hidden="1" x14ac:dyDescent="0.3">
      <c r="R66" s="173"/>
      <c r="S66" s="173"/>
      <c r="T66" s="172"/>
      <c r="U66" s="172"/>
      <c r="V66" s="172"/>
      <c r="W66" s="172"/>
      <c r="X66" s="172"/>
      <c r="Y66" s="172"/>
      <c r="Z66" s="172"/>
      <c r="AA66" s="172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72"/>
      <c r="BU66" s="172"/>
      <c r="BV66" s="172"/>
      <c r="BW66" s="172"/>
      <c r="BX66" s="172"/>
      <c r="BY66" s="172"/>
      <c r="BZ66" s="172"/>
      <c r="CA66" s="172"/>
      <c r="CB66" s="172"/>
      <c r="CC66" s="172"/>
      <c r="CD66" s="172"/>
      <c r="CE66" s="172"/>
      <c r="CF66" s="172"/>
      <c r="CG66" s="172"/>
    </row>
    <row r="67" spans="18:85" hidden="1" x14ac:dyDescent="0.3">
      <c r="R67" s="173"/>
      <c r="S67" s="173"/>
      <c r="T67" s="172"/>
      <c r="U67" s="172"/>
      <c r="V67" s="172"/>
      <c r="W67" s="172"/>
      <c r="X67" s="172"/>
      <c r="Y67" s="172"/>
      <c r="Z67" s="172"/>
      <c r="AA67" s="172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2"/>
      <c r="BR67" s="172"/>
      <c r="BS67" s="172"/>
      <c r="BT67" s="172"/>
      <c r="BU67" s="172"/>
      <c r="BV67" s="172"/>
      <c r="BW67" s="172"/>
      <c r="BX67" s="172"/>
      <c r="BY67" s="172"/>
      <c r="BZ67" s="172"/>
      <c r="CA67" s="172"/>
      <c r="CB67" s="172"/>
      <c r="CC67" s="172"/>
      <c r="CD67" s="172"/>
      <c r="CE67" s="172"/>
      <c r="CF67" s="172"/>
      <c r="CG67" s="172"/>
    </row>
    <row r="68" spans="18:85" hidden="1" x14ac:dyDescent="0.3">
      <c r="R68" s="173"/>
      <c r="S68" s="173"/>
      <c r="T68" s="172"/>
      <c r="U68" s="172"/>
      <c r="V68" s="172"/>
      <c r="W68" s="172"/>
      <c r="X68" s="172"/>
      <c r="Y68" s="172"/>
      <c r="Z68" s="172"/>
      <c r="AA68" s="172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72"/>
      <c r="BA68" s="172"/>
      <c r="BB68" s="172"/>
      <c r="BC68" s="172"/>
      <c r="BD68" s="172"/>
      <c r="BE68" s="172"/>
      <c r="BF68" s="172"/>
      <c r="BG68" s="172"/>
      <c r="BH68" s="172"/>
      <c r="BI68" s="172"/>
      <c r="BJ68" s="172"/>
      <c r="BK68" s="172"/>
      <c r="BL68" s="172"/>
      <c r="BM68" s="172"/>
      <c r="BN68" s="172"/>
      <c r="BO68" s="172"/>
      <c r="BP68" s="172"/>
      <c r="BQ68" s="172"/>
      <c r="BR68" s="172"/>
      <c r="BS68" s="172"/>
      <c r="BT68" s="172"/>
      <c r="BU68" s="172"/>
      <c r="BV68" s="172"/>
      <c r="BW68" s="172"/>
      <c r="BX68" s="172"/>
      <c r="BY68" s="172"/>
      <c r="BZ68" s="172"/>
      <c r="CA68" s="172"/>
      <c r="CB68" s="172"/>
      <c r="CC68" s="172"/>
      <c r="CD68" s="172"/>
      <c r="CE68" s="172"/>
      <c r="CF68" s="172"/>
      <c r="CG68" s="172"/>
    </row>
    <row r="69" spans="18:85" hidden="1" x14ac:dyDescent="0.3">
      <c r="R69" s="173"/>
      <c r="S69" s="173"/>
      <c r="T69" s="172"/>
      <c r="U69" s="172"/>
      <c r="V69" s="172"/>
      <c r="W69" s="172"/>
      <c r="X69" s="172"/>
      <c r="Y69" s="172"/>
      <c r="Z69" s="172"/>
      <c r="AA69" s="172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2"/>
      <c r="BR69" s="172"/>
      <c r="BS69" s="172"/>
      <c r="BT69" s="172"/>
      <c r="BU69" s="172"/>
      <c r="BV69" s="172"/>
      <c r="BW69" s="172"/>
      <c r="BX69" s="172"/>
      <c r="BY69" s="172"/>
      <c r="BZ69" s="172"/>
      <c r="CA69" s="172"/>
      <c r="CB69" s="172"/>
      <c r="CC69" s="172"/>
      <c r="CD69" s="172"/>
      <c r="CE69" s="172"/>
      <c r="CF69" s="172"/>
      <c r="CG69" s="172"/>
    </row>
    <row r="70" spans="18:85" hidden="1" x14ac:dyDescent="0.3">
      <c r="R70" s="173"/>
      <c r="S70" s="173"/>
      <c r="T70" s="172"/>
      <c r="U70" s="172"/>
      <c r="V70" s="172"/>
      <c r="W70" s="172"/>
      <c r="X70" s="172"/>
      <c r="Y70" s="172"/>
      <c r="Z70" s="172"/>
      <c r="AA70" s="172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2"/>
      <c r="CB70" s="172"/>
      <c r="CC70" s="172"/>
      <c r="CD70" s="172"/>
      <c r="CE70" s="172"/>
      <c r="CF70" s="172"/>
      <c r="CG70" s="172"/>
    </row>
    <row r="71" spans="18:85" hidden="1" x14ac:dyDescent="0.3">
      <c r="R71" s="173"/>
      <c r="S71" s="173"/>
      <c r="T71" s="172"/>
      <c r="U71" s="172"/>
      <c r="V71" s="172"/>
      <c r="W71" s="172"/>
      <c r="X71" s="172"/>
      <c r="Y71" s="172"/>
      <c r="Z71" s="172"/>
      <c r="AA71" s="172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2"/>
      <c r="BR71" s="172"/>
      <c r="BS71" s="172"/>
      <c r="BT71" s="172"/>
      <c r="BU71" s="172"/>
      <c r="BV71" s="172"/>
      <c r="BW71" s="172"/>
      <c r="BX71" s="172"/>
      <c r="BY71" s="172"/>
      <c r="BZ71" s="172"/>
      <c r="CA71" s="172"/>
      <c r="CB71" s="172"/>
      <c r="CC71" s="172"/>
      <c r="CD71" s="172"/>
      <c r="CE71" s="172"/>
      <c r="CF71" s="172"/>
      <c r="CG71" s="172"/>
    </row>
    <row r="72" spans="18:85" hidden="1" x14ac:dyDescent="0.3">
      <c r="R72" s="173"/>
      <c r="S72" s="173"/>
      <c r="T72" s="172"/>
      <c r="U72" s="172"/>
      <c r="V72" s="172"/>
      <c r="W72" s="172"/>
      <c r="X72" s="172"/>
      <c r="Y72" s="172"/>
      <c r="Z72" s="172"/>
      <c r="AA72" s="172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  <c r="BQ72" s="172"/>
      <c r="BR72" s="172"/>
      <c r="BS72" s="172"/>
      <c r="BT72" s="172"/>
      <c r="BU72" s="172"/>
      <c r="BV72" s="172"/>
      <c r="BW72" s="172"/>
      <c r="BX72" s="172"/>
      <c r="BY72" s="172"/>
      <c r="BZ72" s="172"/>
      <c r="CA72" s="172"/>
      <c r="CB72" s="172"/>
      <c r="CC72" s="172"/>
      <c r="CD72" s="172"/>
      <c r="CE72" s="172"/>
      <c r="CF72" s="172"/>
      <c r="CG72" s="172"/>
    </row>
    <row r="73" spans="18:85" hidden="1" x14ac:dyDescent="0.3">
      <c r="R73" s="173"/>
      <c r="S73" s="173"/>
      <c r="T73" s="172"/>
      <c r="U73" s="172"/>
      <c r="V73" s="172"/>
      <c r="W73" s="172"/>
      <c r="X73" s="172"/>
      <c r="Y73" s="172"/>
      <c r="Z73" s="172"/>
      <c r="AA73" s="172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2"/>
      <c r="BR73" s="172"/>
      <c r="BS73" s="172"/>
      <c r="BT73" s="172"/>
      <c r="BU73" s="172"/>
      <c r="BV73" s="172"/>
      <c r="BW73" s="172"/>
      <c r="BX73" s="172"/>
      <c r="BY73" s="172"/>
      <c r="BZ73" s="172"/>
      <c r="CA73" s="172"/>
      <c r="CB73" s="172"/>
      <c r="CC73" s="172"/>
      <c r="CD73" s="172"/>
      <c r="CE73" s="172"/>
      <c r="CF73" s="172"/>
      <c r="CG73" s="172"/>
    </row>
    <row r="74" spans="18:85" hidden="1" x14ac:dyDescent="0.3">
      <c r="R74" s="173"/>
      <c r="S74" s="173"/>
      <c r="T74" s="172"/>
      <c r="U74" s="172"/>
      <c r="V74" s="172"/>
      <c r="W74" s="172"/>
      <c r="X74" s="172"/>
      <c r="Y74" s="172"/>
      <c r="Z74" s="172"/>
      <c r="AA74" s="172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</row>
    <row r="75" spans="18:85" hidden="1" x14ac:dyDescent="0.3">
      <c r="R75" s="173"/>
      <c r="S75" s="173"/>
      <c r="T75" s="172"/>
      <c r="U75" s="172"/>
      <c r="V75" s="172"/>
      <c r="W75" s="172"/>
      <c r="X75" s="172"/>
      <c r="Y75" s="172"/>
      <c r="Z75" s="172"/>
      <c r="AA75" s="172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2"/>
      <c r="BQ75" s="172"/>
      <c r="BR75" s="172"/>
      <c r="BS75" s="172"/>
      <c r="BT75" s="172"/>
      <c r="BU75" s="172"/>
      <c r="BV75" s="172"/>
      <c r="BW75" s="172"/>
      <c r="BX75" s="172"/>
      <c r="BY75" s="172"/>
      <c r="BZ75" s="172"/>
      <c r="CA75" s="172"/>
      <c r="CB75" s="172"/>
      <c r="CC75" s="172"/>
      <c r="CD75" s="172"/>
      <c r="CE75" s="172"/>
      <c r="CF75" s="172"/>
      <c r="CG75" s="172"/>
    </row>
    <row r="76" spans="18:85" hidden="1" x14ac:dyDescent="0.3">
      <c r="R76" s="173"/>
      <c r="S76" s="173"/>
      <c r="T76" s="172"/>
      <c r="U76" s="172"/>
      <c r="V76" s="172"/>
      <c r="W76" s="172"/>
      <c r="X76" s="172"/>
      <c r="Y76" s="172"/>
      <c r="Z76" s="172"/>
      <c r="AA76" s="172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2"/>
      <c r="CB76" s="172"/>
      <c r="CC76" s="172"/>
      <c r="CD76" s="172"/>
      <c r="CE76" s="172"/>
      <c r="CF76" s="172"/>
      <c r="CG76" s="172"/>
    </row>
    <row r="77" spans="18:85" hidden="1" x14ac:dyDescent="0.3">
      <c r="R77" s="173"/>
      <c r="S77" s="173"/>
      <c r="T77" s="172"/>
      <c r="U77" s="172"/>
      <c r="V77" s="172"/>
      <c r="W77" s="172"/>
      <c r="X77" s="172"/>
      <c r="Y77" s="172"/>
      <c r="Z77" s="172"/>
      <c r="AA77" s="172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2"/>
      <c r="CC77" s="172"/>
      <c r="CD77" s="172"/>
      <c r="CE77" s="172"/>
      <c r="CF77" s="172"/>
      <c r="CG77" s="172"/>
    </row>
    <row r="78" spans="18:85" hidden="1" x14ac:dyDescent="0.3">
      <c r="R78" s="173"/>
      <c r="S78" s="173"/>
      <c r="T78" s="172"/>
      <c r="U78" s="172"/>
      <c r="V78" s="172"/>
      <c r="W78" s="172"/>
      <c r="X78" s="172"/>
      <c r="Y78" s="172"/>
      <c r="Z78" s="172"/>
      <c r="AA78" s="172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172"/>
      <c r="BS78" s="172"/>
      <c r="BT78" s="172"/>
      <c r="BU78" s="172"/>
      <c r="BV78" s="172"/>
      <c r="BW78" s="172"/>
      <c r="BX78" s="172"/>
      <c r="BY78" s="172"/>
      <c r="BZ78" s="172"/>
      <c r="CA78" s="172"/>
      <c r="CB78" s="172"/>
      <c r="CC78" s="172"/>
      <c r="CD78" s="172"/>
      <c r="CE78" s="172"/>
      <c r="CF78" s="172"/>
      <c r="CG78" s="172"/>
    </row>
    <row r="79" spans="18:85" hidden="1" x14ac:dyDescent="0.3">
      <c r="R79" s="173"/>
      <c r="S79" s="173"/>
      <c r="T79" s="172"/>
      <c r="U79" s="172"/>
      <c r="V79" s="172"/>
      <c r="W79" s="172"/>
      <c r="X79" s="172"/>
      <c r="Y79" s="172"/>
      <c r="Z79" s="172"/>
      <c r="AA79" s="172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2"/>
      <c r="CB79" s="172"/>
      <c r="CC79" s="172"/>
      <c r="CD79" s="172"/>
      <c r="CE79" s="172"/>
      <c r="CF79" s="172"/>
      <c r="CG79" s="172"/>
    </row>
    <row r="80" spans="18:85" hidden="1" x14ac:dyDescent="0.3">
      <c r="R80" s="173"/>
      <c r="S80" s="173"/>
      <c r="T80" s="172"/>
      <c r="U80" s="172"/>
      <c r="V80" s="172"/>
      <c r="W80" s="172"/>
      <c r="X80" s="172"/>
      <c r="Y80" s="172"/>
      <c r="Z80" s="172"/>
      <c r="AA80" s="172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2"/>
      <c r="BR80" s="172"/>
      <c r="BS80" s="172"/>
      <c r="BT80" s="172"/>
      <c r="BU80" s="172"/>
      <c r="BV80" s="172"/>
      <c r="BW80" s="172"/>
      <c r="BX80" s="172"/>
      <c r="BY80" s="172"/>
      <c r="BZ80" s="172"/>
      <c r="CA80" s="172"/>
      <c r="CB80" s="172"/>
      <c r="CC80" s="172"/>
      <c r="CD80" s="172"/>
      <c r="CE80" s="172"/>
      <c r="CF80" s="172"/>
      <c r="CG80" s="172"/>
    </row>
    <row r="81" spans="18:85" hidden="1" x14ac:dyDescent="0.3">
      <c r="R81" s="173"/>
      <c r="S81" s="173"/>
      <c r="T81" s="172"/>
      <c r="U81" s="172"/>
      <c r="V81" s="172"/>
      <c r="W81" s="172"/>
      <c r="X81" s="172"/>
      <c r="Y81" s="172"/>
      <c r="Z81" s="172"/>
      <c r="AA81" s="172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</row>
    <row r="82" spans="18:85" hidden="1" x14ac:dyDescent="0.3">
      <c r="R82" s="173"/>
      <c r="S82" s="173"/>
      <c r="T82" s="172"/>
      <c r="U82" s="172"/>
      <c r="V82" s="172"/>
      <c r="W82" s="172"/>
      <c r="X82" s="172"/>
      <c r="Y82" s="172"/>
      <c r="Z82" s="172"/>
      <c r="AA82" s="172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B82" s="172"/>
      <c r="CC82" s="172"/>
      <c r="CD82" s="172"/>
      <c r="CE82" s="172"/>
      <c r="CF82" s="172"/>
      <c r="CG82" s="172"/>
    </row>
    <row r="83" spans="18:85" hidden="1" x14ac:dyDescent="0.3">
      <c r="R83" s="173"/>
      <c r="S83" s="173"/>
      <c r="T83" s="172"/>
      <c r="U83" s="172"/>
      <c r="V83" s="172"/>
      <c r="W83" s="172"/>
      <c r="X83" s="172"/>
      <c r="Y83" s="172"/>
      <c r="Z83" s="172"/>
      <c r="AA83" s="172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2"/>
      <c r="BQ83" s="172"/>
      <c r="BR83" s="172"/>
      <c r="BS83" s="172"/>
      <c r="BT83" s="172"/>
      <c r="BU83" s="172"/>
      <c r="BV83" s="172"/>
      <c r="BW83" s="172"/>
      <c r="BX83" s="172"/>
      <c r="BY83" s="172"/>
      <c r="BZ83" s="172"/>
      <c r="CA83" s="172"/>
      <c r="CB83" s="172"/>
      <c r="CC83" s="172"/>
      <c r="CD83" s="172"/>
      <c r="CE83" s="172"/>
      <c r="CF83" s="172"/>
      <c r="CG83" s="172"/>
    </row>
    <row r="84" spans="18:85" hidden="1" x14ac:dyDescent="0.3">
      <c r="R84" s="173"/>
      <c r="S84" s="173"/>
      <c r="T84" s="172"/>
      <c r="U84" s="172"/>
      <c r="V84" s="172"/>
      <c r="W84" s="172"/>
      <c r="X84" s="172"/>
      <c r="Y84" s="172"/>
      <c r="Z84" s="172"/>
      <c r="AA84" s="172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2"/>
      <c r="BH84" s="172"/>
      <c r="BI84" s="172"/>
      <c r="BJ84" s="172"/>
      <c r="BK84" s="172"/>
      <c r="BL84" s="172"/>
      <c r="BM84" s="172"/>
      <c r="BN84" s="172"/>
      <c r="BO84" s="172"/>
      <c r="BP84" s="172"/>
      <c r="BQ84" s="172"/>
      <c r="BR84" s="172"/>
      <c r="BS84" s="172"/>
      <c r="BT84" s="172"/>
      <c r="BU84" s="172"/>
      <c r="BV84" s="172"/>
      <c r="BW84" s="172"/>
      <c r="BX84" s="172"/>
      <c r="BY84" s="172"/>
      <c r="BZ84" s="172"/>
      <c r="CA84" s="172"/>
      <c r="CB84" s="172"/>
      <c r="CC84" s="172"/>
      <c r="CD84" s="172"/>
      <c r="CE84" s="172"/>
      <c r="CF84" s="172"/>
      <c r="CG84" s="172"/>
    </row>
    <row r="85" spans="18:85" hidden="1" x14ac:dyDescent="0.3">
      <c r="R85" s="173"/>
      <c r="S85" s="173"/>
      <c r="T85" s="172"/>
      <c r="U85" s="172"/>
      <c r="V85" s="172"/>
      <c r="W85" s="172"/>
      <c r="X85" s="172"/>
      <c r="Y85" s="172"/>
      <c r="Z85" s="172"/>
      <c r="AA85" s="172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</row>
    <row r="86" spans="18:85" hidden="1" x14ac:dyDescent="0.3">
      <c r="R86" s="173"/>
      <c r="S86" s="173"/>
      <c r="T86" s="172"/>
      <c r="U86" s="172"/>
      <c r="V86" s="172"/>
      <c r="W86" s="172"/>
      <c r="X86" s="172"/>
      <c r="Y86" s="172"/>
      <c r="Z86" s="172"/>
      <c r="AA86" s="172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72"/>
      <c r="BN86" s="172"/>
      <c r="BO86" s="172"/>
      <c r="BP86" s="172"/>
      <c r="BQ86" s="172"/>
      <c r="BR86" s="172"/>
      <c r="BS86" s="172"/>
      <c r="BT86" s="172"/>
      <c r="BU86" s="172"/>
      <c r="BV86" s="172"/>
      <c r="BW86" s="172"/>
      <c r="BX86" s="172"/>
      <c r="BY86" s="172"/>
      <c r="BZ86" s="172"/>
      <c r="CA86" s="172"/>
      <c r="CB86" s="172"/>
      <c r="CC86" s="172"/>
      <c r="CD86" s="172"/>
      <c r="CE86" s="172"/>
      <c r="CF86" s="172"/>
      <c r="CG86" s="172"/>
    </row>
    <row r="87" spans="18:85" hidden="1" x14ac:dyDescent="0.3">
      <c r="R87" s="173"/>
      <c r="S87" s="173"/>
      <c r="T87" s="172"/>
      <c r="U87" s="172"/>
      <c r="V87" s="172"/>
      <c r="W87" s="172"/>
      <c r="X87" s="172"/>
      <c r="Y87" s="172"/>
      <c r="Z87" s="172"/>
      <c r="AA87" s="172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2"/>
      <c r="BR87" s="172"/>
      <c r="BS87" s="172"/>
      <c r="BT87" s="172"/>
      <c r="BU87" s="172"/>
      <c r="BV87" s="172"/>
      <c r="BW87" s="172"/>
      <c r="BX87" s="172"/>
      <c r="BY87" s="172"/>
      <c r="BZ87" s="172"/>
      <c r="CA87" s="172"/>
      <c r="CB87" s="172"/>
      <c r="CC87" s="172"/>
      <c r="CD87" s="172"/>
      <c r="CE87" s="172"/>
      <c r="CF87" s="172"/>
      <c r="CG87" s="172"/>
    </row>
    <row r="88" spans="18:85" hidden="1" x14ac:dyDescent="0.3">
      <c r="R88" s="173"/>
      <c r="S88" s="173"/>
      <c r="T88" s="172"/>
      <c r="U88" s="172"/>
      <c r="V88" s="172"/>
      <c r="W88" s="172"/>
      <c r="X88" s="172"/>
      <c r="Y88" s="172"/>
      <c r="Z88" s="172"/>
      <c r="AA88" s="172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2"/>
      <c r="BR88" s="172"/>
      <c r="BS88" s="172"/>
      <c r="BT88" s="172"/>
      <c r="BU88" s="172"/>
      <c r="BV88" s="172"/>
      <c r="BW88" s="172"/>
      <c r="BX88" s="172"/>
      <c r="BY88" s="172"/>
      <c r="BZ88" s="172"/>
      <c r="CA88" s="172"/>
      <c r="CB88" s="172"/>
      <c r="CC88" s="172"/>
      <c r="CD88" s="172"/>
      <c r="CE88" s="172"/>
      <c r="CF88" s="172"/>
      <c r="CG88" s="172"/>
    </row>
    <row r="89" spans="18:85" hidden="1" x14ac:dyDescent="0.3">
      <c r="R89" s="173"/>
      <c r="S89" s="173"/>
      <c r="T89" s="172"/>
      <c r="U89" s="172"/>
      <c r="V89" s="172"/>
      <c r="W89" s="172"/>
      <c r="X89" s="172"/>
      <c r="Y89" s="172"/>
      <c r="Z89" s="172"/>
      <c r="AA89" s="172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</row>
    <row r="90" spans="18:85" hidden="1" x14ac:dyDescent="0.3">
      <c r="R90" s="173"/>
      <c r="S90" s="173"/>
      <c r="T90" s="172"/>
      <c r="U90" s="172"/>
      <c r="V90" s="172"/>
      <c r="W90" s="172"/>
      <c r="X90" s="172"/>
      <c r="Y90" s="172"/>
      <c r="Z90" s="172"/>
      <c r="AA90" s="172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172"/>
      <c r="BS90" s="172"/>
      <c r="BT90" s="172"/>
      <c r="BU90" s="172"/>
      <c r="BV90" s="172"/>
      <c r="BW90" s="172"/>
      <c r="BX90" s="172"/>
      <c r="BY90" s="172"/>
      <c r="BZ90" s="172"/>
      <c r="CA90" s="172"/>
      <c r="CB90" s="172"/>
      <c r="CC90" s="172"/>
      <c r="CD90" s="172"/>
      <c r="CE90" s="172"/>
      <c r="CF90" s="172"/>
      <c r="CG90" s="172"/>
    </row>
    <row r="91" spans="18:85" hidden="1" x14ac:dyDescent="0.3">
      <c r="R91" s="173"/>
      <c r="S91" s="173"/>
      <c r="T91" s="172"/>
      <c r="U91" s="172"/>
      <c r="V91" s="172"/>
      <c r="W91" s="172"/>
      <c r="X91" s="172"/>
      <c r="Y91" s="172"/>
      <c r="Z91" s="172"/>
      <c r="AA91" s="172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2"/>
      <c r="BR91" s="172"/>
      <c r="BS91" s="172"/>
      <c r="BT91" s="172"/>
      <c r="BU91" s="172"/>
      <c r="BV91" s="172"/>
      <c r="BW91" s="172"/>
      <c r="BX91" s="172"/>
      <c r="BY91" s="172"/>
      <c r="BZ91" s="172"/>
      <c r="CA91" s="172"/>
      <c r="CB91" s="172"/>
      <c r="CC91" s="172"/>
      <c r="CD91" s="172"/>
      <c r="CE91" s="172"/>
      <c r="CF91" s="172"/>
      <c r="CG91" s="172"/>
    </row>
    <row r="92" spans="18:85" hidden="1" x14ac:dyDescent="0.3">
      <c r="R92" s="173"/>
      <c r="S92" s="173"/>
      <c r="T92" s="172"/>
      <c r="U92" s="172"/>
      <c r="V92" s="172"/>
      <c r="W92" s="172"/>
      <c r="X92" s="172"/>
      <c r="Y92" s="172"/>
      <c r="Z92" s="172"/>
      <c r="AA92" s="172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2"/>
      <c r="CB92" s="172"/>
      <c r="CC92" s="172"/>
      <c r="CD92" s="172"/>
      <c r="CE92" s="172"/>
      <c r="CF92" s="172"/>
      <c r="CG92" s="172"/>
    </row>
    <row r="93" spans="18:85" hidden="1" x14ac:dyDescent="0.3">
      <c r="R93" s="173"/>
      <c r="S93" s="173"/>
      <c r="T93" s="172"/>
      <c r="U93" s="172"/>
      <c r="V93" s="172"/>
      <c r="W93" s="172"/>
      <c r="X93" s="172"/>
      <c r="Y93" s="172"/>
      <c r="Z93" s="172"/>
      <c r="AA93" s="172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2"/>
      <c r="CB93" s="172"/>
      <c r="CC93" s="172"/>
      <c r="CD93" s="172"/>
      <c r="CE93" s="172"/>
      <c r="CF93" s="172"/>
      <c r="CG93" s="172"/>
    </row>
    <row r="94" spans="18:85" hidden="1" x14ac:dyDescent="0.3">
      <c r="R94" s="173"/>
      <c r="S94" s="173"/>
      <c r="T94" s="172"/>
      <c r="U94" s="172"/>
      <c r="V94" s="172"/>
      <c r="W94" s="172"/>
      <c r="X94" s="172"/>
      <c r="Y94" s="172"/>
      <c r="Z94" s="172"/>
      <c r="AA94" s="172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</row>
    <row r="95" spans="18:85" hidden="1" x14ac:dyDescent="0.3">
      <c r="R95" s="173"/>
      <c r="S95" s="173"/>
      <c r="T95" s="172"/>
      <c r="U95" s="172"/>
      <c r="V95" s="172"/>
      <c r="W95" s="172"/>
      <c r="X95" s="172"/>
      <c r="Y95" s="172"/>
      <c r="Z95" s="172"/>
      <c r="AA95" s="172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2"/>
      <c r="BN95" s="172"/>
      <c r="BO95" s="172"/>
      <c r="BP95" s="172"/>
      <c r="BQ95" s="172"/>
      <c r="BR95" s="172"/>
      <c r="BS95" s="172"/>
      <c r="BT95" s="172"/>
      <c r="BU95" s="172"/>
      <c r="BV95" s="172"/>
      <c r="BW95" s="172"/>
      <c r="BX95" s="172"/>
      <c r="BY95" s="172"/>
      <c r="BZ95" s="172"/>
      <c r="CA95" s="172"/>
      <c r="CB95" s="172"/>
      <c r="CC95" s="172"/>
      <c r="CD95" s="172"/>
      <c r="CE95" s="172"/>
      <c r="CF95" s="172"/>
      <c r="CG95" s="172"/>
    </row>
    <row r="96" spans="18:85" hidden="1" x14ac:dyDescent="0.3">
      <c r="R96" s="173"/>
      <c r="S96" s="173"/>
      <c r="T96" s="172"/>
      <c r="U96" s="172"/>
      <c r="V96" s="172"/>
      <c r="W96" s="172"/>
      <c r="X96" s="172"/>
      <c r="Y96" s="172"/>
      <c r="Z96" s="172"/>
      <c r="AA96" s="172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2"/>
      <c r="BN96" s="172"/>
      <c r="BO96" s="172"/>
      <c r="BP96" s="172"/>
      <c r="BQ96" s="172"/>
      <c r="BR96" s="172"/>
      <c r="BS96" s="172"/>
      <c r="BT96" s="172"/>
      <c r="BU96" s="172"/>
      <c r="BV96" s="172"/>
      <c r="BW96" s="172"/>
      <c r="BX96" s="172"/>
      <c r="BY96" s="172"/>
      <c r="BZ96" s="172"/>
      <c r="CA96" s="172"/>
      <c r="CB96" s="172"/>
      <c r="CC96" s="172"/>
      <c r="CD96" s="172"/>
      <c r="CE96" s="172"/>
      <c r="CF96" s="172"/>
      <c r="CG96" s="172"/>
    </row>
    <row r="97" spans="18:85" hidden="1" x14ac:dyDescent="0.3">
      <c r="R97" s="173"/>
      <c r="S97" s="173"/>
      <c r="T97" s="172"/>
      <c r="U97" s="172"/>
      <c r="V97" s="172"/>
      <c r="W97" s="172"/>
      <c r="X97" s="172"/>
      <c r="Y97" s="172"/>
      <c r="Z97" s="172"/>
      <c r="AA97" s="172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72"/>
      <c r="BH97" s="172"/>
      <c r="BI97" s="172"/>
      <c r="BJ97" s="172"/>
      <c r="BK97" s="172"/>
      <c r="BL97" s="172"/>
      <c r="BM97" s="172"/>
      <c r="BN97" s="172"/>
      <c r="BO97" s="172"/>
      <c r="BP97" s="172"/>
      <c r="BQ97" s="172"/>
      <c r="BR97" s="172"/>
      <c r="BS97" s="172"/>
      <c r="BT97" s="172"/>
      <c r="BU97" s="172"/>
      <c r="BV97" s="172"/>
      <c r="BW97" s="172"/>
      <c r="BX97" s="172"/>
      <c r="BY97" s="172"/>
      <c r="BZ97" s="172"/>
      <c r="CA97" s="172"/>
      <c r="CB97" s="172"/>
      <c r="CC97" s="172"/>
      <c r="CD97" s="172"/>
      <c r="CE97" s="172"/>
      <c r="CF97" s="172"/>
      <c r="CG97" s="172"/>
    </row>
    <row r="98" spans="18:85" hidden="1" x14ac:dyDescent="0.3">
      <c r="R98" s="173"/>
      <c r="S98" s="173"/>
      <c r="T98" s="172"/>
      <c r="U98" s="172"/>
      <c r="V98" s="172"/>
      <c r="W98" s="172"/>
      <c r="X98" s="172"/>
      <c r="Y98" s="172"/>
      <c r="Z98" s="172"/>
      <c r="AA98" s="172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  <c r="CG98" s="172"/>
    </row>
    <row r="99" spans="18:85" hidden="1" x14ac:dyDescent="0.3">
      <c r="R99" s="173"/>
      <c r="S99" s="173"/>
      <c r="T99" s="172"/>
      <c r="U99" s="172"/>
      <c r="V99" s="172"/>
      <c r="W99" s="172"/>
      <c r="X99" s="172"/>
      <c r="Y99" s="172"/>
      <c r="Z99" s="172"/>
      <c r="AA99" s="172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172"/>
      <c r="BN99" s="172"/>
      <c r="BO99" s="172"/>
      <c r="BP99" s="172"/>
      <c r="BQ99" s="172"/>
      <c r="BR99" s="172"/>
      <c r="BS99" s="172"/>
      <c r="BT99" s="172"/>
      <c r="BU99" s="172"/>
      <c r="BV99" s="172"/>
      <c r="BW99" s="172"/>
      <c r="BX99" s="172"/>
      <c r="BY99" s="172"/>
      <c r="BZ99" s="172"/>
      <c r="CA99" s="172"/>
      <c r="CB99" s="172"/>
      <c r="CC99" s="172"/>
      <c r="CD99" s="172"/>
      <c r="CE99" s="172"/>
      <c r="CF99" s="172"/>
      <c r="CG99" s="172"/>
    </row>
    <row r="100" spans="18:85" hidden="1" x14ac:dyDescent="0.3">
      <c r="R100" s="173"/>
      <c r="S100" s="173"/>
      <c r="T100" s="172"/>
      <c r="U100" s="172"/>
      <c r="V100" s="172"/>
      <c r="W100" s="172"/>
      <c r="X100" s="172"/>
      <c r="Y100" s="172"/>
      <c r="Z100" s="172"/>
      <c r="AA100" s="172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2"/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72"/>
      <c r="BN100" s="172"/>
      <c r="BO100" s="172"/>
      <c r="BP100" s="172"/>
      <c r="BQ100" s="172"/>
      <c r="BR100" s="172"/>
      <c r="BS100" s="172"/>
      <c r="BT100" s="172"/>
      <c r="BU100" s="172"/>
      <c r="BV100" s="172"/>
      <c r="BW100" s="172"/>
      <c r="BX100" s="172"/>
      <c r="BY100" s="172"/>
      <c r="BZ100" s="172"/>
      <c r="CA100" s="172"/>
      <c r="CB100" s="172"/>
      <c r="CC100" s="172"/>
      <c r="CD100" s="172"/>
      <c r="CE100" s="172"/>
      <c r="CF100" s="172"/>
      <c r="CG100" s="172"/>
    </row>
    <row r="101" spans="18:85" hidden="1" x14ac:dyDescent="0.3">
      <c r="R101" s="173"/>
      <c r="S101" s="173"/>
      <c r="T101" s="172"/>
      <c r="U101" s="172"/>
      <c r="V101" s="172"/>
      <c r="W101" s="172"/>
      <c r="X101" s="172"/>
      <c r="Y101" s="172"/>
      <c r="Z101" s="172"/>
      <c r="AA101" s="172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2"/>
      <c r="AQ101" s="172"/>
      <c r="AR101" s="172"/>
      <c r="AS101" s="172"/>
      <c r="AT101" s="172"/>
      <c r="AU101" s="172"/>
      <c r="AV101" s="172"/>
      <c r="AW101" s="172"/>
      <c r="AX101" s="172"/>
      <c r="AY101" s="172"/>
      <c r="AZ101" s="172"/>
      <c r="BA101" s="172"/>
      <c r="BB101" s="172"/>
      <c r="BC101" s="172"/>
      <c r="BD101" s="172"/>
      <c r="BE101" s="172"/>
      <c r="BF101" s="172"/>
      <c r="BG101" s="172"/>
      <c r="BH101" s="172"/>
      <c r="BI101" s="172"/>
      <c r="BJ101" s="172"/>
      <c r="BK101" s="172"/>
      <c r="BL101" s="172"/>
      <c r="BM101" s="172"/>
      <c r="BN101" s="172"/>
      <c r="BO101" s="172"/>
      <c r="BP101" s="172"/>
      <c r="BQ101" s="172"/>
      <c r="BR101" s="172"/>
      <c r="BS101" s="172"/>
      <c r="BT101" s="172"/>
      <c r="BU101" s="172"/>
      <c r="BV101" s="172"/>
      <c r="BW101" s="172"/>
      <c r="BX101" s="172"/>
      <c r="BY101" s="172"/>
      <c r="BZ101" s="172"/>
      <c r="CA101" s="172"/>
      <c r="CB101" s="172"/>
      <c r="CC101" s="172"/>
      <c r="CD101" s="172"/>
      <c r="CE101" s="172"/>
      <c r="CF101" s="172"/>
      <c r="CG101" s="172"/>
    </row>
    <row r="102" spans="18:85" hidden="1" x14ac:dyDescent="0.3">
      <c r="R102" s="173"/>
      <c r="S102" s="173"/>
      <c r="T102" s="172"/>
      <c r="U102" s="172"/>
      <c r="V102" s="172"/>
      <c r="W102" s="172"/>
      <c r="X102" s="172"/>
      <c r="Y102" s="172"/>
      <c r="Z102" s="172"/>
      <c r="AA102" s="172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172"/>
      <c r="BN102" s="172"/>
      <c r="BO102" s="172"/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72"/>
      <c r="CB102" s="172"/>
      <c r="CC102" s="172"/>
      <c r="CD102" s="172"/>
      <c r="CE102" s="172"/>
      <c r="CF102" s="172"/>
      <c r="CG102" s="172"/>
    </row>
    <row r="103" spans="18:85" hidden="1" x14ac:dyDescent="0.3">
      <c r="R103" s="173"/>
      <c r="S103" s="173"/>
      <c r="T103" s="172"/>
      <c r="U103" s="172"/>
      <c r="V103" s="172"/>
      <c r="W103" s="172"/>
      <c r="X103" s="172"/>
      <c r="Y103" s="172"/>
      <c r="Z103" s="172"/>
      <c r="AA103" s="172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  <c r="AZ103" s="172"/>
      <c r="BA103" s="172"/>
      <c r="BB103" s="172"/>
      <c r="BC103" s="172"/>
      <c r="BD103" s="172"/>
      <c r="BE103" s="172"/>
      <c r="BF103" s="172"/>
      <c r="BG103" s="172"/>
      <c r="BH103" s="172"/>
      <c r="BI103" s="172"/>
      <c r="BJ103" s="172"/>
      <c r="BK103" s="172"/>
      <c r="BL103" s="172"/>
      <c r="BM103" s="172"/>
      <c r="BN103" s="172"/>
      <c r="BO103" s="172"/>
      <c r="BP103" s="172"/>
      <c r="BQ103" s="172"/>
      <c r="BR103" s="172"/>
      <c r="BS103" s="172"/>
      <c r="BT103" s="172"/>
      <c r="BU103" s="172"/>
      <c r="BV103" s="172"/>
      <c r="BW103" s="172"/>
      <c r="BX103" s="172"/>
      <c r="BY103" s="172"/>
      <c r="BZ103" s="172"/>
      <c r="CA103" s="172"/>
      <c r="CB103" s="172"/>
      <c r="CC103" s="172"/>
      <c r="CD103" s="172"/>
      <c r="CE103" s="172"/>
      <c r="CF103" s="172"/>
      <c r="CG103" s="172"/>
    </row>
    <row r="104" spans="18:85" hidden="1" x14ac:dyDescent="0.3">
      <c r="R104" s="173"/>
      <c r="S104" s="173"/>
      <c r="T104" s="172"/>
      <c r="U104" s="172"/>
      <c r="V104" s="172"/>
      <c r="W104" s="172"/>
      <c r="X104" s="172"/>
      <c r="Y104" s="172"/>
      <c r="Z104" s="172"/>
      <c r="AA104" s="172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172"/>
      <c r="BN104" s="172"/>
      <c r="BO104" s="172"/>
      <c r="BP104" s="172"/>
      <c r="BQ104" s="172"/>
      <c r="BR104" s="172"/>
      <c r="BS104" s="172"/>
      <c r="BT104" s="172"/>
      <c r="BU104" s="172"/>
      <c r="BV104" s="172"/>
      <c r="BW104" s="172"/>
      <c r="BX104" s="172"/>
      <c r="BY104" s="172"/>
      <c r="BZ104" s="172"/>
      <c r="CA104" s="172"/>
      <c r="CB104" s="172"/>
      <c r="CC104" s="172"/>
      <c r="CD104" s="172"/>
      <c r="CE104" s="172"/>
      <c r="CF104" s="172"/>
      <c r="CG104" s="172"/>
    </row>
    <row r="105" spans="18:85" hidden="1" x14ac:dyDescent="0.3">
      <c r="R105" s="173"/>
      <c r="S105" s="173"/>
      <c r="T105" s="172"/>
      <c r="U105" s="172"/>
      <c r="V105" s="172"/>
      <c r="W105" s="172"/>
      <c r="X105" s="172"/>
      <c r="Y105" s="172"/>
      <c r="Z105" s="172"/>
      <c r="AA105" s="172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172"/>
      <c r="CD105" s="172"/>
      <c r="CE105" s="172"/>
      <c r="CF105" s="172"/>
      <c r="CG105" s="172"/>
    </row>
    <row r="106" spans="18:85" hidden="1" x14ac:dyDescent="0.3">
      <c r="R106" s="173"/>
      <c r="S106" s="173"/>
      <c r="T106" s="172"/>
      <c r="U106" s="172"/>
      <c r="V106" s="172"/>
      <c r="W106" s="172"/>
      <c r="X106" s="172"/>
      <c r="Y106" s="172"/>
      <c r="Z106" s="172"/>
      <c r="AA106" s="172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  <c r="AZ106" s="172"/>
      <c r="BA106" s="172"/>
      <c r="BB106" s="172"/>
      <c r="BC106" s="172"/>
      <c r="BD106" s="172"/>
      <c r="BE106" s="172"/>
      <c r="BF106" s="172"/>
      <c r="BG106" s="172"/>
      <c r="BH106" s="172"/>
      <c r="BI106" s="172"/>
      <c r="BJ106" s="172"/>
      <c r="BK106" s="172"/>
      <c r="BL106" s="172"/>
      <c r="BM106" s="172"/>
      <c r="BN106" s="172"/>
      <c r="BO106" s="172"/>
      <c r="BP106" s="172"/>
      <c r="BQ106" s="172"/>
      <c r="BR106" s="172"/>
      <c r="BS106" s="172"/>
      <c r="BT106" s="172"/>
      <c r="BU106" s="172"/>
      <c r="BV106" s="172"/>
      <c r="BW106" s="172"/>
      <c r="BX106" s="172"/>
      <c r="BY106" s="172"/>
      <c r="BZ106" s="172"/>
      <c r="CA106" s="172"/>
      <c r="CB106" s="172"/>
      <c r="CC106" s="172"/>
      <c r="CD106" s="172"/>
      <c r="CE106" s="172"/>
      <c r="CF106" s="172"/>
      <c r="CG106" s="172"/>
    </row>
    <row r="107" spans="18:85" hidden="1" x14ac:dyDescent="0.3">
      <c r="R107" s="173"/>
      <c r="S107" s="173"/>
      <c r="T107" s="172"/>
      <c r="U107" s="172"/>
      <c r="V107" s="172"/>
      <c r="W107" s="172"/>
      <c r="X107" s="172"/>
      <c r="Y107" s="172"/>
      <c r="Z107" s="172"/>
      <c r="AA107" s="172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172"/>
      <c r="AZ107" s="172"/>
      <c r="BA107" s="172"/>
      <c r="BB107" s="172"/>
      <c r="BC107" s="172"/>
      <c r="BD107" s="172"/>
      <c r="BE107" s="172"/>
      <c r="BF107" s="172"/>
      <c r="BG107" s="172"/>
      <c r="BH107" s="172"/>
      <c r="BI107" s="172"/>
      <c r="BJ107" s="172"/>
      <c r="BK107" s="172"/>
      <c r="BL107" s="172"/>
      <c r="BM107" s="172"/>
      <c r="BN107" s="172"/>
      <c r="BO107" s="172"/>
      <c r="BP107" s="172"/>
      <c r="BQ107" s="172"/>
      <c r="BR107" s="172"/>
      <c r="BS107" s="172"/>
      <c r="BT107" s="172"/>
      <c r="BU107" s="172"/>
      <c r="BV107" s="172"/>
      <c r="BW107" s="172"/>
      <c r="BX107" s="172"/>
      <c r="BY107" s="172"/>
      <c r="BZ107" s="172"/>
      <c r="CA107" s="172"/>
      <c r="CB107" s="172"/>
      <c r="CC107" s="172"/>
      <c r="CD107" s="172"/>
      <c r="CE107" s="172"/>
      <c r="CF107" s="172"/>
      <c r="CG107" s="172"/>
    </row>
    <row r="108" spans="18:85" hidden="1" x14ac:dyDescent="0.3">
      <c r="R108" s="173"/>
      <c r="S108" s="173"/>
      <c r="T108" s="172"/>
      <c r="U108" s="172"/>
      <c r="V108" s="172"/>
      <c r="W108" s="172"/>
      <c r="X108" s="172"/>
      <c r="Y108" s="172"/>
      <c r="Z108" s="172"/>
      <c r="AA108" s="172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</row>
    <row r="109" spans="18:85" hidden="1" x14ac:dyDescent="0.3">
      <c r="R109" s="173"/>
      <c r="S109" s="173"/>
      <c r="T109" s="172"/>
      <c r="U109" s="172"/>
      <c r="V109" s="172"/>
      <c r="W109" s="172"/>
      <c r="X109" s="172"/>
      <c r="Y109" s="172"/>
      <c r="Z109" s="172"/>
      <c r="AA109" s="172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2"/>
      <c r="BV109" s="172"/>
      <c r="BW109" s="172"/>
      <c r="BX109" s="172"/>
      <c r="BY109" s="172"/>
      <c r="BZ109" s="172"/>
      <c r="CA109" s="172"/>
      <c r="CB109" s="172"/>
      <c r="CC109" s="172"/>
      <c r="CD109" s="172"/>
      <c r="CE109" s="172"/>
      <c r="CF109" s="172"/>
      <c r="CG109" s="172"/>
    </row>
    <row r="110" spans="18:85" hidden="1" x14ac:dyDescent="0.3">
      <c r="R110" s="173"/>
      <c r="S110" s="173"/>
      <c r="T110" s="172"/>
      <c r="U110" s="172"/>
      <c r="V110" s="172"/>
      <c r="W110" s="172"/>
      <c r="X110" s="172"/>
      <c r="Y110" s="172"/>
      <c r="Z110" s="172"/>
      <c r="AA110" s="172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2"/>
      <c r="BV110" s="172"/>
      <c r="BW110" s="172"/>
      <c r="BX110" s="172"/>
      <c r="BY110" s="172"/>
      <c r="BZ110" s="172"/>
      <c r="CA110" s="172"/>
      <c r="CB110" s="172"/>
      <c r="CC110" s="172"/>
      <c r="CD110" s="172"/>
      <c r="CE110" s="172"/>
      <c r="CF110" s="172"/>
      <c r="CG110" s="172"/>
    </row>
    <row r="111" spans="18:85" hidden="1" x14ac:dyDescent="0.3">
      <c r="R111" s="173"/>
      <c r="S111" s="173"/>
      <c r="T111" s="172"/>
      <c r="U111" s="172"/>
      <c r="V111" s="172"/>
      <c r="W111" s="172"/>
      <c r="X111" s="172"/>
      <c r="Y111" s="172"/>
      <c r="Z111" s="172"/>
      <c r="AA111" s="172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2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2"/>
      <c r="BV111" s="172"/>
      <c r="BW111" s="172"/>
      <c r="BX111" s="172"/>
      <c r="BY111" s="172"/>
      <c r="BZ111" s="172"/>
      <c r="CA111" s="172"/>
      <c r="CB111" s="172"/>
      <c r="CC111" s="172"/>
      <c r="CD111" s="172"/>
      <c r="CE111" s="172"/>
      <c r="CF111" s="172"/>
      <c r="CG111" s="172"/>
    </row>
    <row r="112" spans="18:85" hidden="1" x14ac:dyDescent="0.3">
      <c r="R112" s="173"/>
      <c r="S112" s="173"/>
      <c r="T112" s="172"/>
      <c r="U112" s="172"/>
      <c r="V112" s="172"/>
      <c r="W112" s="172"/>
      <c r="X112" s="172"/>
      <c r="Y112" s="172"/>
      <c r="Z112" s="172"/>
      <c r="AA112" s="172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2"/>
      <c r="AQ112" s="172"/>
      <c r="AR112" s="172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2"/>
      <c r="BE112" s="172"/>
      <c r="BF112" s="172"/>
      <c r="BG112" s="172"/>
      <c r="BH112" s="172"/>
      <c r="BI112" s="172"/>
      <c r="BJ112" s="172"/>
      <c r="BK112" s="172"/>
      <c r="BL112" s="172"/>
      <c r="BM112" s="172"/>
      <c r="BN112" s="172"/>
      <c r="BO112" s="172"/>
      <c r="BP112" s="172"/>
      <c r="BQ112" s="172"/>
      <c r="BR112" s="172"/>
      <c r="BS112" s="172"/>
      <c r="BT112" s="172"/>
      <c r="BU112" s="172"/>
      <c r="BV112" s="172"/>
      <c r="BW112" s="172"/>
      <c r="BX112" s="172"/>
      <c r="BY112" s="172"/>
      <c r="BZ112" s="172"/>
      <c r="CA112" s="172"/>
      <c r="CB112" s="172"/>
      <c r="CC112" s="172"/>
      <c r="CD112" s="172"/>
      <c r="CE112" s="172"/>
      <c r="CF112" s="172"/>
      <c r="CG112" s="172"/>
    </row>
    <row r="113" spans="18:85" hidden="1" x14ac:dyDescent="0.3">
      <c r="R113" s="173"/>
      <c r="S113" s="173"/>
      <c r="T113" s="172"/>
      <c r="U113" s="172"/>
      <c r="V113" s="172"/>
      <c r="W113" s="172"/>
      <c r="X113" s="172"/>
      <c r="Y113" s="172"/>
      <c r="Z113" s="172"/>
      <c r="AA113" s="172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172"/>
      <c r="BS113" s="172"/>
      <c r="BT113" s="172"/>
      <c r="BU113" s="172"/>
      <c r="BV113" s="172"/>
      <c r="BW113" s="172"/>
      <c r="BX113" s="172"/>
      <c r="BY113" s="172"/>
      <c r="BZ113" s="172"/>
      <c r="CA113" s="172"/>
      <c r="CB113" s="172"/>
      <c r="CC113" s="172"/>
      <c r="CD113" s="172"/>
      <c r="CE113" s="172"/>
      <c r="CF113" s="172"/>
      <c r="CG113" s="172"/>
    </row>
    <row r="114" spans="18:85" hidden="1" x14ac:dyDescent="0.3">
      <c r="R114" s="173"/>
      <c r="S114" s="173"/>
      <c r="T114" s="172"/>
      <c r="U114" s="172"/>
      <c r="V114" s="172"/>
      <c r="W114" s="172"/>
      <c r="X114" s="172"/>
      <c r="Y114" s="172"/>
      <c r="Z114" s="172"/>
      <c r="AA114" s="172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2"/>
      <c r="BV114" s="172"/>
      <c r="BW114" s="172"/>
      <c r="BX114" s="172"/>
      <c r="BY114" s="172"/>
      <c r="BZ114" s="172"/>
      <c r="CA114" s="172"/>
      <c r="CB114" s="172"/>
      <c r="CC114" s="172"/>
      <c r="CD114" s="172"/>
      <c r="CE114" s="172"/>
      <c r="CF114" s="172"/>
      <c r="CG114" s="172"/>
    </row>
    <row r="115" spans="18:85" hidden="1" x14ac:dyDescent="0.3">
      <c r="R115" s="173"/>
      <c r="S115" s="173"/>
      <c r="T115" s="172"/>
      <c r="U115" s="172"/>
      <c r="V115" s="172"/>
      <c r="W115" s="172"/>
      <c r="X115" s="172"/>
      <c r="Y115" s="172"/>
      <c r="Z115" s="172"/>
      <c r="AA115" s="172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</row>
    <row r="116" spans="18:85" hidden="1" x14ac:dyDescent="0.3">
      <c r="R116" s="173"/>
      <c r="S116" s="173"/>
      <c r="T116" s="172"/>
      <c r="U116" s="172"/>
      <c r="V116" s="172"/>
      <c r="W116" s="172"/>
      <c r="X116" s="172"/>
      <c r="Y116" s="172"/>
      <c r="Z116" s="172"/>
      <c r="AA116" s="172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</row>
    <row r="117" spans="18:85" hidden="1" x14ac:dyDescent="0.3">
      <c r="R117" s="173"/>
      <c r="S117" s="173"/>
      <c r="T117" s="172"/>
      <c r="U117" s="172"/>
      <c r="V117" s="172"/>
      <c r="W117" s="172"/>
      <c r="X117" s="172"/>
      <c r="Y117" s="172"/>
      <c r="Z117" s="172"/>
      <c r="AA117" s="172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</row>
    <row r="118" spans="18:85" hidden="1" x14ac:dyDescent="0.3">
      <c r="R118" s="173"/>
      <c r="S118" s="173"/>
      <c r="T118" s="172"/>
      <c r="U118" s="172"/>
      <c r="V118" s="172"/>
      <c r="W118" s="172"/>
      <c r="X118" s="172"/>
      <c r="Y118" s="172"/>
      <c r="Z118" s="172"/>
      <c r="AA118" s="172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172"/>
      <c r="BS118" s="172"/>
      <c r="BT118" s="172"/>
      <c r="BU118" s="172"/>
      <c r="BV118" s="172"/>
      <c r="BW118" s="172"/>
      <c r="BX118" s="172"/>
      <c r="BY118" s="172"/>
      <c r="BZ118" s="172"/>
      <c r="CA118" s="172"/>
      <c r="CB118" s="172"/>
      <c r="CC118" s="172"/>
      <c r="CD118" s="172"/>
      <c r="CE118" s="172"/>
      <c r="CF118" s="172"/>
      <c r="CG118" s="172"/>
    </row>
    <row r="119" spans="18:85" hidden="1" x14ac:dyDescent="0.3">
      <c r="R119" s="173"/>
      <c r="S119" s="173"/>
      <c r="T119" s="172"/>
      <c r="U119" s="172"/>
      <c r="V119" s="172"/>
      <c r="W119" s="172"/>
      <c r="X119" s="172"/>
      <c r="Y119" s="172"/>
      <c r="Z119" s="172"/>
      <c r="AA119" s="172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</row>
    <row r="120" spans="18:85" hidden="1" x14ac:dyDescent="0.3">
      <c r="R120" s="173"/>
      <c r="S120" s="173"/>
      <c r="T120" s="172"/>
      <c r="U120" s="172"/>
      <c r="V120" s="172"/>
      <c r="W120" s="172"/>
      <c r="X120" s="172"/>
      <c r="Y120" s="172"/>
      <c r="Z120" s="172"/>
      <c r="AA120" s="172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172"/>
      <c r="BD120" s="172"/>
      <c r="BE120" s="172"/>
      <c r="BF120" s="172"/>
      <c r="BG120" s="172"/>
      <c r="BH120" s="172"/>
      <c r="BI120" s="172"/>
      <c r="BJ120" s="172"/>
      <c r="BK120" s="172"/>
      <c r="BL120" s="172"/>
      <c r="BM120" s="172"/>
      <c r="BN120" s="172"/>
      <c r="BO120" s="172"/>
      <c r="BP120" s="172"/>
      <c r="BQ120" s="172"/>
      <c r="BR120" s="172"/>
      <c r="BS120" s="172"/>
      <c r="BT120" s="172"/>
      <c r="BU120" s="172"/>
      <c r="BV120" s="172"/>
      <c r="BW120" s="172"/>
      <c r="BX120" s="172"/>
      <c r="BY120" s="172"/>
      <c r="BZ120" s="172"/>
      <c r="CA120" s="172"/>
      <c r="CB120" s="172"/>
      <c r="CC120" s="172"/>
      <c r="CD120" s="172"/>
      <c r="CE120" s="172"/>
      <c r="CF120" s="172"/>
      <c r="CG120" s="172"/>
    </row>
    <row r="121" spans="18:85" hidden="1" x14ac:dyDescent="0.3">
      <c r="R121" s="173"/>
      <c r="S121" s="173"/>
      <c r="T121" s="172"/>
      <c r="U121" s="172"/>
      <c r="V121" s="172"/>
      <c r="W121" s="172"/>
      <c r="X121" s="172"/>
      <c r="Y121" s="172"/>
      <c r="Z121" s="172"/>
      <c r="AA121" s="172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172"/>
      <c r="BD121" s="172"/>
      <c r="BE121" s="172"/>
      <c r="BF121" s="172"/>
      <c r="BG121" s="172"/>
      <c r="BH121" s="172"/>
      <c r="BI121" s="172"/>
      <c r="BJ121" s="172"/>
      <c r="BK121" s="172"/>
      <c r="BL121" s="172"/>
      <c r="BM121" s="172"/>
      <c r="BN121" s="172"/>
      <c r="BO121" s="172"/>
      <c r="BP121" s="172"/>
      <c r="BQ121" s="172"/>
      <c r="BR121" s="172"/>
      <c r="BS121" s="172"/>
      <c r="BT121" s="172"/>
      <c r="BU121" s="172"/>
      <c r="BV121" s="172"/>
      <c r="BW121" s="172"/>
      <c r="BX121" s="172"/>
      <c r="BY121" s="172"/>
      <c r="BZ121" s="172"/>
      <c r="CA121" s="172"/>
      <c r="CB121" s="172"/>
      <c r="CC121" s="172"/>
      <c r="CD121" s="172"/>
      <c r="CE121" s="172"/>
      <c r="CF121" s="172"/>
      <c r="CG121" s="172"/>
    </row>
    <row r="122" spans="18:85" hidden="1" x14ac:dyDescent="0.3">
      <c r="R122" s="173"/>
      <c r="S122" s="173"/>
      <c r="T122" s="172"/>
      <c r="U122" s="172"/>
      <c r="V122" s="172"/>
      <c r="W122" s="172"/>
      <c r="X122" s="172"/>
      <c r="Y122" s="172"/>
      <c r="Z122" s="172"/>
      <c r="AA122" s="172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172"/>
      <c r="BN122" s="172"/>
      <c r="BO122" s="172"/>
      <c r="BP122" s="172"/>
      <c r="BQ122" s="172"/>
      <c r="BR122" s="172"/>
      <c r="BS122" s="172"/>
      <c r="BT122" s="172"/>
      <c r="BU122" s="172"/>
      <c r="BV122" s="172"/>
      <c r="BW122" s="172"/>
      <c r="BX122" s="172"/>
      <c r="BY122" s="172"/>
      <c r="BZ122" s="172"/>
      <c r="CA122" s="172"/>
      <c r="CB122" s="172"/>
      <c r="CC122" s="172"/>
      <c r="CD122" s="172"/>
      <c r="CE122" s="172"/>
      <c r="CF122" s="172"/>
      <c r="CG122" s="172"/>
    </row>
    <row r="123" spans="18:85" hidden="1" x14ac:dyDescent="0.3">
      <c r="R123" s="173"/>
      <c r="S123" s="173"/>
      <c r="T123" s="172"/>
      <c r="U123" s="172"/>
      <c r="V123" s="172"/>
      <c r="W123" s="172"/>
      <c r="X123" s="172"/>
      <c r="Y123" s="172"/>
      <c r="Z123" s="172"/>
      <c r="AA123" s="172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  <c r="AZ123" s="172"/>
      <c r="BA123" s="172"/>
      <c r="BB123" s="172"/>
      <c r="BC123" s="172"/>
      <c r="BD123" s="172"/>
      <c r="BE123" s="172"/>
      <c r="BF123" s="172"/>
      <c r="BG123" s="172"/>
      <c r="BH123" s="172"/>
      <c r="BI123" s="172"/>
      <c r="BJ123" s="172"/>
      <c r="BK123" s="172"/>
      <c r="BL123" s="172"/>
      <c r="BM123" s="172"/>
      <c r="BN123" s="172"/>
      <c r="BO123" s="172"/>
      <c r="BP123" s="172"/>
      <c r="BQ123" s="172"/>
      <c r="BR123" s="172"/>
      <c r="BS123" s="172"/>
      <c r="BT123" s="172"/>
      <c r="BU123" s="172"/>
      <c r="BV123" s="172"/>
      <c r="BW123" s="172"/>
      <c r="BX123" s="172"/>
      <c r="BY123" s="172"/>
      <c r="BZ123" s="172"/>
      <c r="CA123" s="172"/>
      <c r="CB123" s="172"/>
      <c r="CC123" s="172"/>
      <c r="CD123" s="172"/>
      <c r="CE123" s="172"/>
      <c r="CF123" s="172"/>
      <c r="CG123" s="172"/>
    </row>
    <row r="124" spans="18:85" hidden="1" x14ac:dyDescent="0.3">
      <c r="R124" s="173"/>
      <c r="S124" s="173"/>
      <c r="T124" s="172"/>
      <c r="U124" s="172"/>
      <c r="V124" s="172"/>
      <c r="W124" s="172"/>
      <c r="X124" s="172"/>
      <c r="Y124" s="172"/>
      <c r="Z124" s="172"/>
      <c r="AA124" s="172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172"/>
      <c r="BZ124" s="172"/>
      <c r="CA124" s="172"/>
      <c r="CB124" s="172"/>
      <c r="CC124" s="172"/>
      <c r="CD124" s="172"/>
      <c r="CE124" s="172"/>
      <c r="CF124" s="172"/>
      <c r="CG124" s="172"/>
    </row>
    <row r="125" spans="18:85" hidden="1" x14ac:dyDescent="0.3">
      <c r="R125" s="173"/>
      <c r="S125" s="173"/>
      <c r="T125" s="172"/>
      <c r="U125" s="172"/>
      <c r="V125" s="172"/>
      <c r="W125" s="172"/>
      <c r="X125" s="172"/>
      <c r="Y125" s="172"/>
      <c r="Z125" s="172"/>
      <c r="AA125" s="172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172"/>
      <c r="BZ125" s="172"/>
      <c r="CA125" s="172"/>
      <c r="CB125" s="172"/>
      <c r="CC125" s="172"/>
      <c r="CD125" s="172"/>
      <c r="CE125" s="172"/>
      <c r="CF125" s="172"/>
      <c r="CG125" s="172"/>
    </row>
    <row r="126" spans="18:85" hidden="1" x14ac:dyDescent="0.3">
      <c r="R126" s="173"/>
      <c r="S126" s="173"/>
      <c r="T126" s="172"/>
      <c r="U126" s="172"/>
      <c r="V126" s="172"/>
      <c r="W126" s="172"/>
      <c r="X126" s="172"/>
      <c r="Y126" s="172"/>
      <c r="Z126" s="172"/>
      <c r="AA126" s="172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2"/>
      <c r="BV126" s="172"/>
      <c r="BW126" s="172"/>
      <c r="BX126" s="172"/>
      <c r="BY126" s="172"/>
      <c r="BZ126" s="172"/>
      <c r="CA126" s="172"/>
      <c r="CB126" s="172"/>
      <c r="CC126" s="172"/>
      <c r="CD126" s="172"/>
      <c r="CE126" s="172"/>
      <c r="CF126" s="172"/>
      <c r="CG126" s="172"/>
    </row>
    <row r="127" spans="18:85" hidden="1" x14ac:dyDescent="0.3">
      <c r="R127" s="173"/>
      <c r="S127" s="173"/>
      <c r="T127" s="172"/>
      <c r="U127" s="172"/>
      <c r="V127" s="172"/>
      <c r="W127" s="172"/>
      <c r="X127" s="172"/>
      <c r="Y127" s="172"/>
      <c r="Z127" s="172"/>
      <c r="AA127" s="172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  <c r="BG127" s="172"/>
      <c r="BH127" s="172"/>
      <c r="BI127" s="172"/>
      <c r="BJ127" s="172"/>
      <c r="BK127" s="172"/>
      <c r="BL127" s="172"/>
      <c r="BM127" s="172"/>
      <c r="BN127" s="172"/>
      <c r="BO127" s="172"/>
      <c r="BP127" s="172"/>
      <c r="BQ127" s="172"/>
      <c r="BR127" s="172"/>
      <c r="BS127" s="172"/>
      <c r="BT127" s="172"/>
      <c r="BU127" s="172"/>
      <c r="BV127" s="172"/>
      <c r="BW127" s="172"/>
      <c r="BX127" s="172"/>
      <c r="BY127" s="172"/>
      <c r="BZ127" s="172"/>
      <c r="CA127" s="172"/>
      <c r="CB127" s="172"/>
      <c r="CC127" s="172"/>
      <c r="CD127" s="172"/>
      <c r="CE127" s="172"/>
      <c r="CF127" s="172"/>
      <c r="CG127" s="172"/>
    </row>
    <row r="128" spans="18:85" hidden="1" x14ac:dyDescent="0.3">
      <c r="R128" s="173"/>
      <c r="S128" s="173"/>
      <c r="T128" s="172"/>
      <c r="U128" s="172"/>
      <c r="V128" s="172"/>
      <c r="W128" s="172"/>
      <c r="X128" s="172"/>
      <c r="Y128" s="172"/>
      <c r="Z128" s="172"/>
      <c r="AA128" s="172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  <c r="AZ128" s="172"/>
      <c r="BA128" s="172"/>
      <c r="BB128" s="172"/>
      <c r="BC128" s="172"/>
      <c r="BD128" s="172"/>
      <c r="BE128" s="172"/>
      <c r="BF128" s="172"/>
      <c r="BG128" s="172"/>
      <c r="BH128" s="172"/>
      <c r="BI128" s="172"/>
      <c r="BJ128" s="172"/>
      <c r="BK128" s="172"/>
      <c r="BL128" s="172"/>
      <c r="BM128" s="172"/>
      <c r="BN128" s="172"/>
      <c r="BO128" s="172"/>
      <c r="BP128" s="172"/>
      <c r="BQ128" s="172"/>
      <c r="BR128" s="172"/>
      <c r="BS128" s="172"/>
      <c r="BT128" s="172"/>
      <c r="BU128" s="172"/>
      <c r="BV128" s="172"/>
      <c r="BW128" s="172"/>
      <c r="BX128" s="172"/>
      <c r="BY128" s="172"/>
      <c r="BZ128" s="172"/>
      <c r="CA128" s="172"/>
      <c r="CB128" s="172"/>
      <c r="CC128" s="172"/>
      <c r="CD128" s="172"/>
      <c r="CE128" s="172"/>
      <c r="CF128" s="172"/>
      <c r="CG128" s="172"/>
    </row>
    <row r="129" spans="18:85" hidden="1" x14ac:dyDescent="0.3">
      <c r="R129" s="173"/>
      <c r="S129" s="173"/>
      <c r="T129" s="172"/>
      <c r="U129" s="172"/>
      <c r="V129" s="172"/>
      <c r="W129" s="172"/>
      <c r="X129" s="172"/>
      <c r="Y129" s="172"/>
      <c r="Z129" s="172"/>
      <c r="AA129" s="172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  <c r="AZ129" s="172"/>
      <c r="BA129" s="172"/>
      <c r="BB129" s="172"/>
      <c r="BC129" s="172"/>
      <c r="BD129" s="172"/>
      <c r="BE129" s="172"/>
      <c r="BF129" s="172"/>
      <c r="BG129" s="172"/>
      <c r="BH129" s="172"/>
      <c r="BI129" s="172"/>
      <c r="BJ129" s="172"/>
      <c r="BK129" s="172"/>
      <c r="BL129" s="172"/>
      <c r="BM129" s="172"/>
      <c r="BN129" s="172"/>
      <c r="BO129" s="172"/>
      <c r="BP129" s="172"/>
      <c r="BQ129" s="172"/>
      <c r="BR129" s="172"/>
      <c r="BS129" s="172"/>
      <c r="BT129" s="172"/>
      <c r="BU129" s="172"/>
      <c r="BV129" s="172"/>
      <c r="BW129" s="172"/>
      <c r="BX129" s="172"/>
      <c r="BY129" s="172"/>
      <c r="BZ129" s="172"/>
      <c r="CA129" s="172"/>
      <c r="CB129" s="172"/>
      <c r="CC129" s="172"/>
      <c r="CD129" s="172"/>
      <c r="CE129" s="172"/>
      <c r="CF129" s="172"/>
      <c r="CG129" s="172"/>
    </row>
    <row r="130" spans="18:85" hidden="1" x14ac:dyDescent="0.3">
      <c r="R130" s="173"/>
      <c r="S130" s="173"/>
      <c r="T130" s="172"/>
      <c r="U130" s="172"/>
      <c r="V130" s="172"/>
      <c r="W130" s="172"/>
      <c r="X130" s="172"/>
      <c r="Y130" s="172"/>
      <c r="Z130" s="172"/>
      <c r="AA130" s="172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 s="172"/>
      <c r="BK130" s="172"/>
      <c r="BL130" s="172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72"/>
      <c r="BW130" s="172"/>
      <c r="BX130" s="172"/>
      <c r="BY130" s="172"/>
      <c r="BZ130" s="172"/>
      <c r="CA130" s="172"/>
      <c r="CB130" s="172"/>
      <c r="CC130" s="172"/>
      <c r="CD130" s="172"/>
      <c r="CE130" s="172"/>
      <c r="CF130" s="172"/>
      <c r="CG130" s="172"/>
    </row>
    <row r="131" spans="18:85" hidden="1" x14ac:dyDescent="0.3">
      <c r="R131" s="173"/>
      <c r="S131" s="173"/>
      <c r="T131" s="172"/>
      <c r="U131" s="172"/>
      <c r="V131" s="172"/>
      <c r="W131" s="172"/>
      <c r="X131" s="172"/>
      <c r="Y131" s="172"/>
      <c r="Z131" s="172"/>
      <c r="AA131" s="172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 s="172"/>
      <c r="BK131" s="172"/>
      <c r="BL131" s="172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  <c r="CD131" s="172"/>
      <c r="CE131" s="172"/>
      <c r="CF131" s="172"/>
      <c r="CG131" s="172"/>
    </row>
    <row r="132" spans="18:85" hidden="1" x14ac:dyDescent="0.3">
      <c r="R132" s="173"/>
      <c r="S132" s="173"/>
      <c r="T132" s="172"/>
      <c r="U132" s="172"/>
      <c r="V132" s="172"/>
      <c r="W132" s="172"/>
      <c r="X132" s="172"/>
      <c r="Y132" s="172"/>
      <c r="Z132" s="172"/>
      <c r="AA132" s="172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2"/>
      <c r="BH132" s="172"/>
      <c r="BI132" s="172"/>
      <c r="BJ132" s="172"/>
      <c r="BK132" s="172"/>
      <c r="BL132" s="172"/>
      <c r="BM132" s="172"/>
      <c r="BN132" s="172"/>
      <c r="BO132" s="172"/>
      <c r="BP132" s="172"/>
      <c r="BQ132" s="172"/>
      <c r="BR132" s="172"/>
      <c r="BS132" s="172"/>
      <c r="BT132" s="172"/>
      <c r="BU132" s="172"/>
      <c r="BV132" s="172"/>
      <c r="BW132" s="172"/>
      <c r="BX132" s="172"/>
      <c r="BY132" s="172"/>
      <c r="BZ132" s="172"/>
      <c r="CA132" s="172"/>
      <c r="CB132" s="172"/>
      <c r="CC132" s="172"/>
      <c r="CD132" s="172"/>
      <c r="CE132" s="172"/>
      <c r="CF132" s="172"/>
      <c r="CG132" s="172"/>
    </row>
    <row r="133" spans="18:85" hidden="1" x14ac:dyDescent="0.3">
      <c r="R133" s="173"/>
      <c r="S133" s="173"/>
      <c r="T133" s="172"/>
      <c r="U133" s="172"/>
      <c r="V133" s="172"/>
      <c r="W133" s="172"/>
      <c r="X133" s="172"/>
      <c r="Y133" s="172"/>
      <c r="Z133" s="172"/>
      <c r="AA133" s="172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  <c r="CD133" s="172"/>
      <c r="CE133" s="172"/>
      <c r="CF133" s="172"/>
      <c r="CG133" s="172"/>
    </row>
    <row r="134" spans="18:85" hidden="1" x14ac:dyDescent="0.3">
      <c r="R134" s="173"/>
      <c r="S134" s="173"/>
      <c r="T134" s="172"/>
      <c r="U134" s="172"/>
      <c r="V134" s="172"/>
      <c r="W134" s="172"/>
      <c r="X134" s="172"/>
      <c r="Y134" s="172"/>
      <c r="Z134" s="172"/>
      <c r="AA134" s="172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172"/>
      <c r="BD134" s="172"/>
      <c r="BE134" s="172"/>
      <c r="BF134" s="172"/>
      <c r="BG134" s="172"/>
      <c r="BH134" s="172"/>
      <c r="BI134" s="172"/>
      <c r="BJ134" s="172"/>
      <c r="BK134" s="172"/>
      <c r="BL134" s="172"/>
      <c r="BM134" s="172"/>
      <c r="BN134" s="172"/>
      <c r="BO134" s="172"/>
      <c r="BP134" s="172"/>
      <c r="BQ134" s="172"/>
      <c r="BR134" s="172"/>
      <c r="BS134" s="172"/>
      <c r="BT134" s="172"/>
      <c r="BU134" s="172"/>
      <c r="BV134" s="172"/>
      <c r="BW134" s="172"/>
      <c r="BX134" s="172"/>
      <c r="BY134" s="172"/>
      <c r="BZ134" s="172"/>
      <c r="CA134" s="172"/>
      <c r="CB134" s="172"/>
      <c r="CC134" s="172"/>
      <c r="CD134" s="172"/>
      <c r="CE134" s="172"/>
      <c r="CF134" s="172"/>
      <c r="CG134" s="172"/>
    </row>
    <row r="135" spans="18:85" hidden="1" x14ac:dyDescent="0.3">
      <c r="R135" s="173"/>
      <c r="S135" s="173"/>
      <c r="T135" s="172"/>
      <c r="U135" s="172"/>
      <c r="V135" s="172"/>
      <c r="W135" s="172"/>
      <c r="X135" s="172"/>
      <c r="Y135" s="172"/>
      <c r="Z135" s="172"/>
      <c r="AA135" s="172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172"/>
      <c r="BD135" s="172"/>
      <c r="BE135" s="172"/>
      <c r="BF135" s="172"/>
      <c r="BG135" s="172"/>
      <c r="BH135" s="172"/>
      <c r="BI135" s="172"/>
      <c r="BJ135" s="172"/>
      <c r="BK135" s="172"/>
      <c r="BL135" s="172"/>
      <c r="BM135" s="172"/>
      <c r="BN135" s="172"/>
      <c r="BO135" s="172"/>
      <c r="BP135" s="172"/>
      <c r="BQ135" s="172"/>
      <c r="BR135" s="172"/>
      <c r="BS135" s="172"/>
      <c r="BT135" s="172"/>
      <c r="BU135" s="172"/>
      <c r="BV135" s="172"/>
      <c r="BW135" s="172"/>
      <c r="BX135" s="172"/>
      <c r="BY135" s="172"/>
      <c r="BZ135" s="172"/>
      <c r="CA135" s="172"/>
      <c r="CB135" s="172"/>
      <c r="CC135" s="172"/>
      <c r="CD135" s="172"/>
      <c r="CE135" s="172"/>
      <c r="CF135" s="172"/>
      <c r="CG135" s="172"/>
    </row>
    <row r="136" spans="18:85" hidden="1" x14ac:dyDescent="0.3">
      <c r="R136" s="173"/>
      <c r="S136" s="173"/>
      <c r="T136" s="172"/>
      <c r="U136" s="172"/>
      <c r="V136" s="172"/>
      <c r="W136" s="172"/>
      <c r="X136" s="172"/>
      <c r="Y136" s="172"/>
      <c r="Z136" s="172"/>
      <c r="AA136" s="172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72"/>
      <c r="BA136" s="172"/>
      <c r="BB136" s="172"/>
      <c r="BC136" s="172"/>
      <c r="BD136" s="172"/>
      <c r="BE136" s="172"/>
      <c r="BF136" s="172"/>
      <c r="BG136" s="172"/>
      <c r="BH136" s="172"/>
      <c r="BI136" s="172"/>
      <c r="BJ136" s="172"/>
      <c r="BK136" s="172"/>
      <c r="BL136" s="172"/>
      <c r="BM136" s="172"/>
      <c r="BN136" s="172"/>
      <c r="BO136" s="172"/>
      <c r="BP136" s="172"/>
      <c r="BQ136" s="172"/>
      <c r="BR136" s="172"/>
      <c r="BS136" s="172"/>
      <c r="BT136" s="172"/>
      <c r="BU136" s="172"/>
      <c r="BV136" s="172"/>
      <c r="BW136" s="172"/>
      <c r="BX136" s="172"/>
      <c r="BY136" s="172"/>
      <c r="BZ136" s="172"/>
      <c r="CA136" s="172"/>
      <c r="CB136" s="172"/>
      <c r="CC136" s="172"/>
      <c r="CD136" s="172"/>
      <c r="CE136" s="172"/>
      <c r="CF136" s="172"/>
      <c r="CG136" s="172"/>
    </row>
    <row r="137" spans="18:85" hidden="1" x14ac:dyDescent="0.3">
      <c r="R137" s="173"/>
      <c r="S137" s="173"/>
      <c r="T137" s="172"/>
      <c r="U137" s="172"/>
      <c r="V137" s="172"/>
      <c r="W137" s="172"/>
      <c r="X137" s="172"/>
      <c r="Y137" s="172"/>
      <c r="Z137" s="172"/>
      <c r="AA137" s="172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72"/>
      <c r="BA137" s="172"/>
      <c r="BB137" s="172"/>
      <c r="BC137" s="172"/>
      <c r="BD137" s="172"/>
      <c r="BE137" s="172"/>
      <c r="BF137" s="172"/>
      <c r="BG137" s="172"/>
      <c r="BH137" s="172"/>
      <c r="BI137" s="172"/>
      <c r="BJ137" s="172"/>
      <c r="BK137" s="172"/>
      <c r="BL137" s="172"/>
      <c r="BM137" s="172"/>
      <c r="BN137" s="172"/>
      <c r="BO137" s="172"/>
      <c r="BP137" s="172"/>
      <c r="BQ137" s="172"/>
      <c r="BR137" s="172"/>
      <c r="BS137" s="172"/>
      <c r="BT137" s="172"/>
      <c r="BU137" s="172"/>
      <c r="BV137" s="172"/>
      <c r="BW137" s="172"/>
      <c r="BX137" s="172"/>
      <c r="BY137" s="172"/>
      <c r="BZ137" s="172"/>
      <c r="CA137" s="172"/>
      <c r="CB137" s="172"/>
      <c r="CC137" s="172"/>
      <c r="CD137" s="172"/>
      <c r="CE137" s="172"/>
      <c r="CF137" s="172"/>
      <c r="CG137" s="172"/>
    </row>
    <row r="138" spans="18:85" hidden="1" x14ac:dyDescent="0.3">
      <c r="R138" s="173"/>
      <c r="S138" s="173"/>
      <c r="T138" s="172"/>
      <c r="U138" s="172"/>
      <c r="V138" s="172"/>
      <c r="W138" s="172"/>
      <c r="X138" s="172"/>
      <c r="Y138" s="172"/>
      <c r="Z138" s="172"/>
      <c r="AA138" s="172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72"/>
      <c r="BA138" s="172"/>
      <c r="BB138" s="172"/>
      <c r="BC138" s="172"/>
      <c r="BD138" s="172"/>
      <c r="BE138" s="172"/>
      <c r="BF138" s="172"/>
      <c r="BG138" s="172"/>
      <c r="BH138" s="172"/>
      <c r="BI138" s="172"/>
      <c r="BJ138" s="172"/>
      <c r="BK138" s="172"/>
      <c r="BL138" s="172"/>
      <c r="BM138" s="172"/>
      <c r="BN138" s="172"/>
      <c r="BO138" s="172"/>
      <c r="BP138" s="172"/>
      <c r="BQ138" s="172"/>
      <c r="BR138" s="172"/>
      <c r="BS138" s="172"/>
      <c r="BT138" s="172"/>
      <c r="BU138" s="172"/>
      <c r="BV138" s="172"/>
      <c r="BW138" s="172"/>
      <c r="BX138" s="172"/>
      <c r="BY138" s="172"/>
      <c r="BZ138" s="172"/>
      <c r="CA138" s="172"/>
      <c r="CB138" s="172"/>
      <c r="CC138" s="172"/>
      <c r="CD138" s="172"/>
      <c r="CE138" s="172"/>
      <c r="CF138" s="172"/>
      <c r="CG138" s="172"/>
    </row>
    <row r="139" spans="18:85" hidden="1" x14ac:dyDescent="0.3">
      <c r="R139" s="173"/>
      <c r="S139" s="173"/>
      <c r="T139" s="172"/>
      <c r="U139" s="172"/>
      <c r="V139" s="172"/>
      <c r="W139" s="172"/>
      <c r="X139" s="172"/>
      <c r="Y139" s="172"/>
      <c r="Z139" s="172"/>
      <c r="AA139" s="172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172"/>
      <c r="BD139" s="172"/>
      <c r="BE139" s="172"/>
      <c r="BF139" s="172"/>
      <c r="BG139" s="172"/>
      <c r="BH139" s="172"/>
      <c r="BI139" s="172"/>
      <c r="BJ139" s="172"/>
      <c r="BK139" s="172"/>
      <c r="BL139" s="172"/>
      <c r="BM139" s="172"/>
      <c r="BN139" s="172"/>
      <c r="BO139" s="172"/>
      <c r="BP139" s="172"/>
      <c r="BQ139" s="172"/>
      <c r="BR139" s="172"/>
      <c r="BS139" s="172"/>
      <c r="BT139" s="172"/>
      <c r="BU139" s="172"/>
      <c r="BV139" s="172"/>
      <c r="BW139" s="172"/>
      <c r="BX139" s="172"/>
      <c r="BY139" s="172"/>
      <c r="BZ139" s="172"/>
      <c r="CA139" s="172"/>
      <c r="CB139" s="172"/>
      <c r="CC139" s="172"/>
      <c r="CD139" s="172"/>
      <c r="CE139" s="172"/>
      <c r="CF139" s="172"/>
      <c r="CG139" s="172"/>
    </row>
    <row r="140" spans="18:85" hidden="1" x14ac:dyDescent="0.3">
      <c r="R140" s="173"/>
      <c r="S140" s="173"/>
      <c r="T140" s="172"/>
      <c r="U140" s="172"/>
      <c r="V140" s="172"/>
      <c r="W140" s="172"/>
      <c r="X140" s="172"/>
      <c r="Y140" s="172"/>
      <c r="Z140" s="172"/>
      <c r="AA140" s="172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172"/>
      <c r="BS140" s="172"/>
      <c r="BT140" s="172"/>
      <c r="BU140" s="172"/>
      <c r="BV140" s="172"/>
      <c r="BW140" s="172"/>
      <c r="BX140" s="172"/>
      <c r="BY140" s="172"/>
      <c r="BZ140" s="172"/>
      <c r="CA140" s="172"/>
      <c r="CB140" s="172"/>
      <c r="CC140" s="172"/>
      <c r="CD140" s="172"/>
      <c r="CE140" s="172"/>
      <c r="CF140" s="172"/>
      <c r="CG140" s="172"/>
    </row>
    <row r="141" spans="18:85" hidden="1" x14ac:dyDescent="0.3">
      <c r="R141" s="173"/>
      <c r="S141" s="173"/>
      <c r="T141" s="172"/>
      <c r="U141" s="172"/>
      <c r="V141" s="172"/>
      <c r="W141" s="172"/>
      <c r="X141" s="172"/>
      <c r="Y141" s="172"/>
      <c r="Z141" s="172"/>
      <c r="AA141" s="172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172"/>
      <c r="BD141" s="172"/>
      <c r="BE141" s="172"/>
      <c r="BF141" s="172"/>
      <c r="BG141" s="172"/>
      <c r="BH141" s="172"/>
      <c r="BI141" s="172"/>
      <c r="BJ141" s="172"/>
      <c r="BK141" s="172"/>
      <c r="BL141" s="172"/>
      <c r="BM141" s="172"/>
      <c r="BN141" s="172"/>
      <c r="BO141" s="172"/>
      <c r="BP141" s="172"/>
      <c r="BQ141" s="172"/>
      <c r="BR141" s="172"/>
      <c r="BS141" s="172"/>
      <c r="BT141" s="172"/>
      <c r="BU141" s="172"/>
      <c r="BV141" s="172"/>
      <c r="BW141" s="172"/>
      <c r="BX141" s="172"/>
      <c r="BY141" s="172"/>
      <c r="BZ141" s="172"/>
      <c r="CA141" s="172"/>
      <c r="CB141" s="172"/>
      <c r="CC141" s="172"/>
      <c r="CD141" s="172"/>
      <c r="CE141" s="172"/>
      <c r="CF141" s="172"/>
      <c r="CG141" s="172"/>
    </row>
    <row r="142" spans="18:85" hidden="1" x14ac:dyDescent="0.3">
      <c r="R142" s="173"/>
      <c r="S142" s="173"/>
      <c r="T142" s="172"/>
      <c r="U142" s="172"/>
      <c r="V142" s="172"/>
      <c r="W142" s="172"/>
      <c r="X142" s="172"/>
      <c r="Y142" s="172"/>
      <c r="Z142" s="172"/>
      <c r="AA142" s="172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172"/>
      <c r="BD142" s="172"/>
      <c r="BE142" s="172"/>
      <c r="BF142" s="172"/>
      <c r="BG142" s="172"/>
      <c r="BH142" s="172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</row>
    <row r="143" spans="18:85" hidden="1" x14ac:dyDescent="0.3">
      <c r="R143" s="173"/>
      <c r="S143" s="173"/>
      <c r="T143" s="172"/>
      <c r="U143" s="172"/>
      <c r="V143" s="172"/>
      <c r="W143" s="172"/>
      <c r="X143" s="172"/>
      <c r="Y143" s="172"/>
      <c r="Z143" s="172"/>
      <c r="AA143" s="172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2"/>
      <c r="AQ143" s="172"/>
      <c r="AR143" s="172"/>
      <c r="AS143" s="172"/>
      <c r="AT143" s="172"/>
      <c r="AU143" s="172"/>
      <c r="AV143" s="172"/>
      <c r="AW143" s="172"/>
      <c r="AX143" s="172"/>
      <c r="AY143" s="172"/>
      <c r="AZ143" s="172"/>
      <c r="BA143" s="172"/>
      <c r="BB143" s="172"/>
      <c r="BC143" s="172"/>
      <c r="BD143" s="172"/>
      <c r="BE143" s="172"/>
      <c r="BF143" s="172"/>
      <c r="BG143" s="172"/>
      <c r="BH143" s="172"/>
      <c r="BI143" s="172"/>
      <c r="BJ143" s="172"/>
      <c r="BK143" s="172"/>
      <c r="BL143" s="172"/>
      <c r="BM143" s="172"/>
      <c r="BN143" s="172"/>
      <c r="BO143" s="172"/>
      <c r="BP143" s="172"/>
      <c r="BQ143" s="172"/>
      <c r="BR143" s="172"/>
      <c r="BS143" s="172"/>
      <c r="BT143" s="172"/>
      <c r="BU143" s="172"/>
      <c r="BV143" s="172"/>
      <c r="BW143" s="172"/>
      <c r="BX143" s="172"/>
      <c r="BY143" s="172"/>
      <c r="BZ143" s="172"/>
      <c r="CA143" s="172"/>
      <c r="CB143" s="172"/>
      <c r="CC143" s="172"/>
      <c r="CD143" s="172"/>
      <c r="CE143" s="172"/>
      <c r="CF143" s="172"/>
      <c r="CG143" s="172"/>
    </row>
    <row r="144" spans="18:85" hidden="1" x14ac:dyDescent="0.3">
      <c r="R144" s="173"/>
      <c r="S144" s="173"/>
      <c r="T144" s="172"/>
      <c r="U144" s="172"/>
      <c r="V144" s="172"/>
      <c r="W144" s="172"/>
      <c r="X144" s="172"/>
      <c r="Y144" s="172"/>
      <c r="Z144" s="172"/>
      <c r="AA144" s="172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  <c r="AP144" s="172"/>
      <c r="AQ144" s="172"/>
      <c r="AR144" s="172"/>
      <c r="AS144" s="172"/>
      <c r="AT144" s="172"/>
      <c r="AU144" s="172"/>
      <c r="AV144" s="172"/>
      <c r="AW144" s="172"/>
      <c r="AX144" s="172"/>
      <c r="AY144" s="172"/>
      <c r="AZ144" s="172"/>
      <c r="BA144" s="172"/>
      <c r="BB144" s="172"/>
      <c r="BC144" s="172"/>
      <c r="BD144" s="172"/>
      <c r="BE144" s="172"/>
      <c r="BF144" s="172"/>
      <c r="BG144" s="172"/>
      <c r="BH144" s="172"/>
      <c r="BI144" s="172"/>
      <c r="BJ144" s="172"/>
      <c r="BK144" s="172"/>
      <c r="BL144" s="172"/>
      <c r="BM144" s="172"/>
      <c r="BN144" s="172"/>
      <c r="BO144" s="172"/>
      <c r="BP144" s="172"/>
      <c r="BQ144" s="172"/>
      <c r="BR144" s="172"/>
      <c r="BS144" s="172"/>
      <c r="BT144" s="172"/>
      <c r="BU144" s="172"/>
      <c r="BV144" s="172"/>
      <c r="BW144" s="172"/>
      <c r="BX144" s="172"/>
      <c r="BY144" s="172"/>
      <c r="BZ144" s="172"/>
      <c r="CA144" s="172"/>
      <c r="CB144" s="172"/>
      <c r="CC144" s="172"/>
      <c r="CD144" s="172"/>
      <c r="CE144" s="172"/>
      <c r="CF144" s="172"/>
      <c r="CG144" s="172"/>
    </row>
    <row r="145" spans="18:85" hidden="1" x14ac:dyDescent="0.3">
      <c r="R145" s="173"/>
      <c r="S145" s="173"/>
      <c r="T145" s="172"/>
      <c r="U145" s="172"/>
      <c r="V145" s="172"/>
      <c r="W145" s="172"/>
      <c r="X145" s="172"/>
      <c r="Y145" s="172"/>
      <c r="Z145" s="172"/>
      <c r="AA145" s="172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2"/>
      <c r="AQ145" s="172"/>
      <c r="AR145" s="172"/>
      <c r="AS145" s="172"/>
      <c r="AT145" s="172"/>
      <c r="AU145" s="172"/>
      <c r="AV145" s="172"/>
      <c r="AW145" s="172"/>
      <c r="AX145" s="172"/>
      <c r="AY145" s="172"/>
      <c r="AZ145" s="172"/>
      <c r="BA145" s="172"/>
      <c r="BB145" s="172"/>
      <c r="BC145" s="172"/>
      <c r="BD145" s="172"/>
      <c r="BE145" s="172"/>
      <c r="BF145" s="172"/>
      <c r="BG145" s="172"/>
      <c r="BH145" s="172"/>
      <c r="BI145" s="172"/>
      <c r="BJ145" s="172"/>
      <c r="BK145" s="172"/>
      <c r="BL145" s="172"/>
      <c r="BM145" s="172"/>
      <c r="BN145" s="172"/>
      <c r="BO145" s="172"/>
      <c r="BP145" s="172"/>
      <c r="BQ145" s="172"/>
      <c r="BR145" s="172"/>
      <c r="BS145" s="172"/>
      <c r="BT145" s="172"/>
      <c r="BU145" s="172"/>
      <c r="BV145" s="172"/>
      <c r="BW145" s="172"/>
      <c r="BX145" s="172"/>
      <c r="BY145" s="172"/>
      <c r="BZ145" s="172"/>
      <c r="CA145" s="172"/>
      <c r="CB145" s="172"/>
      <c r="CC145" s="172"/>
      <c r="CD145" s="172"/>
      <c r="CE145" s="172"/>
      <c r="CF145" s="172"/>
      <c r="CG145" s="172"/>
    </row>
    <row r="146" spans="18:85" hidden="1" x14ac:dyDescent="0.3">
      <c r="R146" s="173"/>
      <c r="S146" s="173"/>
      <c r="T146" s="172"/>
      <c r="U146" s="172"/>
      <c r="V146" s="172"/>
      <c r="W146" s="172"/>
      <c r="X146" s="172"/>
      <c r="Y146" s="172"/>
      <c r="Z146" s="172"/>
      <c r="AA146" s="172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2"/>
      <c r="AQ146" s="172"/>
      <c r="AR146" s="172"/>
      <c r="AS146" s="172"/>
      <c r="AT146" s="172"/>
      <c r="AU146" s="172"/>
      <c r="AV146" s="172"/>
      <c r="AW146" s="172"/>
      <c r="AX146" s="172"/>
      <c r="AY146" s="172"/>
      <c r="AZ146" s="172"/>
      <c r="BA146" s="172"/>
      <c r="BB146" s="172"/>
      <c r="BC146" s="172"/>
      <c r="BD146" s="172"/>
      <c r="BE146" s="172"/>
      <c r="BF146" s="172"/>
      <c r="BG146" s="172"/>
      <c r="BH146" s="172"/>
      <c r="BI146" s="172"/>
      <c r="BJ146" s="172"/>
      <c r="BK146" s="172"/>
      <c r="BL146" s="172"/>
      <c r="BM146" s="172"/>
      <c r="BN146" s="172"/>
      <c r="BO146" s="172"/>
      <c r="BP146" s="172"/>
      <c r="BQ146" s="172"/>
      <c r="BR146" s="172"/>
      <c r="BS146" s="172"/>
      <c r="BT146" s="172"/>
      <c r="BU146" s="172"/>
      <c r="BV146" s="172"/>
      <c r="BW146" s="172"/>
      <c r="BX146" s="172"/>
      <c r="BY146" s="172"/>
      <c r="BZ146" s="172"/>
      <c r="CA146" s="172"/>
      <c r="CB146" s="172"/>
      <c r="CC146" s="172"/>
      <c r="CD146" s="172"/>
      <c r="CE146" s="172"/>
      <c r="CF146" s="172"/>
      <c r="CG146" s="172"/>
    </row>
    <row r="147" spans="18:85" hidden="1" x14ac:dyDescent="0.3">
      <c r="R147" s="173"/>
      <c r="S147" s="173"/>
      <c r="T147" s="172"/>
      <c r="U147" s="172"/>
      <c r="V147" s="172"/>
      <c r="W147" s="172"/>
      <c r="X147" s="172"/>
      <c r="Y147" s="172"/>
      <c r="Z147" s="172"/>
      <c r="AA147" s="172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2"/>
      <c r="AQ147" s="172"/>
      <c r="AR147" s="172"/>
      <c r="AS147" s="172"/>
      <c r="AT147" s="172"/>
      <c r="AU147" s="172"/>
      <c r="AV147" s="172"/>
      <c r="AW147" s="172"/>
      <c r="AX147" s="172"/>
      <c r="AY147" s="172"/>
      <c r="AZ147" s="172"/>
      <c r="BA147" s="172"/>
      <c r="BB147" s="172"/>
      <c r="BC147" s="172"/>
      <c r="BD147" s="172"/>
      <c r="BE147" s="172"/>
      <c r="BF147" s="172"/>
      <c r="BG147" s="172"/>
      <c r="BH147" s="172"/>
      <c r="BI147" s="172"/>
      <c r="BJ147" s="172"/>
      <c r="BK147" s="172"/>
      <c r="BL147" s="172"/>
      <c r="BM147" s="172"/>
      <c r="BN147" s="172"/>
      <c r="BO147" s="172"/>
      <c r="BP147" s="172"/>
      <c r="BQ147" s="172"/>
      <c r="BR147" s="172"/>
      <c r="BS147" s="172"/>
      <c r="BT147" s="172"/>
      <c r="BU147" s="172"/>
      <c r="BV147" s="172"/>
      <c r="BW147" s="172"/>
      <c r="BX147" s="172"/>
      <c r="BY147" s="172"/>
      <c r="BZ147" s="172"/>
      <c r="CA147" s="172"/>
      <c r="CB147" s="172"/>
      <c r="CC147" s="172"/>
      <c r="CD147" s="172"/>
      <c r="CE147" s="172"/>
      <c r="CF147" s="172"/>
      <c r="CG147" s="172"/>
    </row>
    <row r="148" spans="18:85" hidden="1" x14ac:dyDescent="0.3">
      <c r="R148" s="173"/>
      <c r="S148" s="173"/>
      <c r="T148" s="172"/>
      <c r="U148" s="172"/>
      <c r="V148" s="172"/>
      <c r="W148" s="172"/>
      <c r="X148" s="172"/>
      <c r="Y148" s="172"/>
      <c r="Z148" s="172"/>
      <c r="AA148" s="172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2"/>
      <c r="AQ148" s="172"/>
      <c r="AR148" s="172"/>
      <c r="AS148" s="172"/>
      <c r="AT148" s="172"/>
      <c r="AU148" s="172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72"/>
      <c r="BH148" s="172"/>
      <c r="BI148" s="172"/>
      <c r="BJ148" s="172"/>
      <c r="BK148" s="172"/>
      <c r="BL148" s="172"/>
      <c r="BM148" s="172"/>
      <c r="BN148" s="172"/>
      <c r="BO148" s="172"/>
      <c r="BP148" s="172"/>
      <c r="BQ148" s="172"/>
      <c r="BR148" s="172"/>
      <c r="BS148" s="172"/>
      <c r="BT148" s="172"/>
      <c r="BU148" s="172"/>
      <c r="BV148" s="172"/>
      <c r="BW148" s="172"/>
      <c r="BX148" s="172"/>
      <c r="BY148" s="172"/>
      <c r="BZ148" s="172"/>
      <c r="CA148" s="172"/>
      <c r="CB148" s="172"/>
      <c r="CC148" s="172"/>
      <c r="CD148" s="172"/>
      <c r="CE148" s="172"/>
      <c r="CF148" s="172"/>
      <c r="CG148" s="172"/>
    </row>
    <row r="149" spans="18:85" hidden="1" x14ac:dyDescent="0.3">
      <c r="R149" s="173"/>
      <c r="S149" s="173"/>
      <c r="T149" s="172"/>
      <c r="U149" s="172"/>
      <c r="V149" s="172"/>
      <c r="W149" s="172"/>
      <c r="X149" s="172"/>
      <c r="Y149" s="172"/>
      <c r="Z149" s="172"/>
      <c r="AA149" s="172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2"/>
      <c r="AQ149" s="172"/>
      <c r="AR149" s="172"/>
      <c r="AS149" s="172"/>
      <c r="AT149" s="172"/>
      <c r="AU149" s="172"/>
      <c r="AV149" s="172"/>
      <c r="AW149" s="172"/>
      <c r="AX149" s="172"/>
      <c r="AY149" s="172"/>
      <c r="AZ149" s="172"/>
      <c r="BA149" s="172"/>
      <c r="BB149" s="172"/>
      <c r="BC149" s="172"/>
      <c r="BD149" s="172"/>
      <c r="BE149" s="172"/>
      <c r="BF149" s="172"/>
      <c r="BG149" s="172"/>
      <c r="BH149" s="172"/>
      <c r="BI149" s="172"/>
      <c r="BJ149" s="172"/>
      <c r="BK149" s="172"/>
      <c r="BL149" s="172"/>
      <c r="BM149" s="172"/>
      <c r="BN149" s="172"/>
      <c r="BO149" s="172"/>
      <c r="BP149" s="172"/>
      <c r="BQ149" s="172"/>
      <c r="BR149" s="172"/>
      <c r="BS149" s="172"/>
      <c r="BT149" s="172"/>
      <c r="BU149" s="172"/>
      <c r="BV149" s="172"/>
      <c r="BW149" s="172"/>
      <c r="BX149" s="172"/>
      <c r="BY149" s="172"/>
      <c r="BZ149" s="172"/>
      <c r="CA149" s="172"/>
      <c r="CB149" s="172"/>
      <c r="CC149" s="172"/>
      <c r="CD149" s="172"/>
      <c r="CE149" s="172"/>
      <c r="CF149" s="172"/>
      <c r="CG149" s="172"/>
    </row>
    <row r="150" spans="18:85" hidden="1" x14ac:dyDescent="0.3">
      <c r="R150" s="173"/>
      <c r="S150" s="173"/>
      <c r="T150" s="172"/>
      <c r="U150" s="172"/>
      <c r="V150" s="172"/>
      <c r="W150" s="172"/>
      <c r="X150" s="172"/>
      <c r="Y150" s="172"/>
      <c r="Z150" s="172"/>
      <c r="AA150" s="172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2"/>
      <c r="AQ150" s="172"/>
      <c r="AR150" s="172"/>
      <c r="AS150" s="172"/>
      <c r="AT150" s="172"/>
      <c r="AU150" s="172"/>
      <c r="AV150" s="172"/>
      <c r="AW150" s="172"/>
      <c r="AX150" s="172"/>
      <c r="AY150" s="172"/>
      <c r="AZ150" s="172"/>
      <c r="BA150" s="172"/>
      <c r="BB150" s="172"/>
      <c r="BC150" s="172"/>
      <c r="BD150" s="172"/>
      <c r="BE150" s="172"/>
      <c r="BF150" s="172"/>
      <c r="BG150" s="172"/>
      <c r="BH150" s="172"/>
      <c r="BI150" s="172"/>
      <c r="BJ150" s="172"/>
      <c r="BK150" s="172"/>
      <c r="BL150" s="172"/>
      <c r="BM150" s="172"/>
      <c r="BN150" s="172"/>
      <c r="BO150" s="172"/>
      <c r="BP150" s="172"/>
      <c r="BQ150" s="172"/>
      <c r="BR150" s="172"/>
      <c r="BS150" s="172"/>
      <c r="BT150" s="172"/>
      <c r="BU150" s="172"/>
      <c r="BV150" s="172"/>
      <c r="BW150" s="172"/>
      <c r="BX150" s="172"/>
      <c r="BY150" s="172"/>
      <c r="BZ150" s="172"/>
      <c r="CA150" s="172"/>
      <c r="CB150" s="172"/>
      <c r="CC150" s="172"/>
      <c r="CD150" s="172"/>
      <c r="CE150" s="172"/>
      <c r="CF150" s="172"/>
      <c r="CG150" s="172"/>
    </row>
    <row r="151" spans="18:85" hidden="1" x14ac:dyDescent="0.3">
      <c r="R151" s="173"/>
      <c r="S151" s="173"/>
      <c r="T151" s="172"/>
      <c r="U151" s="172"/>
      <c r="V151" s="172"/>
      <c r="W151" s="172"/>
      <c r="X151" s="172"/>
      <c r="Y151" s="172"/>
      <c r="Z151" s="172"/>
      <c r="AA151" s="172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2"/>
      <c r="AQ151" s="172"/>
      <c r="AR151" s="172"/>
      <c r="AS151" s="172"/>
      <c r="AT151" s="172"/>
      <c r="AU151" s="172"/>
      <c r="AV151" s="172"/>
      <c r="AW151" s="172"/>
      <c r="AX151" s="172"/>
      <c r="AY151" s="172"/>
      <c r="AZ151" s="172"/>
      <c r="BA151" s="172"/>
      <c r="BB151" s="172"/>
      <c r="BC151" s="172"/>
      <c r="BD151" s="172"/>
      <c r="BE151" s="172"/>
      <c r="BF151" s="172"/>
      <c r="BG151" s="172"/>
      <c r="BH151" s="172"/>
      <c r="BI151" s="172"/>
      <c r="BJ151" s="172"/>
      <c r="BK151" s="172"/>
      <c r="BL151" s="172"/>
      <c r="BM151" s="172"/>
      <c r="BN151" s="172"/>
      <c r="BO151" s="172"/>
      <c r="BP151" s="172"/>
      <c r="BQ151" s="172"/>
      <c r="BR151" s="172"/>
      <c r="BS151" s="172"/>
      <c r="BT151" s="172"/>
      <c r="BU151" s="172"/>
      <c r="BV151" s="172"/>
      <c r="BW151" s="172"/>
      <c r="BX151" s="172"/>
      <c r="BY151" s="172"/>
      <c r="BZ151" s="172"/>
      <c r="CA151" s="172"/>
      <c r="CB151" s="172"/>
      <c r="CC151" s="172"/>
      <c r="CD151" s="172"/>
      <c r="CE151" s="172"/>
      <c r="CF151" s="172"/>
      <c r="CG151" s="172"/>
    </row>
    <row r="152" spans="18:85" hidden="1" x14ac:dyDescent="0.3">
      <c r="R152" s="173"/>
      <c r="S152" s="173"/>
      <c r="T152" s="172"/>
      <c r="U152" s="172"/>
      <c r="V152" s="172"/>
      <c r="W152" s="172"/>
      <c r="X152" s="172"/>
      <c r="Y152" s="172"/>
      <c r="Z152" s="172"/>
      <c r="AA152" s="172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2"/>
      <c r="AQ152" s="172"/>
      <c r="AR152" s="172"/>
      <c r="AS152" s="172"/>
      <c r="AT152" s="172"/>
      <c r="AU152" s="172"/>
      <c r="AV152" s="172"/>
      <c r="AW152" s="172"/>
      <c r="AX152" s="172"/>
      <c r="AY152" s="172"/>
      <c r="AZ152" s="172"/>
      <c r="BA152" s="172"/>
      <c r="BB152" s="172"/>
      <c r="BC152" s="172"/>
      <c r="BD152" s="172"/>
      <c r="BE152" s="172"/>
      <c r="BF152" s="172"/>
      <c r="BG152" s="172"/>
      <c r="BH152" s="172"/>
      <c r="BI152" s="172"/>
      <c r="BJ152" s="172"/>
      <c r="BK152" s="172"/>
      <c r="BL152" s="172"/>
      <c r="BM152" s="172"/>
      <c r="BN152" s="172"/>
      <c r="BO152" s="172"/>
      <c r="BP152" s="172"/>
      <c r="BQ152" s="172"/>
      <c r="BR152" s="172"/>
      <c r="BS152" s="172"/>
      <c r="BT152" s="172"/>
      <c r="BU152" s="172"/>
      <c r="BV152" s="172"/>
      <c r="BW152" s="172"/>
      <c r="BX152" s="172"/>
      <c r="BY152" s="172"/>
      <c r="BZ152" s="172"/>
      <c r="CA152" s="172"/>
      <c r="CB152" s="172"/>
      <c r="CC152" s="172"/>
      <c r="CD152" s="172"/>
      <c r="CE152" s="172"/>
      <c r="CF152" s="172"/>
      <c r="CG152" s="172"/>
    </row>
    <row r="153" spans="18:85" hidden="1" x14ac:dyDescent="0.3">
      <c r="R153" s="173"/>
      <c r="S153" s="173"/>
      <c r="T153" s="172"/>
      <c r="U153" s="172"/>
      <c r="V153" s="172"/>
      <c r="W153" s="172"/>
      <c r="X153" s="172"/>
      <c r="Y153" s="172"/>
      <c r="Z153" s="172"/>
      <c r="AA153" s="172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2"/>
      <c r="AQ153" s="172"/>
      <c r="AR153" s="172"/>
      <c r="AS153" s="172"/>
      <c r="AT153" s="172"/>
      <c r="AU153" s="172"/>
      <c r="AV153" s="172"/>
      <c r="AW153" s="172"/>
      <c r="AX153" s="172"/>
      <c r="AY153" s="172"/>
      <c r="AZ153" s="172"/>
      <c r="BA153" s="172"/>
      <c r="BB153" s="172"/>
      <c r="BC153" s="172"/>
      <c r="BD153" s="172"/>
      <c r="BE153" s="172"/>
      <c r="BF153" s="172"/>
      <c r="BG153" s="172"/>
      <c r="BH153" s="172"/>
      <c r="BI153" s="172"/>
      <c r="BJ153" s="172"/>
      <c r="BK153" s="172"/>
      <c r="BL153" s="172"/>
      <c r="BM153" s="172"/>
      <c r="BN153" s="172"/>
      <c r="BO153" s="172"/>
      <c r="BP153" s="172"/>
      <c r="BQ153" s="172"/>
      <c r="BR153" s="172"/>
      <c r="BS153" s="172"/>
      <c r="BT153" s="172"/>
      <c r="BU153" s="172"/>
      <c r="BV153" s="172"/>
      <c r="BW153" s="172"/>
      <c r="BX153" s="172"/>
      <c r="BY153" s="172"/>
      <c r="BZ153" s="172"/>
      <c r="CA153" s="172"/>
      <c r="CB153" s="172"/>
      <c r="CC153" s="172"/>
      <c r="CD153" s="172"/>
      <c r="CE153" s="172"/>
      <c r="CF153" s="172"/>
      <c r="CG153" s="172"/>
    </row>
    <row r="154" spans="18:85" hidden="1" x14ac:dyDescent="0.3">
      <c r="R154" s="173"/>
      <c r="S154" s="173"/>
      <c r="T154" s="172"/>
      <c r="U154" s="172"/>
      <c r="V154" s="172"/>
      <c r="W154" s="172"/>
      <c r="X154" s="172"/>
      <c r="Y154" s="172"/>
      <c r="Z154" s="172"/>
      <c r="AA154" s="172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2"/>
      <c r="AQ154" s="172"/>
      <c r="AR154" s="172"/>
      <c r="AS154" s="172"/>
      <c r="AT154" s="172"/>
      <c r="AU154" s="172"/>
      <c r="AV154" s="172"/>
      <c r="AW154" s="172"/>
      <c r="AX154" s="172"/>
      <c r="AY154" s="172"/>
      <c r="AZ154" s="172"/>
      <c r="BA154" s="172"/>
      <c r="BB154" s="172"/>
      <c r="BC154" s="172"/>
      <c r="BD154" s="172"/>
      <c r="BE154" s="172"/>
      <c r="BF154" s="172"/>
      <c r="BG154" s="172"/>
      <c r="BH154" s="172"/>
      <c r="BI154" s="172"/>
      <c r="BJ154" s="172"/>
      <c r="BK154" s="172"/>
      <c r="BL154" s="172"/>
      <c r="BM154" s="172"/>
      <c r="BN154" s="172"/>
      <c r="BO154" s="172"/>
      <c r="BP154" s="172"/>
      <c r="BQ154" s="172"/>
      <c r="BR154" s="172"/>
      <c r="BS154" s="172"/>
      <c r="BT154" s="172"/>
      <c r="BU154" s="172"/>
      <c r="BV154" s="172"/>
      <c r="BW154" s="172"/>
      <c r="BX154" s="172"/>
      <c r="BY154" s="172"/>
      <c r="BZ154" s="172"/>
      <c r="CA154" s="172"/>
      <c r="CB154" s="172"/>
      <c r="CC154" s="172"/>
      <c r="CD154" s="172"/>
      <c r="CE154" s="172"/>
      <c r="CF154" s="172"/>
      <c r="CG154" s="172"/>
    </row>
    <row r="155" spans="18:85" hidden="1" x14ac:dyDescent="0.3">
      <c r="R155" s="173"/>
      <c r="S155" s="173"/>
      <c r="T155" s="172"/>
      <c r="U155" s="172"/>
      <c r="V155" s="172"/>
      <c r="W155" s="172"/>
      <c r="X155" s="172"/>
      <c r="Y155" s="172"/>
      <c r="Z155" s="172"/>
      <c r="AA155" s="172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2"/>
      <c r="AQ155" s="172"/>
      <c r="AR155" s="172"/>
      <c r="AS155" s="172"/>
      <c r="AT155" s="172"/>
      <c r="AU155" s="172"/>
      <c r="AV155" s="172"/>
      <c r="AW155" s="172"/>
      <c r="AX155" s="172"/>
      <c r="AY155" s="172"/>
      <c r="AZ155" s="172"/>
      <c r="BA155" s="172"/>
      <c r="BB155" s="172"/>
      <c r="BC155" s="172"/>
      <c r="BD155" s="172"/>
      <c r="BE155" s="172"/>
      <c r="BF155" s="172"/>
      <c r="BG155" s="172"/>
      <c r="BH155" s="172"/>
      <c r="BI155" s="172"/>
      <c r="BJ155" s="172"/>
      <c r="BK155" s="172"/>
      <c r="BL155" s="172"/>
      <c r="BM155" s="172"/>
      <c r="BN155" s="172"/>
      <c r="BO155" s="172"/>
      <c r="BP155" s="172"/>
      <c r="BQ155" s="172"/>
      <c r="BR155" s="172"/>
      <c r="BS155" s="172"/>
      <c r="BT155" s="172"/>
      <c r="BU155" s="172"/>
      <c r="BV155" s="172"/>
      <c r="BW155" s="172"/>
      <c r="BX155" s="172"/>
      <c r="BY155" s="172"/>
      <c r="BZ155" s="172"/>
      <c r="CA155" s="172"/>
      <c r="CB155" s="172"/>
      <c r="CC155" s="172"/>
      <c r="CD155" s="172"/>
      <c r="CE155" s="172"/>
      <c r="CF155" s="172"/>
      <c r="CG155" s="172"/>
    </row>
    <row r="156" spans="18:85" hidden="1" x14ac:dyDescent="0.3">
      <c r="R156" s="173"/>
      <c r="S156" s="173"/>
      <c r="T156" s="172"/>
      <c r="U156" s="172"/>
      <c r="V156" s="172"/>
      <c r="W156" s="172"/>
      <c r="X156" s="172"/>
      <c r="Y156" s="172"/>
      <c r="Z156" s="172"/>
      <c r="AA156" s="172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2"/>
      <c r="AQ156" s="172"/>
      <c r="AR156" s="172"/>
      <c r="AS156" s="172"/>
      <c r="AT156" s="172"/>
      <c r="AU156" s="172"/>
      <c r="AV156" s="172"/>
      <c r="AW156" s="172"/>
      <c r="AX156" s="172"/>
      <c r="AY156" s="172"/>
      <c r="AZ156" s="172"/>
      <c r="BA156" s="172"/>
      <c r="BB156" s="172"/>
      <c r="BC156" s="172"/>
      <c r="BD156" s="172"/>
      <c r="BE156" s="172"/>
      <c r="BF156" s="172"/>
      <c r="BG156" s="172"/>
      <c r="BH156" s="172"/>
      <c r="BI156" s="172"/>
      <c r="BJ156" s="172"/>
      <c r="BK156" s="172"/>
      <c r="BL156" s="172"/>
      <c r="BM156" s="172"/>
      <c r="BN156" s="172"/>
      <c r="BO156" s="172"/>
      <c r="BP156" s="172"/>
      <c r="BQ156" s="172"/>
      <c r="BR156" s="172"/>
      <c r="BS156" s="172"/>
      <c r="BT156" s="172"/>
      <c r="BU156" s="172"/>
      <c r="BV156" s="172"/>
      <c r="BW156" s="172"/>
      <c r="BX156" s="172"/>
      <c r="BY156" s="172"/>
      <c r="BZ156" s="172"/>
      <c r="CA156" s="172"/>
      <c r="CB156" s="172"/>
      <c r="CC156" s="172"/>
      <c r="CD156" s="172"/>
      <c r="CE156" s="172"/>
      <c r="CF156" s="172"/>
      <c r="CG156" s="172"/>
    </row>
    <row r="157" spans="18:85" hidden="1" x14ac:dyDescent="0.3">
      <c r="R157" s="173"/>
      <c r="S157" s="173"/>
      <c r="T157" s="172"/>
      <c r="U157" s="172"/>
      <c r="V157" s="172"/>
      <c r="W157" s="172"/>
      <c r="X157" s="172"/>
      <c r="Y157" s="172"/>
      <c r="Z157" s="172"/>
      <c r="AA157" s="172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172"/>
      <c r="BD157" s="172"/>
      <c r="BE157" s="172"/>
      <c r="BF157" s="172"/>
      <c r="BG157" s="172"/>
      <c r="BH157" s="172"/>
      <c r="BI157" s="172"/>
      <c r="BJ157" s="172"/>
      <c r="BK157" s="172"/>
      <c r="BL157" s="172"/>
      <c r="BM157" s="172"/>
      <c r="BN157" s="172"/>
      <c r="BO157" s="172"/>
      <c r="BP157" s="172"/>
      <c r="BQ157" s="172"/>
      <c r="BR157" s="172"/>
      <c r="BS157" s="172"/>
      <c r="BT157" s="172"/>
      <c r="BU157" s="172"/>
      <c r="BV157" s="172"/>
      <c r="BW157" s="172"/>
      <c r="BX157" s="172"/>
      <c r="BY157" s="172"/>
      <c r="BZ157" s="172"/>
      <c r="CA157" s="172"/>
      <c r="CB157" s="172"/>
      <c r="CC157" s="172"/>
      <c r="CD157" s="172"/>
      <c r="CE157" s="172"/>
      <c r="CF157" s="172"/>
      <c r="CG157" s="172"/>
    </row>
    <row r="158" spans="18:85" hidden="1" x14ac:dyDescent="0.3">
      <c r="R158" s="173"/>
      <c r="S158" s="173"/>
      <c r="T158" s="172"/>
      <c r="U158" s="172"/>
      <c r="V158" s="172"/>
      <c r="W158" s="172"/>
      <c r="X158" s="172"/>
      <c r="Y158" s="172"/>
      <c r="Z158" s="172"/>
      <c r="AA158" s="172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2"/>
      <c r="AQ158" s="172"/>
      <c r="AR158" s="172"/>
      <c r="AS158" s="172"/>
      <c r="AT158" s="172"/>
      <c r="AU158" s="172"/>
      <c r="AV158" s="172"/>
      <c r="AW158" s="172"/>
      <c r="AX158" s="172"/>
      <c r="AY158" s="172"/>
      <c r="AZ158" s="172"/>
      <c r="BA158" s="172"/>
      <c r="BB158" s="172"/>
      <c r="BC158" s="172"/>
      <c r="BD158" s="172"/>
      <c r="BE158" s="172"/>
      <c r="BF158" s="172"/>
      <c r="BG158" s="172"/>
      <c r="BH158" s="172"/>
      <c r="BI158" s="172"/>
      <c r="BJ158" s="172"/>
      <c r="BK158" s="172"/>
      <c r="BL158" s="172"/>
      <c r="BM158" s="172"/>
      <c r="BN158" s="172"/>
      <c r="BO158" s="172"/>
      <c r="BP158" s="172"/>
      <c r="BQ158" s="172"/>
      <c r="BR158" s="172"/>
      <c r="BS158" s="172"/>
      <c r="BT158" s="172"/>
      <c r="BU158" s="172"/>
      <c r="BV158" s="172"/>
      <c r="BW158" s="172"/>
      <c r="BX158" s="172"/>
      <c r="BY158" s="172"/>
      <c r="BZ158" s="172"/>
      <c r="CA158" s="172"/>
      <c r="CB158" s="172"/>
      <c r="CC158" s="172"/>
      <c r="CD158" s="172"/>
      <c r="CE158" s="172"/>
      <c r="CF158" s="172"/>
      <c r="CG158" s="172"/>
    </row>
    <row r="159" spans="18:85" hidden="1" x14ac:dyDescent="0.3">
      <c r="R159" s="173"/>
      <c r="S159" s="173"/>
      <c r="T159" s="172"/>
      <c r="U159" s="172"/>
      <c r="V159" s="172"/>
      <c r="W159" s="172"/>
      <c r="X159" s="172"/>
      <c r="Y159" s="172"/>
      <c r="Z159" s="172"/>
      <c r="AA159" s="172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2"/>
      <c r="AQ159" s="172"/>
      <c r="AR159" s="172"/>
      <c r="AS159" s="172"/>
      <c r="AT159" s="172"/>
      <c r="AU159" s="172"/>
      <c r="AV159" s="172"/>
      <c r="AW159" s="172"/>
      <c r="AX159" s="172"/>
      <c r="AY159" s="172"/>
      <c r="AZ159" s="172"/>
      <c r="BA159" s="172"/>
      <c r="BB159" s="172"/>
      <c r="BC159" s="172"/>
      <c r="BD159" s="172"/>
      <c r="BE159" s="172"/>
      <c r="BF159" s="172"/>
      <c r="BG159" s="172"/>
      <c r="BH159" s="172"/>
      <c r="BI159" s="172"/>
      <c r="BJ159" s="172"/>
      <c r="BK159" s="172"/>
      <c r="BL159" s="172"/>
      <c r="BM159" s="172"/>
      <c r="BN159" s="172"/>
      <c r="BO159" s="172"/>
      <c r="BP159" s="172"/>
      <c r="BQ159" s="172"/>
      <c r="BR159" s="172"/>
      <c r="BS159" s="172"/>
      <c r="BT159" s="172"/>
      <c r="BU159" s="172"/>
      <c r="BV159" s="172"/>
      <c r="BW159" s="172"/>
      <c r="BX159" s="172"/>
      <c r="BY159" s="172"/>
      <c r="BZ159" s="172"/>
      <c r="CA159" s="172"/>
      <c r="CB159" s="172"/>
      <c r="CC159" s="172"/>
      <c r="CD159" s="172"/>
      <c r="CE159" s="172"/>
      <c r="CF159" s="172"/>
      <c r="CG159" s="172"/>
    </row>
    <row r="160" spans="18:85" hidden="1" x14ac:dyDescent="0.3">
      <c r="R160" s="173"/>
      <c r="S160" s="173"/>
      <c r="T160" s="172"/>
      <c r="U160" s="172"/>
      <c r="V160" s="172"/>
      <c r="W160" s="172"/>
      <c r="X160" s="172"/>
      <c r="Y160" s="172"/>
      <c r="Z160" s="172"/>
      <c r="AA160" s="172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2"/>
      <c r="AQ160" s="172"/>
      <c r="AR160" s="172"/>
      <c r="AS160" s="172"/>
      <c r="AT160" s="172"/>
      <c r="AU160" s="172"/>
      <c r="AV160" s="172"/>
      <c r="AW160" s="172"/>
      <c r="AX160" s="172"/>
      <c r="AY160" s="172"/>
      <c r="AZ160" s="172"/>
      <c r="BA160" s="172"/>
      <c r="BB160" s="172"/>
      <c r="BC160" s="172"/>
      <c r="BD160" s="172"/>
      <c r="BE160" s="172"/>
      <c r="BF160" s="172"/>
      <c r="BG160" s="172"/>
      <c r="BH160" s="172"/>
      <c r="BI160" s="172"/>
      <c r="BJ160" s="172"/>
      <c r="BK160" s="172"/>
      <c r="BL160" s="172"/>
      <c r="BM160" s="172"/>
      <c r="BN160" s="172"/>
      <c r="BO160" s="172"/>
      <c r="BP160" s="172"/>
      <c r="BQ160" s="172"/>
      <c r="BR160" s="172"/>
      <c r="BS160" s="172"/>
      <c r="BT160" s="172"/>
      <c r="BU160" s="172"/>
      <c r="BV160" s="172"/>
      <c r="BW160" s="172"/>
      <c r="BX160" s="172"/>
      <c r="BY160" s="172"/>
      <c r="BZ160" s="172"/>
      <c r="CA160" s="172"/>
      <c r="CB160" s="172"/>
      <c r="CC160" s="172"/>
      <c r="CD160" s="172"/>
      <c r="CE160" s="172"/>
      <c r="CF160" s="172"/>
      <c r="CG160" s="172"/>
    </row>
    <row r="161" spans="18:85" hidden="1" x14ac:dyDescent="0.3">
      <c r="R161" s="173"/>
      <c r="S161" s="173"/>
      <c r="T161" s="172"/>
      <c r="U161" s="172"/>
      <c r="V161" s="172"/>
      <c r="W161" s="172"/>
      <c r="X161" s="172"/>
      <c r="Y161" s="172"/>
      <c r="Z161" s="172"/>
      <c r="AA161" s="172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2"/>
      <c r="AQ161" s="172"/>
      <c r="AR161" s="172"/>
      <c r="AS161" s="172"/>
      <c r="AT161" s="172"/>
      <c r="AU161" s="172"/>
      <c r="AV161" s="172"/>
      <c r="AW161" s="172"/>
      <c r="AX161" s="172"/>
      <c r="AY161" s="172"/>
      <c r="AZ161" s="172"/>
      <c r="BA161" s="172"/>
      <c r="BB161" s="172"/>
      <c r="BC161" s="172"/>
      <c r="BD161" s="172"/>
      <c r="BE161" s="172"/>
      <c r="BF161" s="172"/>
      <c r="BG161" s="172"/>
      <c r="BH161" s="172"/>
      <c r="BI161" s="172"/>
      <c r="BJ161" s="172"/>
      <c r="BK161" s="172"/>
      <c r="BL161" s="172"/>
      <c r="BM161" s="172"/>
      <c r="BN161" s="172"/>
      <c r="BO161" s="172"/>
      <c r="BP161" s="172"/>
      <c r="BQ161" s="172"/>
      <c r="BR161" s="172"/>
      <c r="BS161" s="172"/>
      <c r="BT161" s="172"/>
      <c r="BU161" s="172"/>
      <c r="BV161" s="172"/>
      <c r="BW161" s="172"/>
      <c r="BX161" s="172"/>
      <c r="BY161" s="172"/>
      <c r="BZ161" s="172"/>
      <c r="CA161" s="172"/>
      <c r="CB161" s="172"/>
      <c r="CC161" s="172"/>
      <c r="CD161" s="172"/>
      <c r="CE161" s="172"/>
      <c r="CF161" s="172"/>
      <c r="CG161" s="172"/>
    </row>
    <row r="162" spans="18:85" hidden="1" x14ac:dyDescent="0.3">
      <c r="R162" s="173"/>
      <c r="S162" s="173"/>
      <c r="T162" s="172"/>
      <c r="U162" s="172"/>
      <c r="V162" s="172"/>
      <c r="W162" s="172"/>
      <c r="X162" s="172"/>
      <c r="Y162" s="172"/>
      <c r="Z162" s="172"/>
      <c r="AA162" s="172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2"/>
      <c r="AQ162" s="172"/>
      <c r="AR162" s="172"/>
      <c r="AS162" s="172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172"/>
      <c r="BD162" s="172"/>
      <c r="BE162" s="172"/>
      <c r="BF162" s="172"/>
      <c r="BG162" s="172"/>
      <c r="BH162" s="172"/>
      <c r="BI162" s="172"/>
      <c r="BJ162" s="172"/>
      <c r="BK162" s="172"/>
      <c r="BL162" s="172"/>
      <c r="BM162" s="172"/>
      <c r="BN162" s="172"/>
      <c r="BO162" s="172"/>
      <c r="BP162" s="172"/>
      <c r="BQ162" s="172"/>
      <c r="BR162" s="172"/>
      <c r="BS162" s="172"/>
      <c r="BT162" s="172"/>
      <c r="BU162" s="172"/>
      <c r="BV162" s="172"/>
      <c r="BW162" s="172"/>
      <c r="BX162" s="172"/>
      <c r="BY162" s="172"/>
      <c r="BZ162" s="172"/>
      <c r="CA162" s="172"/>
      <c r="CB162" s="172"/>
      <c r="CC162" s="172"/>
      <c r="CD162" s="172"/>
      <c r="CE162" s="172"/>
      <c r="CF162" s="172"/>
      <c r="CG162" s="172"/>
    </row>
    <row r="163" spans="18:85" hidden="1" x14ac:dyDescent="0.3">
      <c r="R163" s="173"/>
      <c r="S163" s="173"/>
      <c r="T163" s="172"/>
      <c r="U163" s="172"/>
      <c r="V163" s="172"/>
      <c r="W163" s="172"/>
      <c r="X163" s="172"/>
      <c r="Y163" s="172"/>
      <c r="Z163" s="172"/>
      <c r="AA163" s="172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2"/>
      <c r="BH163" s="172"/>
      <c r="BI163" s="172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172"/>
      <c r="BV163" s="172"/>
      <c r="BW163" s="172"/>
      <c r="BX163" s="172"/>
      <c r="BY163" s="172"/>
      <c r="BZ163" s="172"/>
      <c r="CA163" s="172"/>
      <c r="CB163" s="172"/>
      <c r="CC163" s="172"/>
      <c r="CD163" s="172"/>
      <c r="CE163" s="172"/>
      <c r="CF163" s="172"/>
      <c r="CG163" s="172"/>
    </row>
    <row r="164" spans="18:85" hidden="1" x14ac:dyDescent="0.3">
      <c r="R164" s="173"/>
      <c r="S164" s="173"/>
      <c r="T164" s="172"/>
      <c r="U164" s="172"/>
      <c r="V164" s="172"/>
      <c r="W164" s="172"/>
      <c r="X164" s="172"/>
      <c r="Y164" s="172"/>
      <c r="Z164" s="172"/>
      <c r="AA164" s="172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2"/>
      <c r="AQ164" s="172"/>
      <c r="AR164" s="172"/>
      <c r="AS164" s="172"/>
      <c r="AT164" s="172"/>
      <c r="AU164" s="172"/>
      <c r="AV164" s="172"/>
      <c r="AW164" s="172"/>
      <c r="AX164" s="172"/>
      <c r="AY164" s="172"/>
      <c r="AZ164" s="172"/>
      <c r="BA164" s="172"/>
      <c r="BB164" s="172"/>
      <c r="BC164" s="172"/>
      <c r="BD164" s="172"/>
      <c r="BE164" s="172"/>
      <c r="BF164" s="172"/>
      <c r="BG164" s="172"/>
      <c r="BH164" s="172"/>
      <c r="BI164" s="172"/>
      <c r="BJ164" s="172"/>
      <c r="BK164" s="172"/>
      <c r="BL164" s="172"/>
      <c r="BM164" s="172"/>
      <c r="BN164" s="172"/>
      <c r="BO164" s="172"/>
      <c r="BP164" s="172"/>
      <c r="BQ164" s="172"/>
      <c r="BR164" s="172"/>
      <c r="BS164" s="172"/>
      <c r="BT164" s="172"/>
      <c r="BU164" s="172"/>
      <c r="BV164" s="172"/>
      <c r="BW164" s="172"/>
      <c r="BX164" s="172"/>
      <c r="BY164" s="172"/>
      <c r="BZ164" s="172"/>
      <c r="CA164" s="172"/>
      <c r="CB164" s="172"/>
      <c r="CC164" s="172"/>
      <c r="CD164" s="172"/>
      <c r="CE164" s="172"/>
      <c r="CF164" s="172"/>
      <c r="CG164" s="172"/>
    </row>
    <row r="165" spans="18:85" hidden="1" x14ac:dyDescent="0.3">
      <c r="R165" s="173"/>
      <c r="S165" s="173"/>
      <c r="T165" s="172"/>
      <c r="U165" s="172"/>
      <c r="V165" s="172"/>
      <c r="W165" s="172"/>
      <c r="X165" s="172"/>
      <c r="Y165" s="172"/>
      <c r="Z165" s="172"/>
      <c r="AA165" s="172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2"/>
      <c r="AQ165" s="172"/>
      <c r="AR165" s="172"/>
      <c r="AS165" s="172"/>
      <c r="AT165" s="172"/>
      <c r="AU165" s="172"/>
      <c r="AV165" s="172"/>
      <c r="AW165" s="172"/>
      <c r="AX165" s="172"/>
      <c r="AY165" s="172"/>
      <c r="AZ165" s="172"/>
      <c r="BA165" s="172"/>
      <c r="BB165" s="172"/>
      <c r="BC165" s="172"/>
      <c r="BD165" s="172"/>
      <c r="BE165" s="172"/>
      <c r="BF165" s="172"/>
      <c r="BG165" s="172"/>
      <c r="BH165" s="172"/>
      <c r="BI165" s="172"/>
      <c r="BJ165" s="172"/>
      <c r="BK165" s="172"/>
      <c r="BL165" s="172"/>
      <c r="BM165" s="172"/>
      <c r="BN165" s="172"/>
      <c r="BO165" s="172"/>
      <c r="BP165" s="172"/>
      <c r="BQ165" s="172"/>
      <c r="BR165" s="172"/>
      <c r="BS165" s="172"/>
      <c r="BT165" s="172"/>
      <c r="BU165" s="172"/>
      <c r="BV165" s="172"/>
      <c r="BW165" s="172"/>
      <c r="BX165" s="172"/>
      <c r="BY165" s="172"/>
      <c r="BZ165" s="172"/>
      <c r="CA165" s="172"/>
      <c r="CB165" s="172"/>
      <c r="CC165" s="172"/>
      <c r="CD165" s="172"/>
      <c r="CE165" s="172"/>
      <c r="CF165" s="172"/>
      <c r="CG165" s="172"/>
    </row>
    <row r="166" spans="18:85" x14ac:dyDescent="0.3">
      <c r="R166" s="173"/>
      <c r="S166" s="173"/>
      <c r="T166" s="172"/>
      <c r="U166" s="172"/>
      <c r="V166" s="172"/>
      <c r="W166" s="172"/>
      <c r="X166" s="172"/>
      <c r="Y166" s="172"/>
      <c r="Z166" s="172"/>
      <c r="AA166" s="172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2"/>
      <c r="AQ166" s="172"/>
      <c r="AR166" s="172"/>
      <c r="AS166" s="172"/>
      <c r="AT166" s="172"/>
      <c r="AU166" s="172"/>
      <c r="AV166" s="172"/>
      <c r="AW166" s="172"/>
      <c r="AX166" s="172"/>
      <c r="AY166" s="172"/>
      <c r="AZ166" s="172"/>
      <c r="BA166" s="172"/>
      <c r="BB166" s="172"/>
      <c r="BC166" s="172"/>
      <c r="BD166" s="172"/>
      <c r="BE166" s="172"/>
      <c r="BF166" s="172"/>
      <c r="BG166" s="172"/>
      <c r="BH166" s="172"/>
      <c r="BI166" s="172"/>
      <c r="BJ166" s="172"/>
      <c r="BK166" s="172"/>
      <c r="BL166" s="172"/>
      <c r="BM166" s="172"/>
      <c r="BN166" s="172"/>
      <c r="BO166" s="172"/>
      <c r="BP166" s="172"/>
      <c r="BQ166" s="172"/>
      <c r="BR166" s="172"/>
      <c r="BS166" s="172"/>
      <c r="BT166" s="172"/>
      <c r="BU166" s="172"/>
      <c r="BV166" s="172"/>
      <c r="BW166" s="172"/>
      <c r="BX166" s="172"/>
      <c r="BY166" s="172"/>
      <c r="BZ166" s="172"/>
      <c r="CA166" s="172"/>
      <c r="CB166" s="172"/>
      <c r="CC166" s="172"/>
      <c r="CD166" s="172"/>
      <c r="CE166" s="172"/>
      <c r="CF166" s="172"/>
      <c r="CG166" s="172"/>
    </row>
    <row r="167" spans="18:85" x14ac:dyDescent="0.3">
      <c r="R167" s="173"/>
      <c r="S167" s="173"/>
      <c r="T167" s="172"/>
      <c r="U167" s="172"/>
      <c r="V167" s="172"/>
      <c r="W167" s="172"/>
      <c r="X167" s="172"/>
      <c r="Y167" s="172"/>
      <c r="Z167" s="172"/>
      <c r="AA167" s="172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172"/>
      <c r="BD167" s="172"/>
      <c r="BE167" s="172"/>
      <c r="BF167" s="172"/>
      <c r="BG167" s="172"/>
      <c r="BH167" s="172"/>
      <c r="BI167" s="172"/>
      <c r="BJ167" s="172"/>
      <c r="BK167" s="172"/>
      <c r="BL167" s="172"/>
      <c r="BM167" s="172"/>
      <c r="BN167" s="172"/>
      <c r="BO167" s="172"/>
      <c r="BP167" s="172"/>
      <c r="BQ167" s="172"/>
      <c r="BR167" s="172"/>
      <c r="BS167" s="172"/>
      <c r="BT167" s="172"/>
      <c r="BU167" s="172"/>
      <c r="BV167" s="172"/>
      <c r="BW167" s="172"/>
      <c r="BX167" s="172"/>
      <c r="BY167" s="172"/>
      <c r="BZ167" s="172"/>
      <c r="CA167" s="172"/>
      <c r="CB167" s="172"/>
      <c r="CC167" s="172"/>
      <c r="CD167" s="172"/>
      <c r="CE167" s="172"/>
      <c r="CF167" s="172"/>
      <c r="CG167" s="172"/>
    </row>
    <row r="168" spans="18:85" x14ac:dyDescent="0.3"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172"/>
      <c r="BD168" s="172"/>
      <c r="BE168" s="172"/>
      <c r="BF168" s="172"/>
      <c r="BG168" s="172"/>
      <c r="BH168" s="172"/>
      <c r="BI168" s="172"/>
      <c r="BJ168" s="172"/>
      <c r="BK168" s="172"/>
      <c r="BL168" s="172"/>
      <c r="BM168" s="172"/>
      <c r="BN168" s="172"/>
      <c r="BO168" s="172"/>
      <c r="BP168" s="172"/>
      <c r="BQ168" s="172"/>
      <c r="BR168" s="172"/>
      <c r="BS168" s="172"/>
      <c r="BT168" s="172"/>
      <c r="BU168" s="172"/>
      <c r="BV168" s="172"/>
      <c r="BW168" s="172"/>
      <c r="BX168" s="172"/>
      <c r="BY168" s="172"/>
      <c r="BZ168" s="172"/>
      <c r="CA168" s="172"/>
      <c r="CB168" s="172"/>
      <c r="CC168" s="172"/>
      <c r="CD168" s="172"/>
      <c r="CE168" s="172"/>
      <c r="CF168" s="172"/>
      <c r="CG168" s="172"/>
    </row>
    <row r="169" spans="18:85" x14ac:dyDescent="0.3"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2"/>
      <c r="BW169" s="172"/>
      <c r="BX169" s="172"/>
      <c r="BY169" s="172"/>
      <c r="BZ169" s="172"/>
      <c r="CA169" s="172"/>
      <c r="CB169" s="172"/>
      <c r="CC169" s="172"/>
      <c r="CD169" s="172"/>
      <c r="CE169" s="172"/>
      <c r="CF169" s="172"/>
      <c r="CG169" s="172"/>
    </row>
    <row r="170" spans="18:85" x14ac:dyDescent="0.3"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2"/>
      <c r="AU170" s="172"/>
      <c r="AV170" s="172"/>
      <c r="AW170" s="172"/>
      <c r="AX170" s="172"/>
      <c r="AY170" s="172"/>
      <c r="AZ170" s="172"/>
      <c r="BA170" s="172"/>
      <c r="BB170" s="172"/>
      <c r="BC170" s="172"/>
      <c r="BD170" s="172"/>
      <c r="BE170" s="172"/>
      <c r="BF170" s="172"/>
      <c r="BG170" s="172"/>
      <c r="BH170" s="172"/>
      <c r="BI170" s="172"/>
      <c r="BJ170" s="172"/>
      <c r="BK170" s="172"/>
      <c r="BL170" s="172"/>
      <c r="BM170" s="172"/>
      <c r="BN170" s="172"/>
      <c r="BO170" s="172"/>
      <c r="BP170" s="172"/>
      <c r="BQ170" s="172"/>
      <c r="BR170" s="172"/>
      <c r="BS170" s="172"/>
      <c r="BT170" s="172"/>
      <c r="BU170" s="172"/>
      <c r="BV170" s="172"/>
      <c r="BW170" s="172"/>
      <c r="BX170" s="172"/>
      <c r="BY170" s="172"/>
      <c r="BZ170" s="172"/>
      <c r="CA170" s="172"/>
      <c r="CB170" s="172"/>
      <c r="CC170" s="172"/>
      <c r="CD170" s="172"/>
      <c r="CE170" s="172"/>
      <c r="CF170" s="172"/>
      <c r="CG170" s="172"/>
    </row>
    <row r="171" spans="18:85" x14ac:dyDescent="0.3"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72"/>
      <c r="AI171" s="172"/>
      <c r="AJ171" s="172"/>
      <c r="AK171" s="172"/>
      <c r="AL171" s="172"/>
      <c r="AM171" s="172"/>
      <c r="AN171" s="172"/>
      <c r="AO171" s="172"/>
      <c r="AP171" s="172"/>
      <c r="AQ171" s="172"/>
      <c r="AR171" s="172"/>
      <c r="AS171" s="172"/>
      <c r="AT171" s="172"/>
      <c r="AU171" s="172"/>
      <c r="AV171" s="172"/>
      <c r="AW171" s="172"/>
      <c r="AX171" s="172"/>
      <c r="AY171" s="172"/>
      <c r="AZ171" s="172"/>
      <c r="BA171" s="172"/>
      <c r="BB171" s="172"/>
      <c r="BC171" s="172"/>
      <c r="BD171" s="172"/>
      <c r="BE171" s="172"/>
      <c r="BF171" s="172"/>
      <c r="BG171" s="172"/>
      <c r="BH171" s="172"/>
      <c r="BI171" s="172"/>
      <c r="BJ171" s="172"/>
      <c r="BK171" s="172"/>
      <c r="BL171" s="172"/>
      <c r="BM171" s="172"/>
      <c r="BN171" s="172"/>
      <c r="BO171" s="172"/>
      <c r="BP171" s="172"/>
      <c r="BQ171" s="172"/>
      <c r="BR171" s="172"/>
      <c r="BS171" s="172"/>
      <c r="BT171" s="172"/>
      <c r="BU171" s="172"/>
      <c r="BV171" s="172"/>
      <c r="BW171" s="172"/>
      <c r="BX171" s="172"/>
      <c r="BY171" s="172"/>
      <c r="BZ171" s="172"/>
      <c r="CA171" s="172"/>
      <c r="CB171" s="172"/>
      <c r="CC171" s="172"/>
      <c r="CD171" s="172"/>
      <c r="CE171" s="172"/>
      <c r="CF171" s="172"/>
      <c r="CG171" s="172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44" customWidth="1"/>
    <col min="25" max="16384" width="15.7773437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646</v>
      </c>
      <c r="D4" s="72" t="s">
        <v>280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2" customFormat="1" ht="17.399999999999999" customHeight="1" x14ac:dyDescent="0.3">
      <c r="A6" s="151"/>
      <c r="B6" s="151"/>
      <c r="C6" s="241" t="s">
        <v>1</v>
      </c>
      <c r="D6" s="240"/>
      <c r="E6" s="241" t="s">
        <v>303</v>
      </c>
      <c r="F6" s="240"/>
      <c r="G6" s="241" t="s">
        <v>7</v>
      </c>
      <c r="H6" s="241"/>
      <c r="I6" s="241"/>
      <c r="J6" s="241"/>
      <c r="K6" s="240"/>
      <c r="L6" s="238" t="s">
        <v>216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1:36" ht="18.600000000000001" customHeight="1" x14ac:dyDescent="0.3">
      <c r="C7" s="205" t="s">
        <v>617</v>
      </c>
      <c r="D7" s="209"/>
      <c r="E7" s="21" t="s">
        <v>211</v>
      </c>
      <c r="F7" s="198" t="s">
        <v>211</v>
      </c>
      <c r="G7" s="23">
        <v>0.84011575130248539</v>
      </c>
      <c r="H7" s="24">
        <v>4.7038888888888888</v>
      </c>
      <c r="I7" s="24">
        <v>0.37977777777777777</v>
      </c>
      <c r="J7" s="25">
        <v>0.11763923023306078</v>
      </c>
      <c r="K7" s="199">
        <v>0.11658917487698299</v>
      </c>
      <c r="L7" s="25">
        <v>2.0498222076666746E-4</v>
      </c>
      <c r="M7" s="25">
        <v>3.5337219470466669E-2</v>
      </c>
      <c r="N7" s="25">
        <v>0.2126296181522222</v>
      </c>
    </row>
    <row r="8" spans="1:36" s="71" customFormat="1" ht="21" customHeight="1" x14ac:dyDescent="0.3">
      <c r="A8" s="74"/>
      <c r="B8" s="74"/>
      <c r="C8" s="65" t="s">
        <v>0</v>
      </c>
      <c r="D8" s="193" t="s">
        <v>251</v>
      </c>
      <c r="E8" s="73" t="s">
        <v>10</v>
      </c>
      <c r="F8" s="193" t="s">
        <v>250</v>
      </c>
      <c r="G8" s="73" t="s">
        <v>6</v>
      </c>
      <c r="H8" s="73" t="s">
        <v>252</v>
      </c>
      <c r="I8" s="73" t="s">
        <v>253</v>
      </c>
      <c r="J8" s="73" t="s">
        <v>254</v>
      </c>
      <c r="K8" s="193" t="s">
        <v>255</v>
      </c>
      <c r="L8" s="73" t="s">
        <v>217</v>
      </c>
      <c r="M8" s="73" t="s">
        <v>218</v>
      </c>
      <c r="N8" s="73" t="s">
        <v>219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7">
        <v>8</v>
      </c>
      <c r="B9" s="147">
        <v>2</v>
      </c>
      <c r="C9" s="7" t="s">
        <v>396</v>
      </c>
      <c r="D9" s="184">
        <v>77523.289999999994</v>
      </c>
      <c r="E9" s="18">
        <v>596929.33299999998</v>
      </c>
      <c r="F9" s="184">
        <v>733410.62280999997</v>
      </c>
      <c r="G9" s="20">
        <v>0.81390876329676876</v>
      </c>
      <c r="H9" s="13">
        <v>1.0189999999999999</v>
      </c>
      <c r="I9" s="13">
        <v>0.08</v>
      </c>
      <c r="J9" s="11">
        <v>0.13233766233766231</v>
      </c>
      <c r="K9" s="186">
        <v>0.12467532467532468</v>
      </c>
      <c r="L9" s="11">
        <v>-6.4516129041000004E-3</v>
      </c>
      <c r="M9" s="11">
        <v>3.1932113084999998E-2</v>
      </c>
      <c r="N9" s="11">
        <v>0.10436289039</v>
      </c>
      <c r="O9" s="147"/>
      <c r="P9" s="112"/>
      <c r="Q9" s="118">
        <v>0.84011575130248539</v>
      </c>
      <c r="R9" s="122">
        <v>0.11658917487698299</v>
      </c>
      <c r="S9" s="112">
        <v>1</v>
      </c>
      <c r="T9" s="112" t="s">
        <v>57</v>
      </c>
      <c r="U9" s="118">
        <v>0.89194963271577532</v>
      </c>
      <c r="V9" s="112">
        <v>1</v>
      </c>
      <c r="W9" s="224" t="s">
        <v>643</v>
      </c>
      <c r="X9" s="204">
        <v>0.12550281576830249</v>
      </c>
    </row>
    <row r="10" spans="1:36" ht="16.8" customHeight="1" x14ac:dyDescent="0.3">
      <c r="A10" s="44">
        <v>2</v>
      </c>
      <c r="B10" s="44">
        <v>7</v>
      </c>
      <c r="C10" s="148" t="s">
        <v>225</v>
      </c>
      <c r="D10" s="183">
        <v>7014.5649999999996</v>
      </c>
      <c r="E10" s="17">
        <v>584734.13840000005</v>
      </c>
      <c r="F10" s="183">
        <v>660650.49080999999</v>
      </c>
      <c r="G10" s="19">
        <v>0.88508847951218261</v>
      </c>
      <c r="H10" s="12">
        <v>9.4</v>
      </c>
      <c r="I10" s="12">
        <v>0.8</v>
      </c>
      <c r="J10" s="8">
        <v>0.11276391554702493</v>
      </c>
      <c r="K10" s="185">
        <v>0.11516314779270634</v>
      </c>
      <c r="L10" s="8">
        <v>6.7632850240999997E-3</v>
      </c>
      <c r="M10" s="8">
        <v>-6.3863660388999996E-3</v>
      </c>
      <c r="N10" s="8">
        <v>0.24572576727000001</v>
      </c>
      <c r="P10" s="112"/>
      <c r="Q10" s="118">
        <v>0.84011575130248539</v>
      </c>
      <c r="R10" s="122">
        <v>0.11658917487698299</v>
      </c>
      <c r="S10" s="112">
        <v>2</v>
      </c>
      <c r="T10" s="112" t="s">
        <v>225</v>
      </c>
      <c r="U10" s="118">
        <v>0.88508847951218261</v>
      </c>
      <c r="V10" s="112">
        <v>2</v>
      </c>
      <c r="W10" s="224" t="s">
        <v>396</v>
      </c>
      <c r="X10" s="110">
        <v>0.12467532467532468</v>
      </c>
    </row>
    <row r="11" spans="1:36" s="10" customFormat="1" ht="16.8" customHeight="1" x14ac:dyDescent="0.3">
      <c r="A11" s="147">
        <v>1</v>
      </c>
      <c r="B11" s="147">
        <v>8</v>
      </c>
      <c r="C11" s="7" t="s">
        <v>57</v>
      </c>
      <c r="D11" s="184">
        <v>3719.038</v>
      </c>
      <c r="E11" s="18">
        <v>347841.62414000003</v>
      </c>
      <c r="F11" s="184">
        <v>389978.99812</v>
      </c>
      <c r="G11" s="20">
        <v>0.89194963271577532</v>
      </c>
      <c r="H11" s="13">
        <v>10.199999999999999</v>
      </c>
      <c r="I11" s="13">
        <v>0.86</v>
      </c>
      <c r="J11" s="11">
        <v>0.10905591788730887</v>
      </c>
      <c r="K11" s="186">
        <v>0.11033892868598311</v>
      </c>
      <c r="L11" s="11">
        <v>1.0698076507E-2</v>
      </c>
      <c r="M11" s="11">
        <v>9.2774887672999989E-2</v>
      </c>
      <c r="N11" s="11">
        <v>0.27291936628999997</v>
      </c>
      <c r="O11" s="147"/>
      <c r="P11" s="112"/>
      <c r="Q11" s="118">
        <v>0.84011575130248539</v>
      </c>
      <c r="R11" s="122">
        <v>0.11658917487698299</v>
      </c>
      <c r="S11" s="112">
        <v>3</v>
      </c>
      <c r="T11" s="112" t="s">
        <v>22</v>
      </c>
      <c r="U11" s="118">
        <v>0.84837751164116204</v>
      </c>
      <c r="V11" s="112">
        <v>3</v>
      </c>
      <c r="W11" s="224" t="s">
        <v>66</v>
      </c>
      <c r="X11" s="204">
        <v>0.12444444444444445</v>
      </c>
    </row>
    <row r="12" spans="1:36" s="139" customFormat="1" ht="16.8" customHeight="1" x14ac:dyDescent="0.3">
      <c r="A12" s="172">
        <v>4</v>
      </c>
      <c r="B12" s="172">
        <v>6</v>
      </c>
      <c r="C12" s="148" t="s">
        <v>387</v>
      </c>
      <c r="D12" s="183">
        <v>4020.6350000000002</v>
      </c>
      <c r="E12" s="17">
        <v>296521.83124999999</v>
      </c>
      <c r="F12" s="183">
        <v>352571.94504000002</v>
      </c>
      <c r="G12" s="19">
        <v>0.84102503168923148</v>
      </c>
      <c r="H12" s="12">
        <v>9.86</v>
      </c>
      <c r="I12" s="12">
        <v>0.72</v>
      </c>
      <c r="J12" s="8">
        <v>0.1336949152542373</v>
      </c>
      <c r="K12" s="185">
        <v>0.11715254237288138</v>
      </c>
      <c r="L12" s="8">
        <v>1.0689324381000001E-2</v>
      </c>
      <c r="M12" s="8">
        <v>-2.6260030162999996E-3</v>
      </c>
      <c r="N12" s="8">
        <v>0.19692929657</v>
      </c>
      <c r="O12" s="172"/>
      <c r="P12" s="112"/>
      <c r="Q12" s="118">
        <v>0.84011575130248539</v>
      </c>
      <c r="R12" s="122">
        <v>0.11658917487698299</v>
      </c>
      <c r="S12" s="112">
        <v>4</v>
      </c>
      <c r="T12" s="112" t="s">
        <v>387</v>
      </c>
      <c r="U12" s="118">
        <v>0.84102503168923148</v>
      </c>
      <c r="V12" s="112">
        <v>4</v>
      </c>
      <c r="W12" s="224" t="s">
        <v>645</v>
      </c>
      <c r="X12" s="208">
        <v>0.12261116367076634</v>
      </c>
    </row>
    <row r="13" spans="1:36" s="10" customFormat="1" ht="16.8" customHeight="1" x14ac:dyDescent="0.3">
      <c r="A13" s="147">
        <v>5</v>
      </c>
      <c r="B13" s="147">
        <v>5</v>
      </c>
      <c r="C13" s="7" t="s">
        <v>339</v>
      </c>
      <c r="D13" s="184">
        <v>44196.05</v>
      </c>
      <c r="E13" s="18">
        <v>312024.11300000001</v>
      </c>
      <c r="F13" s="184">
        <v>373814.60982000001</v>
      </c>
      <c r="G13" s="20">
        <v>0.83470283077016838</v>
      </c>
      <c r="H13" s="13">
        <v>0.84</v>
      </c>
      <c r="I13" s="13">
        <v>7.0000000000000007E-2</v>
      </c>
      <c r="J13" s="11">
        <v>0.11898016997167138</v>
      </c>
      <c r="K13" s="186">
        <v>0.11898016997167141</v>
      </c>
      <c r="L13" s="11">
        <v>7.1326676170000002E-3</v>
      </c>
      <c r="M13" s="11">
        <v>5.3690000448E-2</v>
      </c>
      <c r="N13" s="11">
        <v>0.12547857857</v>
      </c>
      <c r="O13" s="147"/>
      <c r="P13" s="112"/>
      <c r="Q13" s="118">
        <v>0.84011575130248539</v>
      </c>
      <c r="R13" s="122">
        <v>0.11658917487698299</v>
      </c>
      <c r="S13" s="112">
        <v>5</v>
      </c>
      <c r="T13" s="112" t="s">
        <v>339</v>
      </c>
      <c r="U13" s="118">
        <v>0.83470283077016838</v>
      </c>
      <c r="V13" s="112">
        <v>5</v>
      </c>
      <c r="W13" s="224" t="s">
        <v>339</v>
      </c>
      <c r="X13" s="204">
        <v>0.11898016997167141</v>
      </c>
    </row>
    <row r="14" spans="1:36" ht="16.8" customHeight="1" x14ac:dyDescent="0.3">
      <c r="A14" s="44">
        <v>9</v>
      </c>
      <c r="B14" s="44">
        <v>4</v>
      </c>
      <c r="C14" s="148" t="s">
        <v>645</v>
      </c>
      <c r="D14" s="183">
        <v>18746.075000000001</v>
      </c>
      <c r="E14" s="17">
        <v>198146.01274999999</v>
      </c>
      <c r="F14" s="183">
        <v>246694.74221999999</v>
      </c>
      <c r="G14" s="19">
        <v>0.8032032258445756</v>
      </c>
      <c r="H14" s="12">
        <v>1.3420000000000001</v>
      </c>
      <c r="I14" s="12">
        <v>0.108</v>
      </c>
      <c r="J14" s="8">
        <v>0.12696310312204354</v>
      </c>
      <c r="K14" s="185">
        <v>0.12261116367076634</v>
      </c>
      <c r="L14" s="8">
        <v>-3.3997441051999998E-2</v>
      </c>
      <c r="M14" s="8">
        <v>2.4733041235000003E-2</v>
      </c>
      <c r="N14" s="8">
        <v>0.17369776473999998</v>
      </c>
      <c r="P14" s="112"/>
      <c r="Q14" s="118">
        <v>0.84011575130248539</v>
      </c>
      <c r="R14" s="122">
        <v>0.11658917487698299</v>
      </c>
      <c r="S14" s="112">
        <v>6</v>
      </c>
      <c r="T14" s="112" t="s">
        <v>66</v>
      </c>
      <c r="U14" s="118">
        <v>0.82259354808277529</v>
      </c>
      <c r="V14" s="112">
        <v>6</v>
      </c>
      <c r="W14" s="224" t="s">
        <v>387</v>
      </c>
      <c r="X14" s="110">
        <v>0.11715254237288138</v>
      </c>
    </row>
    <row r="15" spans="1:36" s="139" customFormat="1" ht="16.8" customHeight="1" x14ac:dyDescent="0.3">
      <c r="A15" s="172">
        <v>7</v>
      </c>
      <c r="B15" s="172">
        <v>1</v>
      </c>
      <c r="C15" s="7" t="s">
        <v>643</v>
      </c>
      <c r="D15" s="184">
        <v>18399.378000000001</v>
      </c>
      <c r="E15" s="18">
        <v>1143521.3426999999</v>
      </c>
      <c r="F15" s="184">
        <v>1395189.3788999999</v>
      </c>
      <c r="G15" s="20">
        <v>0.81961729353299628</v>
      </c>
      <c r="H15" s="13">
        <v>8.1999999999999993</v>
      </c>
      <c r="I15" s="13">
        <v>0.65</v>
      </c>
      <c r="J15" s="11">
        <v>0.13193885760257443</v>
      </c>
      <c r="K15" s="186">
        <v>0.12550281576830249</v>
      </c>
      <c r="L15" s="11">
        <v>4.0387722129000001E-3</v>
      </c>
      <c r="M15" s="11">
        <v>-7.0937654846E-3</v>
      </c>
      <c r="N15" s="11">
        <v>0.12277837012999999</v>
      </c>
      <c r="O15" s="172"/>
      <c r="P15" s="112"/>
      <c r="Q15" s="118">
        <v>0.84011575130248539</v>
      </c>
      <c r="R15" s="122">
        <v>0.11658917487698299</v>
      </c>
      <c r="S15" s="112"/>
      <c r="T15" s="112"/>
      <c r="U15" s="118"/>
      <c r="V15" s="112"/>
      <c r="W15" s="224"/>
      <c r="X15" s="208"/>
    </row>
    <row r="16" spans="1:36" s="10" customFormat="1" ht="16.8" customHeight="1" x14ac:dyDescent="0.3">
      <c r="A16" s="147">
        <v>3</v>
      </c>
      <c r="B16" s="147">
        <v>9</v>
      </c>
      <c r="C16" s="148" t="s">
        <v>22</v>
      </c>
      <c r="D16" s="183">
        <v>225450</v>
      </c>
      <c r="E16" s="17">
        <v>1533060</v>
      </c>
      <c r="F16" s="183">
        <v>1807049.3134999999</v>
      </c>
      <c r="G16" s="19">
        <v>0.84837751164116204</v>
      </c>
      <c r="H16" s="12">
        <v>0.68400000000000005</v>
      </c>
      <c r="I16" s="12">
        <v>0.06</v>
      </c>
      <c r="J16" s="8">
        <v>0.10058823529411766</v>
      </c>
      <c r="K16" s="185">
        <v>0.10588235294117647</v>
      </c>
      <c r="L16" s="8">
        <v>0</v>
      </c>
      <c r="M16" s="8">
        <v>6.1496765349000004E-2</v>
      </c>
      <c r="N16" s="8">
        <v>0.39191707114000002</v>
      </c>
      <c r="O16" s="147"/>
      <c r="P16" s="112"/>
      <c r="Q16" s="118">
        <v>0.84011575130248539</v>
      </c>
      <c r="R16" s="122">
        <v>0.11658917487698299</v>
      </c>
      <c r="S16" s="112"/>
      <c r="T16" s="112"/>
      <c r="U16" s="118"/>
      <c r="V16" s="112"/>
      <c r="W16" s="224"/>
      <c r="X16" s="204"/>
    </row>
    <row r="17" spans="1:24" s="10" customFormat="1" ht="16.8" customHeight="1" x14ac:dyDescent="0.3">
      <c r="A17" s="147">
        <v>6</v>
      </c>
      <c r="B17" s="147">
        <v>3</v>
      </c>
      <c r="C17" s="7" t="s">
        <v>66</v>
      </c>
      <c r="D17" s="184">
        <v>43302.14</v>
      </c>
      <c r="E17" s="18">
        <v>292289.44500000001</v>
      </c>
      <c r="F17" s="184">
        <v>355326.69284999999</v>
      </c>
      <c r="G17" s="20">
        <v>0.82259354808277529</v>
      </c>
      <c r="H17" s="13">
        <v>0.79</v>
      </c>
      <c r="I17" s="13">
        <v>7.0000000000000007E-2</v>
      </c>
      <c r="J17" s="11">
        <v>0.11703703703703704</v>
      </c>
      <c r="K17" s="186">
        <v>0.12444444444444445</v>
      </c>
      <c r="L17" s="11">
        <v>2.9717682010000001E-3</v>
      </c>
      <c r="M17" s="11">
        <v>6.9514301983999993E-2</v>
      </c>
      <c r="N17" s="11">
        <v>0.27985745826999997</v>
      </c>
      <c r="O17" s="147"/>
      <c r="P17" s="112"/>
      <c r="Q17" s="118">
        <v>0.84011575130248539</v>
      </c>
      <c r="R17" s="122">
        <v>0.11658917487698299</v>
      </c>
      <c r="S17" s="112"/>
      <c r="T17" s="112"/>
      <c r="U17" s="118"/>
      <c r="V17" s="112"/>
      <c r="W17" s="224"/>
      <c r="X17" s="204"/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46" t="e">
        <v>#REF!</v>
      </c>
      <c r="P18" s="122" t="e">
        <v>#REF!</v>
      </c>
      <c r="Q18" s="112"/>
      <c r="R18" s="112"/>
      <c r="S18" s="112"/>
      <c r="T18" s="112"/>
      <c r="U18" s="118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46"/>
      <c r="P19" s="122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46"/>
      <c r="P20" s="122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46"/>
      <c r="P21" s="122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46"/>
      <c r="P22" s="122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122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46"/>
      <c r="P24" s="122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122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46"/>
      <c r="P26" s="122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122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46"/>
      <c r="P28" s="112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46"/>
      <c r="P29" s="112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78"/>
      <c r="F30" s="21"/>
      <c r="G30" s="181"/>
      <c r="H30" s="21"/>
      <c r="I30" s="24"/>
      <c r="J30" s="25"/>
      <c r="K30" s="25"/>
      <c r="L30" s="182"/>
      <c r="M30" s="25"/>
      <c r="N30" s="25"/>
      <c r="P30" s="112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10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904"/>
  <sheetViews>
    <sheetView showGridLines="0" tabSelected="1" topLeftCell="A243" zoomScaleNormal="100" workbookViewId="0">
      <selection activeCell="I256" sqref="I25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379</v>
      </c>
      <c r="J1" s="103">
        <f ca="1">EDATE(J2,-12)+1</f>
        <v>45750</v>
      </c>
    </row>
    <row r="2" spans="1:34" ht="15.6" x14ac:dyDescent="0.3">
      <c r="A2" s="84" t="s">
        <v>361</v>
      </c>
      <c r="I2" s="103" t="s">
        <v>378</v>
      </c>
      <c r="J2" s="103">
        <f ca="1">TODAY()</f>
        <v>46114</v>
      </c>
      <c r="U2" s="34" t="s">
        <v>285</v>
      </c>
      <c r="V2" s="34" t="s">
        <v>284</v>
      </c>
      <c r="W2" s="34" t="s">
        <v>8</v>
      </c>
      <c r="X2" s="34" t="s">
        <v>9</v>
      </c>
      <c r="AB2" s="106" t="s">
        <v>380</v>
      </c>
    </row>
    <row r="3" spans="1:34" s="35" customFormat="1" x14ac:dyDescent="0.3">
      <c r="A3" s="85" t="s">
        <v>362</v>
      </c>
      <c r="B3" s="86">
        <f>IF(C3="",EOMONTH(B4,-24),C3)</f>
        <v>43464</v>
      </c>
      <c r="C3" s="87">
        <v>43464</v>
      </c>
      <c r="D3" s="88" t="s">
        <v>363</v>
      </c>
      <c r="E3" s="89"/>
      <c r="F3" s="81"/>
      <c r="G3" s="81"/>
      <c r="U3" s="1" t="s">
        <v>283</v>
      </c>
      <c r="V3" s="40">
        <f>'Galpões Logísticos'!G7</f>
        <v>0.92617004569908767</v>
      </c>
      <c r="W3" s="37">
        <f>'Galpões Logísticos'!$J$7</f>
        <v>9.4209487486738588E-2</v>
      </c>
      <c r="X3" s="37">
        <f>'Galpões Logísticos'!$K$7</f>
        <v>9.6019945960827177E-2</v>
      </c>
      <c r="Z3" s="45" t="e">
        <f>V10</f>
        <v>#N/A</v>
      </c>
      <c r="AA3" s="1"/>
      <c r="AB3" s="107" t="s">
        <v>376</v>
      </c>
      <c r="AC3" s="1"/>
      <c r="AD3" s="1"/>
      <c r="AE3" s="1"/>
      <c r="AF3" s="1"/>
      <c r="AG3" s="1"/>
      <c r="AH3" s="1"/>
    </row>
    <row r="4" spans="1:34" x14ac:dyDescent="0.3">
      <c r="A4" s="85" t="s">
        <v>364</v>
      </c>
      <c r="B4" s="242">
        <f>IF(C4="",_xll.ECONOMATICA("IBOV","DATE OF LAST QUOTE"),C4)</f>
        <v>46114</v>
      </c>
      <c r="C4" s="90"/>
      <c r="D4" s="88" t="s">
        <v>363</v>
      </c>
      <c r="E4" s="89"/>
      <c r="O4" s="1" t="s">
        <v>223</v>
      </c>
      <c r="P4" s="1" t="s">
        <v>373</v>
      </c>
      <c r="Q4" s="1" t="s">
        <v>243</v>
      </c>
      <c r="R4" s="1" t="s">
        <v>610</v>
      </c>
      <c r="U4" s="1" t="s">
        <v>151</v>
      </c>
      <c r="V4" s="40">
        <f>Recebíveis!$H$7</f>
        <v>0.94707639382510178</v>
      </c>
      <c r="W4" s="37">
        <f>Recebíveis!$K$7</f>
        <v>0.1325375153638278</v>
      </c>
      <c r="X4" s="37">
        <f>Recebíveis!$L$7</f>
        <v>0.13033076430869728</v>
      </c>
      <c r="Z4" s="46" t="e">
        <f>Z3</f>
        <v>#N/A</v>
      </c>
      <c r="AB4" s="105">
        <v>36892</v>
      </c>
    </row>
    <row r="5" spans="1:34" x14ac:dyDescent="0.3">
      <c r="A5" s="85" t="s">
        <v>365</v>
      </c>
      <c r="B5" s="91" t="s">
        <v>366</v>
      </c>
      <c r="C5" s="92" t="s">
        <v>367</v>
      </c>
      <c r="D5" s="93"/>
      <c r="E5" s="93"/>
      <c r="I5" s="103">
        <f ca="1">J1</f>
        <v>45750</v>
      </c>
      <c r="J5" s="1">
        <f t="shared" ref="J5:J68" ca="1" si="0">VLOOKUP(I5,$A$10:$G$10000,2,FALSE)</f>
        <v>140.54618364999999</v>
      </c>
      <c r="K5" s="1">
        <f t="shared" ref="K5:K68" ca="1" si="1">VLOOKUP(I5,$A$10:$G$10000,6,FALSE)</f>
        <v>165.25265999999999</v>
      </c>
      <c r="L5" s="1">
        <f t="shared" ref="L5:L68" ca="1" si="2">VLOOKUP(I5,$A$10:$G$10000,7,FALSE)</f>
        <v>149.21461321999999</v>
      </c>
      <c r="M5" s="1">
        <f ca="1">VLOOKUP(I5,$A$10:$G$10000,3,FALSE)</f>
        <v>162.16433079000001</v>
      </c>
      <c r="U5" s="35" t="s">
        <v>152</v>
      </c>
      <c r="V5" s="40">
        <f>Outros!J7</f>
        <v>0.89068670924024118</v>
      </c>
      <c r="W5" s="37">
        <f>Outros!M7</f>
        <v>0.11026588698346014</v>
      </c>
      <c r="X5" s="37">
        <f>Outros!$N$7</f>
        <v>0.10527103184751091</v>
      </c>
      <c r="Z5" s="46" t="e">
        <f t="shared" ref="Z5:Z8" si="3">Z4</f>
        <v>#N/A</v>
      </c>
      <c r="AB5" s="108">
        <v>36948</v>
      </c>
    </row>
    <row r="6" spans="1:34" x14ac:dyDescent="0.3">
      <c r="A6" s="85" t="s">
        <v>368</v>
      </c>
      <c r="B6" s="94" t="s">
        <v>369</v>
      </c>
      <c r="C6" s="95" t="s">
        <v>370</v>
      </c>
      <c r="D6" s="93"/>
      <c r="E6" s="93"/>
      <c r="F6" s="96"/>
      <c r="I6" s="103">
        <f t="shared" ref="I6:I69" ca="1" si="4">WORKDAY(I5,1,$AB$4:$AB$467)</f>
        <v>45751</v>
      </c>
      <c r="J6" s="1">
        <f t="shared" ca="1" si="0"/>
        <v>139.47626925</v>
      </c>
      <c r="K6" s="1">
        <f t="shared" ca="1" si="1"/>
        <v>165.33946877</v>
      </c>
      <c r="L6" s="1">
        <f t="shared" ca="1" si="2"/>
        <v>144.79457604999999</v>
      </c>
      <c r="M6" s="1">
        <f t="shared" ref="M6:M69" ca="1" si="5">VLOOKUP(I6,$A$10:$G$10000,3,FALSE)</f>
        <v>162.36970862000001</v>
      </c>
      <c r="O6" s="1">
        <v>100</v>
      </c>
      <c r="P6" s="1">
        <v>100</v>
      </c>
      <c r="Q6" s="1">
        <v>100</v>
      </c>
      <c r="R6" s="1">
        <v>100</v>
      </c>
      <c r="U6" s="1" t="s">
        <v>282</v>
      </c>
      <c r="V6" s="40">
        <f>FoF!$G$7</f>
        <v>0.84011575130248539</v>
      </c>
      <c r="W6" s="37">
        <f>FoF!$J$7</f>
        <v>0.11763923023306078</v>
      </c>
      <c r="X6" s="37">
        <f>FoF!$K$7</f>
        <v>0.11658917487698299</v>
      </c>
      <c r="Z6" s="46" t="e">
        <f t="shared" si="3"/>
        <v>#N/A</v>
      </c>
      <c r="AB6" s="104">
        <v>43789</v>
      </c>
    </row>
    <row r="7" spans="1:34" ht="13.8" x14ac:dyDescent="0.3">
      <c r="A7" s="82"/>
      <c r="B7" s="83" t="s">
        <v>223</v>
      </c>
      <c r="C7" s="83" t="s">
        <v>610</v>
      </c>
      <c r="D7" s="83" t="s">
        <v>371</v>
      </c>
      <c r="E7" s="83" t="s">
        <v>372</v>
      </c>
      <c r="F7" s="83" t="s">
        <v>373</v>
      </c>
      <c r="G7" s="83" t="s">
        <v>374</v>
      </c>
      <c r="I7" s="103">
        <f t="shared" ca="1" si="4"/>
        <v>45754</v>
      </c>
      <c r="J7" s="1">
        <f t="shared" ca="1" si="0"/>
        <v>138.36127895999999</v>
      </c>
      <c r="K7" s="1">
        <f t="shared" ca="1" si="1"/>
        <v>165.42632305000001</v>
      </c>
      <c r="L7" s="1">
        <f t="shared" ca="1" si="2"/>
        <v>142.89679268</v>
      </c>
      <c r="M7" s="1">
        <f t="shared" ca="1" si="5"/>
        <v>162.14198601000001</v>
      </c>
      <c r="O7" s="1">
        <f t="shared" ref="O7:O70" ca="1" si="6">J7/J6*O6</f>
        <v>99.200587816124127</v>
      </c>
      <c r="P7" s="1">
        <f t="shared" ref="P7:P70" ca="1" si="7">K7/K6*P6</f>
        <v>100.05253088125063</v>
      </c>
      <c r="Q7" s="1">
        <f t="shared" ref="Q7:R70" ca="1" si="8">L7/L6*Q6</f>
        <v>98.689327030216489</v>
      </c>
      <c r="R7" s="1">
        <f t="shared" ca="1" si="8"/>
        <v>99.859750558194975</v>
      </c>
      <c r="U7" s="35" t="s">
        <v>281</v>
      </c>
      <c r="V7" s="40">
        <f>Shopping!$G$7</f>
        <v>0.88957339061477891</v>
      </c>
      <c r="W7" s="37">
        <f>Shopping!$J$7</f>
        <v>0.10438919962834704</v>
      </c>
      <c r="X7" s="37">
        <f>Shopping!$K$7</f>
        <v>0.10166894634094702</v>
      </c>
      <c r="Z7" s="46" t="e">
        <f t="shared" si="3"/>
        <v>#N/A</v>
      </c>
      <c r="AB7" s="104">
        <v>43823</v>
      </c>
    </row>
    <row r="8" spans="1:34" ht="13.8" x14ac:dyDescent="0.3">
      <c r="A8" s="82"/>
      <c r="B8" s="83" t="s">
        <v>223</v>
      </c>
      <c r="C8" s="97" t="s">
        <v>610</v>
      </c>
      <c r="D8" s="97" t="str">
        <f>[1]XPFT!B2</f>
        <v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v>
      </c>
      <c r="E8" s="97" t="str">
        <f>[1]XPFP!B2</f>
        <v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v>
      </c>
      <c r="F8" s="97" t="s">
        <v>375</v>
      </c>
      <c r="G8" s="97" t="s">
        <v>374</v>
      </c>
      <c r="I8" s="103">
        <f t="shared" ca="1" si="4"/>
        <v>45755</v>
      </c>
      <c r="J8" s="1">
        <f t="shared" ca="1" si="0"/>
        <v>137.92200170999999</v>
      </c>
      <c r="K8" s="1">
        <f t="shared" ca="1" si="1"/>
        <v>165.51322300000001</v>
      </c>
      <c r="L8" s="1">
        <f t="shared" ca="1" si="2"/>
        <v>141.01233318999999</v>
      </c>
      <c r="M8" s="1">
        <f t="shared" ca="1" si="5"/>
        <v>161.71884704999999</v>
      </c>
      <c r="O8" s="1">
        <f t="shared" ca="1" si="6"/>
        <v>98.885640153441358</v>
      </c>
      <c r="P8" s="1">
        <f t="shared" ca="1" si="7"/>
        <v>100.1050893844601</v>
      </c>
      <c r="Q8" s="1">
        <f t="shared" ca="1" si="8"/>
        <v>97.387855979706089</v>
      </c>
      <c r="R8" s="1">
        <f t="shared" ca="1" si="8"/>
        <v>99.599148403029261</v>
      </c>
      <c r="U8" s="38" t="s">
        <v>256</v>
      </c>
      <c r="V8" s="41">
        <f>Escritórios!$G$7</f>
        <v>0.66781579345904118</v>
      </c>
      <c r="W8" s="39">
        <f>Escritórios!$J$7</f>
        <v>0.10192778419767122</v>
      </c>
      <c r="X8" s="39">
        <f>Escritórios!$K$7</f>
        <v>9.3611888861574954E-2</v>
      </c>
      <c r="Z8" s="46" t="e">
        <f t="shared" si="3"/>
        <v>#N/A</v>
      </c>
      <c r="AB8" s="104">
        <v>43830</v>
      </c>
    </row>
    <row r="9" spans="1:34" ht="13.8" hidden="1" x14ac:dyDescent="0.3">
      <c r="A9" s="98" t="s">
        <v>376</v>
      </c>
      <c r="B9" s="99" t="s">
        <v>377</v>
      </c>
      <c r="C9" s="99" t="s">
        <v>377</v>
      </c>
      <c r="D9" s="99" t="s">
        <v>377</v>
      </c>
      <c r="E9" s="99" t="s">
        <v>377</v>
      </c>
      <c r="F9" s="99" t="s">
        <v>377</v>
      </c>
      <c r="G9" s="99" t="s">
        <v>377</v>
      </c>
      <c r="I9" s="103">
        <f t="shared" ca="1" si="4"/>
        <v>45756</v>
      </c>
      <c r="J9" s="1">
        <f t="shared" ca="1" si="0"/>
        <v>138.05680412000001</v>
      </c>
      <c r="K9" s="1">
        <f t="shared" ca="1" si="1"/>
        <v>165.60016863000001</v>
      </c>
      <c r="L9" s="1">
        <f t="shared" ca="1" si="2"/>
        <v>145.40891986</v>
      </c>
      <c r="M9" s="1">
        <f t="shared" ca="1" si="5"/>
        <v>161.40661205999999</v>
      </c>
      <c r="O9" s="1">
        <f t="shared" ca="1" si="6"/>
        <v>98.982289146653514</v>
      </c>
      <c r="P9" s="1">
        <f t="shared" ca="1" si="7"/>
        <v>100.15767551567657</v>
      </c>
      <c r="Q9" s="1">
        <f t="shared" ca="1" si="8"/>
        <v>100.42428648003214</v>
      </c>
      <c r="R9" s="1">
        <f t="shared" ca="1" si="8"/>
        <v>99.406849609951578</v>
      </c>
      <c r="V9" s="36"/>
      <c r="W9" s="37"/>
      <c r="X9" s="37"/>
      <c r="AB9" s="104">
        <v>43490</v>
      </c>
    </row>
    <row r="10" spans="1:34" ht="13.8" x14ac:dyDescent="0.3">
      <c r="A10" s="243">
        <f>_xll.ECONOMATICA(B8,"CLOSE",,$B$4,$B$3,$B$5,,,,"FALSE",,IF(B6="Original Currency",{"def.defdef=7"},IF(B6="USD",{"def.defdef=6"},IF(B6="EUR",{"def.defdef=11"},{"def.defdef=9"}))))</f>
        <v>43462</v>
      </c>
      <c r="B10" s="101">
        <v>100</v>
      </c>
      <c r="C10" s="101">
        <f>IF(C8="","",_xll.ECONOMATICA(C8,"CLOSE",,$B$4,$B$3,$B$5,,,"FALSE","FALSE",,IF($B$6="Original Currency",{"def.defdef=7"},IF($B$6="USD",{"def.defdef=6"},IF($B$6="EUR",{"def.defdef=11"},{"def.defdef=9"})))))</f>
        <v>100</v>
      </c>
      <c r="D10" s="101" t="e">
        <f>IF(D8="","",_xll.ECONOMATICA(D8,"CLOSE",,$B$4,$B$3,$B$5,,,"FALSE","FALSE",,IF($B$6="Original Currency",{"def.defdef=7"},IF($B$6="USD",{"def.defdef=6"},IF($B$6="EUR",{"def.defdef=11"},{"def.defdef=9"})))))</f>
        <v>#VALUE!</v>
      </c>
      <c r="E10" s="101" t="e">
        <f>IF(E8="","",_xll.ECONOMATICA(E8,"CLOSE",,$B$4,$B$3,$B$5,,,"FALSE","FALSE",,IF($B$6="Original Currency",{"def.defdef=7"},IF($B$6="USD",{"def.defdef=6"},IF($B$6="EUR",{"def.defdef=11"},{"def.defdef=9"})))))</f>
        <v>#VALUE!</v>
      </c>
      <c r="F10" s="101">
        <f>IF(F8="","",_xll.ECONOMATICA(F8,"CLOSE",,$B$4,$B$3,$B$5,,,"FALSE","FALSE",,IF($B$6="Original Currency",{"def.defdef=7"},IF($B$6="USD",{"def.defdef=6"},IF($B$6="EUR",{"def.defdef=11"},{"def.defdef=9"})))))</f>
        <v>100</v>
      </c>
      <c r="G10" s="101">
        <f>IF(G8="","",_xll.ECONOMATICA(G8,"CLOSE",,$B$4,$B$3,$B$5,,,"FALSE","FALSE",,IF($B$6="Original Currency",{"def.defdef=7"},IF($B$6="USD",{"def.defdef=6"},IF($B$6="EUR",{"def.defdef=11"},{"def.defdef=9"})))))</f>
        <v>100</v>
      </c>
      <c r="I10" s="103">
        <f t="shared" ca="1" si="4"/>
        <v>45757</v>
      </c>
      <c r="J10" s="1">
        <f t="shared" ca="1" si="0"/>
        <v>138.06148181</v>
      </c>
      <c r="K10" s="1">
        <f t="shared" ca="1" si="1"/>
        <v>165.68715993999999</v>
      </c>
      <c r="L10" s="1">
        <f t="shared" ca="1" si="2"/>
        <v>143.76911469000001</v>
      </c>
      <c r="M10" s="1">
        <f t="shared" ca="1" si="5"/>
        <v>160.90262755000001</v>
      </c>
      <c r="O10" s="1">
        <f t="shared" ca="1" si="6"/>
        <v>98.985642899965924</v>
      </c>
      <c r="P10" s="1">
        <f t="shared" ca="1" si="7"/>
        <v>100.21028927490003</v>
      </c>
      <c r="Q10" s="1">
        <f t="shared" ca="1" si="8"/>
        <v>99.291781924451442</v>
      </c>
      <c r="R10" s="1">
        <f t="shared" ca="1" si="8"/>
        <v>99.096456424989057</v>
      </c>
      <c r="U10" s="7" t="s">
        <v>223</v>
      </c>
      <c r="V10" s="42" t="e">
        <f>SUMPRODUCT('Guia de FIIs'!L7:L102,'Guia de FIIs'!P7:P102)/SUMPRODUCT('Guia de FIIs'!M7:M102,'Guia de FIIs'!P7:P102)</f>
        <v>#N/A</v>
      </c>
      <c r="W10" s="43" t="e">
        <f>SUMPRODUCT('Guia de FIIs'!T7:T101,'Guia de FIIs'!O7:O101,'Guia de FIIs'!P7:P101)/SUMPRODUCT('Guia de FIIs'!P7:P101,'Guia de FIIs'!L7:L101)</f>
        <v>#N/A</v>
      </c>
      <c r="X10" s="43" t="e">
        <f>SUMPRODUCT('Guia de FIIs'!O7:O101,'Guia de FIIs'!U7:U101,'Guia de FIIs'!P7:P101)*12/SUMPRODUCT('Guia de FIIs'!P7:P101,'Guia de FIIs'!L7:L101)</f>
        <v>#N/A</v>
      </c>
      <c r="AB10" s="104">
        <v>37056</v>
      </c>
    </row>
    <row r="11" spans="1:34" x14ac:dyDescent="0.3">
      <c r="A11" s="234">
        <v>43465</v>
      </c>
      <c r="B11" s="101"/>
      <c r="C11" s="101">
        <v>100.02200363</v>
      </c>
      <c r="D11" s="101"/>
      <c r="E11" s="101"/>
      <c r="F11" s="101">
        <v>100.02462024</v>
      </c>
      <c r="G11" s="102"/>
      <c r="I11" s="103">
        <f t="shared" ca="1" si="4"/>
        <v>45758</v>
      </c>
      <c r="J11" s="1">
        <f t="shared" ca="1" si="0"/>
        <v>138.53052614999999</v>
      </c>
      <c r="K11" s="1">
        <f t="shared" ca="1" si="1"/>
        <v>165.77419694</v>
      </c>
      <c r="L11" s="1">
        <f t="shared" ca="1" si="2"/>
        <v>145.27974302000001</v>
      </c>
      <c r="M11" s="1">
        <f t="shared" ca="1" si="5"/>
        <v>161.88480146000001</v>
      </c>
      <c r="O11" s="1">
        <f t="shared" ca="1" si="6"/>
        <v>99.321932608976752</v>
      </c>
      <c r="P11" s="1">
        <f t="shared" ca="1" si="7"/>
        <v>100.26293066817865</v>
      </c>
      <c r="Q11" s="1">
        <f t="shared" ca="1" si="8"/>
        <v>100.33507261337776</v>
      </c>
      <c r="R11" s="1">
        <f t="shared" ca="1" si="8"/>
        <v>99.70135614326017</v>
      </c>
      <c r="AB11" s="104">
        <v>37141</v>
      </c>
    </row>
    <row r="12" spans="1:34" x14ac:dyDescent="0.3">
      <c r="A12" s="234">
        <v>43466</v>
      </c>
      <c r="B12" s="101"/>
      <c r="C12" s="101"/>
      <c r="D12" s="101"/>
      <c r="E12" s="101"/>
      <c r="F12" s="101"/>
      <c r="G12" s="102"/>
      <c r="I12" s="103">
        <f t="shared" ca="1" si="4"/>
        <v>45761</v>
      </c>
      <c r="J12" s="1">
        <f t="shared" ca="1" si="0"/>
        <v>139.50348488</v>
      </c>
      <c r="K12" s="1">
        <f t="shared" ca="1" si="1"/>
        <v>165.86127961</v>
      </c>
      <c r="L12" s="1">
        <f t="shared" ca="1" si="2"/>
        <v>147.29540467000001</v>
      </c>
      <c r="M12" s="1">
        <f t="shared" ca="1" si="5"/>
        <v>162.46088349999999</v>
      </c>
      <c r="O12" s="1">
        <f t="shared" ca="1" si="6"/>
        <v>100.01951273155377</v>
      </c>
      <c r="P12" s="1">
        <f t="shared" ca="1" si="7"/>
        <v>100.31559968341612</v>
      </c>
      <c r="Q12" s="1">
        <f t="shared" ca="1" si="8"/>
        <v>101.72715628459481</v>
      </c>
      <c r="R12" s="1">
        <f t="shared" ca="1" si="8"/>
        <v>100.05615264126227</v>
      </c>
      <c r="AB12" s="104">
        <v>37176</v>
      </c>
    </row>
    <row r="13" spans="1:34" x14ac:dyDescent="0.3">
      <c r="A13" s="234">
        <v>43467</v>
      </c>
      <c r="B13" s="101">
        <v>100.68761986</v>
      </c>
      <c r="C13" s="101">
        <v>100.45734582999999</v>
      </c>
      <c r="D13" s="101"/>
      <c r="E13" s="101"/>
      <c r="F13" s="101">
        <v>100.04924655000001</v>
      </c>
      <c r="G13" s="102">
        <v>103.55574817</v>
      </c>
      <c r="I13" s="103">
        <f t="shared" ca="1" si="4"/>
        <v>45762</v>
      </c>
      <c r="J13" s="1">
        <f t="shared" ca="1" si="0"/>
        <v>140.01037596</v>
      </c>
      <c r="K13" s="1">
        <f t="shared" ca="1" si="1"/>
        <v>165.94840814</v>
      </c>
      <c r="L13" s="1">
        <f t="shared" ca="1" si="2"/>
        <v>147.05814619</v>
      </c>
      <c r="M13" s="1">
        <f t="shared" ca="1" si="5"/>
        <v>162.19366514999999</v>
      </c>
      <c r="O13" s="1">
        <f t="shared" ca="1" si="6"/>
        <v>100.38293733613038</v>
      </c>
      <c r="P13" s="1">
        <f t="shared" ca="1" si="7"/>
        <v>100.36829643552751</v>
      </c>
      <c r="Q13" s="1">
        <f t="shared" ca="1" si="8"/>
        <v>101.56329760530417</v>
      </c>
      <c r="R13" s="1">
        <f t="shared" ca="1" si="8"/>
        <v>99.891578625412194</v>
      </c>
      <c r="AB13" s="104">
        <v>37197</v>
      </c>
    </row>
    <row r="14" spans="1:34" x14ac:dyDescent="0.3">
      <c r="A14" s="234">
        <v>43468</v>
      </c>
      <c r="B14" s="101">
        <v>101.17367398</v>
      </c>
      <c r="C14" s="101">
        <v>100.93657813</v>
      </c>
      <c r="D14" s="101"/>
      <c r="E14" s="101"/>
      <c r="F14" s="101">
        <v>100.07387893000001</v>
      </c>
      <c r="G14" s="102">
        <v>104.18375721</v>
      </c>
      <c r="I14" s="103">
        <f t="shared" ca="1" si="4"/>
        <v>45763</v>
      </c>
      <c r="J14" s="1">
        <f t="shared" ca="1" si="0"/>
        <v>140.70990266000001</v>
      </c>
      <c r="K14" s="1">
        <f t="shared" ca="1" si="1"/>
        <v>166.03558235</v>
      </c>
      <c r="L14" s="1">
        <f t="shared" ca="1" si="2"/>
        <v>146.00167920000001</v>
      </c>
      <c r="M14" s="1">
        <f t="shared" ca="1" si="5"/>
        <v>162.27150046</v>
      </c>
      <c r="O14" s="1">
        <f t="shared" ca="1" si="6"/>
        <v>100.88447548578232</v>
      </c>
      <c r="P14" s="1">
        <f t="shared" ca="1" si="7"/>
        <v>100.42102081564589</v>
      </c>
      <c r="Q14" s="1">
        <f t="shared" ca="1" si="8"/>
        <v>100.83366599974238</v>
      </c>
      <c r="R14" s="1">
        <f t="shared" ca="1" si="8"/>
        <v>99.939515713346609</v>
      </c>
      <c r="AB14" s="104">
        <v>37210</v>
      </c>
    </row>
    <row r="15" spans="1:34" x14ac:dyDescent="0.3">
      <c r="A15" s="234">
        <v>43469</v>
      </c>
      <c r="B15" s="101">
        <v>101.4249933</v>
      </c>
      <c r="C15" s="101">
        <v>101.46740527</v>
      </c>
      <c r="D15" s="101"/>
      <c r="E15" s="101"/>
      <c r="F15" s="101">
        <v>100.09851737</v>
      </c>
      <c r="G15" s="102">
        <v>104.49841029</v>
      </c>
      <c r="I15" s="103">
        <f t="shared" ca="1" si="4"/>
        <v>45764</v>
      </c>
      <c r="J15" s="1">
        <f t="shared" ca="1" si="0"/>
        <v>141.74834899000001</v>
      </c>
      <c r="K15" s="1">
        <f t="shared" ca="1" si="1"/>
        <v>166.12280243000001</v>
      </c>
      <c r="L15" s="1">
        <f t="shared" ca="1" si="2"/>
        <v>147.51855416999999</v>
      </c>
      <c r="M15" s="1">
        <f t="shared" ca="1" si="5"/>
        <v>162.42285708</v>
      </c>
      <c r="O15" s="1">
        <f t="shared" ca="1" si="6"/>
        <v>101.62900811171502</v>
      </c>
      <c r="P15" s="1">
        <f t="shared" ca="1" si="7"/>
        <v>100.47377293868635</v>
      </c>
      <c r="Q15" s="1">
        <f t="shared" ca="1" si="8"/>
        <v>101.88127082816922</v>
      </c>
      <c r="R15" s="1">
        <f t="shared" ca="1" si="8"/>
        <v>100.03273298970093</v>
      </c>
      <c r="AB15" s="104">
        <v>37250</v>
      </c>
    </row>
    <row r="16" spans="1:34" x14ac:dyDescent="0.3">
      <c r="A16" s="234">
        <v>43472</v>
      </c>
      <c r="B16" s="101">
        <v>101.60359586</v>
      </c>
      <c r="C16" s="101">
        <v>101.44432256</v>
      </c>
      <c r="D16" s="101"/>
      <c r="E16" s="101"/>
      <c r="F16" s="101">
        <v>100.12316188</v>
      </c>
      <c r="G16" s="102">
        <v>104.33712413000001</v>
      </c>
      <c r="I16" s="103">
        <f t="shared" ca="1" si="4"/>
        <v>45769</v>
      </c>
      <c r="J16" s="1">
        <f t="shared" ca="1" si="0"/>
        <v>142.48232046999999</v>
      </c>
      <c r="K16" s="1">
        <f t="shared" ca="1" si="1"/>
        <v>166.21006836000001</v>
      </c>
      <c r="L16" s="1">
        <f t="shared" ca="1" si="2"/>
        <v>148.44513886999999</v>
      </c>
      <c r="M16" s="1">
        <f t="shared" ca="1" si="5"/>
        <v>161.63497649000001</v>
      </c>
      <c r="O16" s="1">
        <f t="shared" ca="1" si="6"/>
        <v>102.15524206100743</v>
      </c>
      <c r="P16" s="1">
        <f t="shared" ca="1" si="7"/>
        <v>100.52655279255258</v>
      </c>
      <c r="Q16" s="1">
        <f t="shared" ca="1" si="8"/>
        <v>102.5212013596002</v>
      </c>
      <c r="R16" s="1">
        <f t="shared" ca="1" si="8"/>
        <v>99.547494334845737</v>
      </c>
      <c r="AB16" s="104">
        <v>37257</v>
      </c>
    </row>
    <row r="17" spans="1:28" x14ac:dyDescent="0.3">
      <c r="A17" s="234">
        <v>43473</v>
      </c>
      <c r="B17" s="101">
        <v>101.63931637</v>
      </c>
      <c r="C17" s="101">
        <v>101.57721472</v>
      </c>
      <c r="D17" s="101"/>
      <c r="E17" s="101"/>
      <c r="F17" s="101">
        <v>100.14781246</v>
      </c>
      <c r="G17" s="102">
        <v>104.71580240999999</v>
      </c>
      <c r="I17" s="103">
        <f t="shared" ca="1" si="4"/>
        <v>45770</v>
      </c>
      <c r="J17" s="1">
        <f t="shared" ca="1" si="0"/>
        <v>142.89140538999999</v>
      </c>
      <c r="K17" s="1">
        <f t="shared" ca="1" si="1"/>
        <v>166.29737997000001</v>
      </c>
      <c r="L17" s="1">
        <f t="shared" ca="1" si="2"/>
        <v>150.43824891</v>
      </c>
      <c r="M17" s="1">
        <f t="shared" ca="1" si="5"/>
        <v>162.19740449</v>
      </c>
      <c r="O17" s="1">
        <f t="shared" ca="1" si="6"/>
        <v>102.44854279395631</v>
      </c>
      <c r="P17" s="1">
        <f t="shared" ca="1" si="7"/>
        <v>100.5793602744258</v>
      </c>
      <c r="Q17" s="1">
        <f t="shared" ca="1" si="8"/>
        <v>103.89771013111091</v>
      </c>
      <c r="R17" s="1">
        <f t="shared" ca="1" si="8"/>
        <v>99.893881604232462</v>
      </c>
      <c r="AB17" s="104">
        <v>37298</v>
      </c>
    </row>
    <row r="18" spans="1:28" x14ac:dyDescent="0.3">
      <c r="A18" s="234">
        <v>43474</v>
      </c>
      <c r="B18" s="101">
        <v>101.74265071000001</v>
      </c>
      <c r="C18" s="101">
        <v>102.26342834</v>
      </c>
      <c r="D18" s="101"/>
      <c r="E18" s="101"/>
      <c r="F18" s="101">
        <v>100.17246910999999</v>
      </c>
      <c r="G18" s="102">
        <v>106.51491393000001</v>
      </c>
      <c r="I18" s="103">
        <f t="shared" ca="1" si="4"/>
        <v>45771</v>
      </c>
      <c r="J18" s="1">
        <f t="shared" ca="1" si="0"/>
        <v>143.11763529999999</v>
      </c>
      <c r="K18" s="1">
        <f t="shared" ca="1" si="1"/>
        <v>166.38473761</v>
      </c>
      <c r="L18" s="1">
        <f t="shared" ca="1" si="2"/>
        <v>153.12846787000001</v>
      </c>
      <c r="M18" s="1">
        <f t="shared" ca="1" si="5"/>
        <v>163.14498974</v>
      </c>
      <c r="O18" s="1">
        <f t="shared" ca="1" si="6"/>
        <v>102.61074236469082</v>
      </c>
      <c r="P18" s="1">
        <f t="shared" ca="1" si="7"/>
        <v>100.6321955959917</v>
      </c>
      <c r="Q18" s="1">
        <f t="shared" ca="1" si="8"/>
        <v>105.75566574891737</v>
      </c>
      <c r="R18" s="1">
        <f t="shared" ca="1" si="8"/>
        <v>100.47747891314781</v>
      </c>
      <c r="AB18" s="104">
        <v>37299</v>
      </c>
    </row>
    <row r="19" spans="1:28" x14ac:dyDescent="0.3">
      <c r="A19" s="234">
        <v>43475</v>
      </c>
      <c r="B19" s="101">
        <v>101.54746363</v>
      </c>
      <c r="C19" s="101">
        <v>102.34636463</v>
      </c>
      <c r="D19" s="101"/>
      <c r="E19" s="101"/>
      <c r="F19" s="101">
        <v>100.19713182</v>
      </c>
      <c r="G19" s="102">
        <v>106.73438826</v>
      </c>
      <c r="I19" s="103">
        <f t="shared" ca="1" si="4"/>
        <v>45772</v>
      </c>
      <c r="J19" s="1">
        <f t="shared" ca="1" si="0"/>
        <v>144.20626045</v>
      </c>
      <c r="K19" s="1">
        <f t="shared" ca="1" si="1"/>
        <v>166.47214112</v>
      </c>
      <c r="L19" s="1">
        <f t="shared" ca="1" si="2"/>
        <v>153.30921076999999</v>
      </c>
      <c r="M19" s="1">
        <f t="shared" ca="1" si="5"/>
        <v>163.44433026999999</v>
      </c>
      <c r="O19" s="1">
        <f t="shared" ca="1" si="6"/>
        <v>103.39125159099422</v>
      </c>
      <c r="P19" s="1">
        <f t="shared" ca="1" si="7"/>
        <v>100.6850586604797</v>
      </c>
      <c r="Q19" s="1">
        <f t="shared" ca="1" si="8"/>
        <v>105.88049286947025</v>
      </c>
      <c r="R19" s="1">
        <f t="shared" ca="1" si="8"/>
        <v>100.66183628654221</v>
      </c>
      <c r="AB19" s="104">
        <v>37344</v>
      </c>
    </row>
    <row r="20" spans="1:28" x14ac:dyDescent="0.3">
      <c r="A20" s="234">
        <v>43476</v>
      </c>
      <c r="B20" s="101">
        <v>101.56659962000001</v>
      </c>
      <c r="C20" s="101">
        <v>102.44091327</v>
      </c>
      <c r="D20" s="101"/>
      <c r="E20" s="101"/>
      <c r="F20" s="101">
        <v>100.22180059999999</v>
      </c>
      <c r="G20" s="102">
        <v>106.56641172</v>
      </c>
      <c r="I20" s="103">
        <f t="shared" ca="1" si="4"/>
        <v>45775</v>
      </c>
      <c r="J20" s="1">
        <f t="shared" ca="1" si="0"/>
        <v>144.36402604</v>
      </c>
      <c r="K20" s="1">
        <f t="shared" ca="1" si="1"/>
        <v>166.55959048</v>
      </c>
      <c r="L20" s="1">
        <f t="shared" ca="1" si="2"/>
        <v>153.62394348999999</v>
      </c>
      <c r="M20" s="1">
        <f t="shared" ca="1" si="5"/>
        <v>163.74928936000001</v>
      </c>
      <c r="O20" s="1">
        <f t="shared" ca="1" si="6"/>
        <v>103.50436444585357</v>
      </c>
      <c r="P20" s="1">
        <f t="shared" ca="1" si="7"/>
        <v>100.73794945579345</v>
      </c>
      <c r="Q20" s="1">
        <f t="shared" ca="1" si="8"/>
        <v>106.09785786240433</v>
      </c>
      <c r="R20" s="1">
        <f t="shared" ca="1" si="8"/>
        <v>100.84965400980593</v>
      </c>
      <c r="AB20" s="104">
        <v>37367</v>
      </c>
    </row>
    <row r="21" spans="1:28" x14ac:dyDescent="0.3">
      <c r="A21" s="234">
        <v>43479</v>
      </c>
      <c r="B21" s="101">
        <v>101.54958985</v>
      </c>
      <c r="C21" s="101">
        <v>102.85684972</v>
      </c>
      <c r="D21" s="101"/>
      <c r="E21" s="101"/>
      <c r="F21" s="101">
        <v>100.24647544</v>
      </c>
      <c r="G21" s="102">
        <v>107.49466902</v>
      </c>
      <c r="I21" s="103">
        <f t="shared" ca="1" si="4"/>
        <v>45776</v>
      </c>
      <c r="J21" s="1">
        <f t="shared" ca="1" si="0"/>
        <v>144.64171049999999</v>
      </c>
      <c r="K21" s="1">
        <f t="shared" ca="1" si="1"/>
        <v>166.64708571</v>
      </c>
      <c r="L21" s="1">
        <f t="shared" ca="1" si="2"/>
        <v>153.71166951000001</v>
      </c>
      <c r="M21" s="1">
        <f t="shared" ca="1" si="5"/>
        <v>163.96728167000001</v>
      </c>
      <c r="O21" s="1">
        <f t="shared" ca="1" si="6"/>
        <v>103.70345527434588</v>
      </c>
      <c r="P21" s="1">
        <f t="shared" ca="1" si="7"/>
        <v>100.7908679940293</v>
      </c>
      <c r="Q21" s="1">
        <f t="shared" ca="1" si="8"/>
        <v>106.15844439982388</v>
      </c>
      <c r="R21" s="1">
        <f t="shared" ca="1" si="8"/>
        <v>100.98391076979691</v>
      </c>
      <c r="AB21" s="104">
        <v>37377</v>
      </c>
    </row>
    <row r="22" spans="1:28" x14ac:dyDescent="0.3">
      <c r="A22" s="234">
        <v>43480</v>
      </c>
      <c r="B22" s="101">
        <v>101.47814882</v>
      </c>
      <c r="C22" s="101">
        <v>102.79314794</v>
      </c>
      <c r="D22" s="101"/>
      <c r="E22" s="101"/>
      <c r="F22" s="101">
        <v>100.27115635</v>
      </c>
      <c r="G22" s="102">
        <v>107.01859325</v>
      </c>
      <c r="I22" s="103">
        <f t="shared" ca="1" si="4"/>
        <v>45777</v>
      </c>
      <c r="J22" s="1">
        <f t="shared" ca="1" si="0"/>
        <v>145.12351218000001</v>
      </c>
      <c r="K22" s="1">
        <f t="shared" ca="1" si="1"/>
        <v>166.73462696999999</v>
      </c>
      <c r="L22" s="1">
        <f t="shared" ca="1" si="2"/>
        <v>153.6820634</v>
      </c>
      <c r="M22" s="1">
        <f t="shared" ca="1" si="5"/>
        <v>164.33951841999999</v>
      </c>
      <c r="O22" s="1">
        <f t="shared" ca="1" si="6"/>
        <v>104.04889158590683</v>
      </c>
      <c r="P22" s="1">
        <f t="shared" ca="1" si="7"/>
        <v>100.84381437195783</v>
      </c>
      <c r="Q22" s="1">
        <f t="shared" ca="1" si="8"/>
        <v>106.13799742535311</v>
      </c>
      <c r="R22" s="1">
        <f t="shared" ca="1" si="8"/>
        <v>101.21316335216814</v>
      </c>
      <c r="AB22" s="104">
        <v>37406</v>
      </c>
    </row>
    <row r="23" spans="1:28" x14ac:dyDescent="0.3">
      <c r="A23" s="234">
        <v>43481</v>
      </c>
      <c r="B23" s="101">
        <v>101.66610676000001</v>
      </c>
      <c r="C23" s="101">
        <v>102.87272844</v>
      </c>
      <c r="D23" s="101"/>
      <c r="E23" s="101"/>
      <c r="F23" s="101">
        <v>100.29584333</v>
      </c>
      <c r="G23" s="102">
        <v>107.40244860999999</v>
      </c>
      <c r="I23" s="103">
        <f t="shared" ca="1" si="4"/>
        <v>45779</v>
      </c>
      <c r="J23" s="1">
        <f t="shared" ca="1" si="0"/>
        <v>145.41055201</v>
      </c>
      <c r="K23" s="1">
        <f t="shared" ca="1" si="1"/>
        <v>166.82221426999999</v>
      </c>
      <c r="L23" s="1">
        <f t="shared" ca="1" si="2"/>
        <v>153.75819501999999</v>
      </c>
      <c r="M23" s="1">
        <f t="shared" ca="1" si="5"/>
        <v>164.34946707</v>
      </c>
      <c r="O23" s="1">
        <f t="shared" ca="1" si="6"/>
        <v>104.25468991385429</v>
      </c>
      <c r="P23" s="1">
        <f t="shared" ca="1" si="7"/>
        <v>100.89678859562721</v>
      </c>
      <c r="Q23" s="1">
        <f t="shared" ca="1" si="8"/>
        <v>106.19057648050618</v>
      </c>
      <c r="R23" s="1">
        <f t="shared" ca="1" si="8"/>
        <v>101.21929051103574</v>
      </c>
      <c r="AB23" s="104">
        <v>37506</v>
      </c>
    </row>
    <row r="24" spans="1:28" x14ac:dyDescent="0.3">
      <c r="A24" s="234">
        <v>43482</v>
      </c>
      <c r="B24" s="101">
        <v>101.65505041</v>
      </c>
      <c r="C24" s="101">
        <v>102.96225643</v>
      </c>
      <c r="D24" s="101"/>
      <c r="E24" s="101"/>
      <c r="F24" s="101">
        <v>100.32053637999999</v>
      </c>
      <c r="G24" s="102">
        <v>108.49249270999999</v>
      </c>
      <c r="I24" s="103">
        <f t="shared" ca="1" si="4"/>
        <v>45782</v>
      </c>
      <c r="J24" s="1">
        <f t="shared" ca="1" si="0"/>
        <v>144.23220033999999</v>
      </c>
      <c r="K24" s="1">
        <f t="shared" ca="1" si="1"/>
        <v>166.90984760000001</v>
      </c>
      <c r="L24" s="1">
        <f t="shared" ca="1" si="2"/>
        <v>151.88915299999999</v>
      </c>
      <c r="M24" s="1">
        <f t="shared" ca="1" si="5"/>
        <v>163.95506656000001</v>
      </c>
      <c r="O24" s="1">
        <f t="shared" ca="1" si="6"/>
        <v>103.40984965799119</v>
      </c>
      <c r="P24" s="1">
        <f t="shared" ca="1" si="7"/>
        <v>100.9497906589893</v>
      </c>
      <c r="Q24" s="1">
        <f t="shared" ca="1" si="8"/>
        <v>104.89975325287742</v>
      </c>
      <c r="R24" s="1">
        <f t="shared" ca="1" si="8"/>
        <v>100.97638774711996</v>
      </c>
      <c r="AB24" s="104">
        <v>37541</v>
      </c>
    </row>
    <row r="25" spans="1:28" x14ac:dyDescent="0.3">
      <c r="A25" s="234">
        <v>43483</v>
      </c>
      <c r="B25" s="101">
        <v>101.98248844</v>
      </c>
      <c r="C25" s="101">
        <v>103.02313051</v>
      </c>
      <c r="D25" s="101"/>
      <c r="E25" s="101"/>
      <c r="F25" s="101">
        <v>100.34523548999999</v>
      </c>
      <c r="G25" s="102">
        <v>109.34092047</v>
      </c>
      <c r="I25" s="103">
        <f t="shared" ca="1" si="4"/>
        <v>45783</v>
      </c>
      <c r="J25" s="1">
        <f t="shared" ca="1" si="0"/>
        <v>143.96982467000001</v>
      </c>
      <c r="K25" s="1">
        <f t="shared" ca="1" si="1"/>
        <v>166.99752697</v>
      </c>
      <c r="L25" s="1">
        <f t="shared" ca="1" si="2"/>
        <v>151.91713203</v>
      </c>
      <c r="M25" s="1">
        <f t="shared" ca="1" si="5"/>
        <v>164.68689470000001</v>
      </c>
      <c r="O25" s="1">
        <f t="shared" ca="1" si="6"/>
        <v>103.22173473965358</v>
      </c>
      <c r="P25" s="1">
        <f t="shared" ca="1" si="7"/>
        <v>101.00282056809222</v>
      </c>
      <c r="Q25" s="1">
        <f t="shared" ca="1" si="8"/>
        <v>104.91907651122264</v>
      </c>
      <c r="R25" s="1">
        <f t="shared" ca="1" si="8"/>
        <v>101.4271049074942</v>
      </c>
      <c r="AB25" s="104">
        <v>37562</v>
      </c>
    </row>
    <row r="26" spans="1:28" x14ac:dyDescent="0.3">
      <c r="A26" s="234">
        <v>43486</v>
      </c>
      <c r="B26" s="101">
        <v>101.90636972999999</v>
      </c>
      <c r="C26" s="101">
        <v>103.05635823</v>
      </c>
      <c r="D26" s="101"/>
      <c r="E26" s="101"/>
      <c r="F26" s="101">
        <v>100.36994067000001</v>
      </c>
      <c r="G26" s="102">
        <v>109.24196415999999</v>
      </c>
      <c r="I26" s="103">
        <f t="shared" ca="1" si="4"/>
        <v>45784</v>
      </c>
      <c r="J26" s="1">
        <f t="shared" ca="1" si="0"/>
        <v>144.08123864999999</v>
      </c>
      <c r="K26" s="1">
        <f t="shared" ca="1" si="1"/>
        <v>167.08525237999999</v>
      </c>
      <c r="L26" s="1">
        <f t="shared" ca="1" si="2"/>
        <v>151.78252778000001</v>
      </c>
      <c r="M26" s="1">
        <f t="shared" ca="1" si="5"/>
        <v>165.09794456</v>
      </c>
      <c r="O26" s="1">
        <f t="shared" ca="1" si="6"/>
        <v>103.30161498064304</v>
      </c>
      <c r="P26" s="1">
        <f t="shared" ca="1" si="7"/>
        <v>101.055878322936</v>
      </c>
      <c r="Q26" s="1">
        <f t="shared" ca="1" si="8"/>
        <v>104.82611429283574</v>
      </c>
      <c r="R26" s="1">
        <f t="shared" ca="1" si="8"/>
        <v>101.68026164682294</v>
      </c>
      <c r="AB26" s="104">
        <v>37575</v>
      </c>
    </row>
    <row r="27" spans="1:28" x14ac:dyDescent="0.3">
      <c r="A27" s="234">
        <v>43487</v>
      </c>
      <c r="B27" s="101">
        <v>101.86682202</v>
      </c>
      <c r="C27" s="101">
        <v>103.16806998</v>
      </c>
      <c r="D27" s="101"/>
      <c r="E27" s="101"/>
      <c r="F27" s="101">
        <v>100.39465192</v>
      </c>
      <c r="G27" s="102">
        <v>108.21064302000001</v>
      </c>
      <c r="I27" s="103">
        <f t="shared" ca="1" si="4"/>
        <v>45785</v>
      </c>
      <c r="J27" s="1">
        <f t="shared" ca="1" si="0"/>
        <v>144.14927771999999</v>
      </c>
      <c r="K27" s="1">
        <f t="shared" ca="1" si="1"/>
        <v>167.17592328000001</v>
      </c>
      <c r="L27" s="1">
        <f t="shared" ca="1" si="2"/>
        <v>155.00754545999999</v>
      </c>
      <c r="M27" s="1">
        <f t="shared" ca="1" si="5"/>
        <v>166.00559519000001</v>
      </c>
      <c r="O27" s="1">
        <f t="shared" ca="1" si="6"/>
        <v>103.35039680594268</v>
      </c>
      <c r="P27" s="1">
        <f t="shared" ca="1" si="7"/>
        <v>101.11071755804092</v>
      </c>
      <c r="Q27" s="1">
        <f t="shared" ca="1" si="8"/>
        <v>107.05341987843055</v>
      </c>
      <c r="R27" s="1">
        <f t="shared" ca="1" si="8"/>
        <v>102.23926408497118</v>
      </c>
      <c r="AB27" s="104">
        <v>37615</v>
      </c>
    </row>
    <row r="28" spans="1:28" x14ac:dyDescent="0.3">
      <c r="A28" s="234">
        <v>43488</v>
      </c>
      <c r="B28" s="101">
        <v>101.64909699</v>
      </c>
      <c r="C28" s="101">
        <v>103.35503747</v>
      </c>
      <c r="D28" s="101"/>
      <c r="E28" s="101"/>
      <c r="F28" s="101">
        <v>100.41936941</v>
      </c>
      <c r="G28" s="102">
        <v>109.86622977</v>
      </c>
      <c r="I28" s="103">
        <f t="shared" ca="1" si="4"/>
        <v>45786</v>
      </c>
      <c r="J28" s="1">
        <f t="shared" ca="1" si="0"/>
        <v>144.91939496000001</v>
      </c>
      <c r="K28" s="1">
        <f t="shared" ca="1" si="1"/>
        <v>167.26664342000001</v>
      </c>
      <c r="L28" s="1">
        <f t="shared" ca="1" si="2"/>
        <v>155.32611263999999</v>
      </c>
      <c r="M28" s="1">
        <f t="shared" ca="1" si="5"/>
        <v>166.41561923</v>
      </c>
      <c r="O28" s="1">
        <f t="shared" ca="1" si="6"/>
        <v>103.90254610283823</v>
      </c>
      <c r="P28" s="1">
        <f t="shared" ca="1" si="7"/>
        <v>101.16558657429873</v>
      </c>
      <c r="Q28" s="1">
        <f t="shared" ca="1" si="8"/>
        <v>107.27343307829653</v>
      </c>
      <c r="R28" s="1">
        <f t="shared" ca="1" si="8"/>
        <v>102.49178904389662</v>
      </c>
      <c r="AB28" s="104">
        <v>37622</v>
      </c>
    </row>
    <row r="29" spans="1:28" x14ac:dyDescent="0.3">
      <c r="A29" s="234">
        <v>43489</v>
      </c>
      <c r="B29" s="101">
        <v>101.54788886999999</v>
      </c>
      <c r="C29" s="101">
        <v>103.2208507</v>
      </c>
      <c r="D29" s="101"/>
      <c r="E29" s="101"/>
      <c r="F29" s="101">
        <v>100.44409297</v>
      </c>
      <c r="G29" s="102">
        <v>111.13919000999999</v>
      </c>
      <c r="I29" s="103">
        <f t="shared" ca="1" si="4"/>
        <v>45789</v>
      </c>
      <c r="J29" s="1">
        <f t="shared" ca="1" si="0"/>
        <v>144.87261810000001</v>
      </c>
      <c r="K29" s="1">
        <f t="shared" ca="1" si="1"/>
        <v>167.35741282000001</v>
      </c>
      <c r="L29" s="1">
        <f t="shared" ca="1" si="2"/>
        <v>155.38448287</v>
      </c>
      <c r="M29" s="1">
        <f t="shared" ca="1" si="5"/>
        <v>166.35945316999999</v>
      </c>
      <c r="O29" s="1">
        <f t="shared" ca="1" si="6"/>
        <v>103.86900859839282</v>
      </c>
      <c r="P29" s="1">
        <f t="shared" ca="1" si="7"/>
        <v>101.22048538380578</v>
      </c>
      <c r="Q29" s="1">
        <f t="shared" ca="1" si="8"/>
        <v>107.31374552064926</v>
      </c>
      <c r="R29" s="1">
        <f t="shared" ca="1" si="8"/>
        <v>102.45719757946807</v>
      </c>
      <c r="AB29" s="104">
        <v>37683</v>
      </c>
    </row>
    <row r="30" spans="1:28" x14ac:dyDescent="0.3">
      <c r="A30" s="234">
        <v>43490</v>
      </c>
      <c r="B30" s="101"/>
      <c r="C30" s="101">
        <v>103.25431085</v>
      </c>
      <c r="D30" s="101"/>
      <c r="E30" s="101"/>
      <c r="F30" s="101">
        <v>100.4688226</v>
      </c>
      <c r="G30" s="102"/>
      <c r="I30" s="103">
        <f t="shared" ca="1" si="4"/>
        <v>45790</v>
      </c>
      <c r="J30" s="1">
        <f t="shared" ca="1" si="0"/>
        <v>145.08268873</v>
      </c>
      <c r="K30" s="1">
        <f t="shared" ca="1" si="1"/>
        <v>167.44823145999999</v>
      </c>
      <c r="L30" s="1">
        <f t="shared" ca="1" si="2"/>
        <v>158.11517413000001</v>
      </c>
      <c r="M30" s="1">
        <f t="shared" ca="1" si="5"/>
        <v>166.57881745</v>
      </c>
      <c r="O30" s="1">
        <f t="shared" ca="1" si="6"/>
        <v>104.0196224849913</v>
      </c>
      <c r="P30" s="1">
        <f t="shared" ca="1" si="7"/>
        <v>101.27541397446571</v>
      </c>
      <c r="Q30" s="1">
        <f t="shared" ca="1" si="8"/>
        <v>109.19965266889565</v>
      </c>
      <c r="R30" s="1">
        <f t="shared" ca="1" si="8"/>
        <v>102.59229930617832</v>
      </c>
      <c r="AB30" s="104">
        <v>37684</v>
      </c>
    </row>
    <row r="31" spans="1:28" x14ac:dyDescent="0.3">
      <c r="A31" s="234">
        <v>43493</v>
      </c>
      <c r="B31" s="101">
        <v>101.23235768000001</v>
      </c>
      <c r="C31" s="101">
        <v>103.24184400999999</v>
      </c>
      <c r="D31" s="101"/>
      <c r="E31" s="101"/>
      <c r="F31" s="101">
        <v>100.49355829</v>
      </c>
      <c r="G31" s="102">
        <v>108.59807114</v>
      </c>
      <c r="I31" s="103">
        <f t="shared" ca="1" si="4"/>
        <v>45791</v>
      </c>
      <c r="J31" s="1">
        <f t="shared" ca="1" si="0"/>
        <v>144.83817332000001</v>
      </c>
      <c r="K31" s="1">
        <f t="shared" ca="1" si="1"/>
        <v>167.53909934999999</v>
      </c>
      <c r="L31" s="1">
        <f t="shared" ca="1" si="2"/>
        <v>157.50044346999999</v>
      </c>
      <c r="M31" s="1">
        <f t="shared" ca="1" si="5"/>
        <v>166.13245671000001</v>
      </c>
      <c r="O31" s="1">
        <f t="shared" ca="1" si="6"/>
        <v>103.84431279875233</v>
      </c>
      <c r="P31" s="1">
        <f t="shared" ca="1" si="7"/>
        <v>101.33037235232672</v>
      </c>
      <c r="Q31" s="1">
        <f t="shared" ca="1" si="8"/>
        <v>108.77509901725352</v>
      </c>
      <c r="R31" s="1">
        <f t="shared" ca="1" si="8"/>
        <v>102.31739535777953</v>
      </c>
      <c r="AB31" s="104">
        <v>37729</v>
      </c>
    </row>
    <row r="32" spans="1:28" x14ac:dyDescent="0.3">
      <c r="A32" s="234">
        <v>43494</v>
      </c>
      <c r="B32" s="101">
        <v>101.75966047999999</v>
      </c>
      <c r="C32" s="101">
        <v>103.61574616</v>
      </c>
      <c r="D32" s="101"/>
      <c r="E32" s="101"/>
      <c r="F32" s="101">
        <v>100.51830004999999</v>
      </c>
      <c r="G32" s="102">
        <v>108.82045829</v>
      </c>
      <c r="I32" s="103">
        <f t="shared" ca="1" si="4"/>
        <v>45792</v>
      </c>
      <c r="J32" s="1">
        <f t="shared" ca="1" si="0"/>
        <v>145.55683601000001</v>
      </c>
      <c r="K32" s="1">
        <f t="shared" ca="1" si="1"/>
        <v>167.63001649</v>
      </c>
      <c r="L32" s="1">
        <f t="shared" ca="1" si="2"/>
        <v>158.53761301</v>
      </c>
      <c r="M32" s="1">
        <f t="shared" ca="1" si="5"/>
        <v>166.49327435999999</v>
      </c>
      <c r="O32" s="1">
        <f t="shared" ca="1" si="6"/>
        <v>104.35957083789005</v>
      </c>
      <c r="P32" s="1">
        <f t="shared" ca="1" si="7"/>
        <v>101.3853605173888</v>
      </c>
      <c r="Q32" s="1">
        <f t="shared" ca="1" si="8"/>
        <v>109.49140315536008</v>
      </c>
      <c r="R32" s="1">
        <f t="shared" ca="1" si="8"/>
        <v>102.53961516285685</v>
      </c>
      <c r="AB32" s="104">
        <v>37732</v>
      </c>
    </row>
    <row r="33" spans="1:28" x14ac:dyDescent="0.3">
      <c r="A33" s="234">
        <v>43495</v>
      </c>
      <c r="B33" s="101">
        <v>101.97568453</v>
      </c>
      <c r="C33" s="101">
        <v>103.75875429</v>
      </c>
      <c r="D33" s="101"/>
      <c r="E33" s="101"/>
      <c r="F33" s="101">
        <v>100.54304788</v>
      </c>
      <c r="G33" s="102">
        <v>110.36434514</v>
      </c>
      <c r="I33" s="103">
        <f t="shared" ca="1" si="4"/>
        <v>45793</v>
      </c>
      <c r="J33" s="1">
        <f t="shared" ca="1" si="0"/>
        <v>146.24445588</v>
      </c>
      <c r="K33" s="1">
        <f t="shared" ca="1" si="1"/>
        <v>167.72098306000001</v>
      </c>
      <c r="L33" s="1">
        <f t="shared" ca="1" si="2"/>
        <v>158.37036466999999</v>
      </c>
      <c r="M33" s="1">
        <f t="shared" ca="1" si="5"/>
        <v>166.87466411</v>
      </c>
      <c r="O33" s="1">
        <f t="shared" ca="1" si="6"/>
        <v>104.85257217331255</v>
      </c>
      <c r="P33" s="1">
        <f t="shared" ca="1" si="7"/>
        <v>101.44037857851887</v>
      </c>
      <c r="Q33" s="1">
        <f t="shared" ca="1" si="8"/>
        <v>109.37589583142395</v>
      </c>
      <c r="R33" s="1">
        <f t="shared" ca="1" si="8"/>
        <v>102.77450488042886</v>
      </c>
      <c r="AB33" s="104">
        <v>37742</v>
      </c>
    </row>
    <row r="34" spans="1:28" x14ac:dyDescent="0.3">
      <c r="A34" s="234">
        <v>43496</v>
      </c>
      <c r="B34" s="101">
        <v>102.47066878</v>
      </c>
      <c r="C34" s="101">
        <v>104.38906826</v>
      </c>
      <c r="D34" s="101"/>
      <c r="E34" s="101"/>
      <c r="F34" s="101">
        <v>100.56780177</v>
      </c>
      <c r="G34" s="102">
        <v>110.81667458</v>
      </c>
      <c r="I34" s="103">
        <f t="shared" ca="1" si="4"/>
        <v>45796</v>
      </c>
      <c r="J34" s="1">
        <f t="shared" ca="1" si="0"/>
        <v>146.08116211000001</v>
      </c>
      <c r="K34" s="1">
        <f t="shared" ca="1" si="1"/>
        <v>167.81199887</v>
      </c>
      <c r="L34" s="1">
        <f t="shared" ca="1" si="2"/>
        <v>158.88126915000001</v>
      </c>
      <c r="M34" s="1">
        <f t="shared" ca="1" si="5"/>
        <v>167.47505039999999</v>
      </c>
      <c r="O34" s="1">
        <f t="shared" ca="1" si="6"/>
        <v>104.73549579115947</v>
      </c>
      <c r="P34" s="1">
        <f t="shared" ca="1" si="7"/>
        <v>101.49542642080182</v>
      </c>
      <c r="Q34" s="1">
        <f t="shared" ca="1" si="8"/>
        <v>109.72874363410931</v>
      </c>
      <c r="R34" s="1">
        <f t="shared" ca="1" si="8"/>
        <v>103.14426984158001</v>
      </c>
      <c r="AB34" s="104">
        <v>37791</v>
      </c>
    </row>
    <row r="35" spans="1:28" x14ac:dyDescent="0.3">
      <c r="A35" s="234">
        <v>43497</v>
      </c>
      <c r="B35" s="101">
        <v>102.39327433</v>
      </c>
      <c r="C35" s="101">
        <v>104.90082685</v>
      </c>
      <c r="D35" s="101"/>
      <c r="E35" s="101"/>
      <c r="F35" s="101">
        <v>100.59256173</v>
      </c>
      <c r="G35" s="102">
        <v>111.34864013000001</v>
      </c>
      <c r="I35" s="103">
        <f t="shared" ca="1" si="4"/>
        <v>45797</v>
      </c>
      <c r="J35" s="1">
        <f t="shared" ca="1" si="0"/>
        <v>146.16323424000001</v>
      </c>
      <c r="K35" s="1">
        <f t="shared" ca="1" si="1"/>
        <v>167.90306412000001</v>
      </c>
      <c r="L35" s="1">
        <f t="shared" ca="1" si="2"/>
        <v>159.41970891</v>
      </c>
      <c r="M35" s="1">
        <f t="shared" ca="1" si="5"/>
        <v>167.18070689999999</v>
      </c>
      <c r="O35" s="1">
        <f t="shared" ca="1" si="6"/>
        <v>104.79433886922666</v>
      </c>
      <c r="P35" s="1">
        <f t="shared" ca="1" si="7"/>
        <v>101.55050416520093</v>
      </c>
      <c r="Q35" s="1">
        <f t="shared" ca="1" si="8"/>
        <v>110.10060822647777</v>
      </c>
      <c r="R35" s="1">
        <f t="shared" ca="1" si="8"/>
        <v>102.96299003113897</v>
      </c>
      <c r="AB35" s="104">
        <v>37871</v>
      </c>
    </row>
    <row r="36" spans="1:28" x14ac:dyDescent="0.3">
      <c r="A36" s="234">
        <v>43500</v>
      </c>
      <c r="B36" s="101">
        <v>102.29546817000001</v>
      </c>
      <c r="C36" s="101">
        <v>104.77070075</v>
      </c>
      <c r="D36" s="101"/>
      <c r="E36" s="101"/>
      <c r="F36" s="101">
        <v>100.61732794</v>
      </c>
      <c r="G36" s="102">
        <v>112.17624576999999</v>
      </c>
      <c r="I36" s="103">
        <f t="shared" ca="1" si="4"/>
        <v>45798</v>
      </c>
      <c r="J36" s="1">
        <f t="shared" ca="1" si="0"/>
        <v>146.12411177000001</v>
      </c>
      <c r="K36" s="1">
        <f t="shared" ca="1" si="1"/>
        <v>167.99417879000001</v>
      </c>
      <c r="L36" s="1">
        <f t="shared" ca="1" si="2"/>
        <v>156.88423363000001</v>
      </c>
      <c r="M36" s="1">
        <f t="shared" ca="1" si="5"/>
        <v>166.64702281999999</v>
      </c>
      <c r="O36" s="1">
        <f t="shared" ca="1" si="6"/>
        <v>104.76628931627377</v>
      </c>
      <c r="P36" s="1">
        <f t="shared" ca="1" si="7"/>
        <v>101.60561179961988</v>
      </c>
      <c r="Q36" s="1">
        <f t="shared" ca="1" si="8"/>
        <v>108.34952379419597</v>
      </c>
      <c r="R36" s="1">
        <f t="shared" ca="1" si="8"/>
        <v>102.63430552185714</v>
      </c>
      <c r="AB36" s="104">
        <v>37906</v>
      </c>
    </row>
    <row r="37" spans="1:28" x14ac:dyDescent="0.3">
      <c r="A37" s="234">
        <v>43501</v>
      </c>
      <c r="B37" s="101">
        <v>102.23465825</v>
      </c>
      <c r="C37" s="101">
        <v>104.54806541000001</v>
      </c>
      <c r="D37" s="101"/>
      <c r="E37" s="101"/>
      <c r="F37" s="101">
        <v>100.64210021</v>
      </c>
      <c r="G37" s="102">
        <v>111.86058002999999</v>
      </c>
      <c r="I37" s="103">
        <f t="shared" ca="1" si="4"/>
        <v>45799</v>
      </c>
      <c r="J37" s="1">
        <f t="shared" ca="1" si="0"/>
        <v>146.15557984</v>
      </c>
      <c r="K37" s="1">
        <f t="shared" ca="1" si="1"/>
        <v>168.08534288999999</v>
      </c>
      <c r="L37" s="1">
        <f t="shared" ca="1" si="2"/>
        <v>156.19166462000001</v>
      </c>
      <c r="M37" s="1">
        <f t="shared" ca="1" si="5"/>
        <v>167.05597903</v>
      </c>
      <c r="O37" s="1">
        <f t="shared" ca="1" si="6"/>
        <v>104.78885091056446</v>
      </c>
      <c r="P37" s="1">
        <f t="shared" ca="1" si="7"/>
        <v>101.66074933010681</v>
      </c>
      <c r="Q37" s="1">
        <f t="shared" ca="1" si="8"/>
        <v>107.87121236230861</v>
      </c>
      <c r="R37" s="1">
        <f t="shared" ca="1" si="8"/>
        <v>102.88617282732673</v>
      </c>
      <c r="AB37" s="104">
        <v>37927</v>
      </c>
    </row>
    <row r="38" spans="1:28" x14ac:dyDescent="0.3">
      <c r="A38" s="234">
        <v>43502</v>
      </c>
      <c r="B38" s="101">
        <v>102.00375065</v>
      </c>
      <c r="C38" s="101">
        <v>104.18977465</v>
      </c>
      <c r="D38" s="101"/>
      <c r="E38" s="101"/>
      <c r="F38" s="101">
        <v>100.66687855000001</v>
      </c>
      <c r="G38" s="102">
        <v>107.67835888</v>
      </c>
      <c r="I38" s="103">
        <f t="shared" ca="1" si="4"/>
        <v>45800</v>
      </c>
      <c r="J38" s="1">
        <f t="shared" ca="1" si="0"/>
        <v>146.29718616</v>
      </c>
      <c r="K38" s="1">
        <f t="shared" ca="1" si="1"/>
        <v>168.17655642</v>
      </c>
      <c r="L38" s="1">
        <f t="shared" ca="1" si="2"/>
        <v>156.81940058000001</v>
      </c>
      <c r="M38" s="1">
        <f t="shared" ca="1" si="5"/>
        <v>167.20627078000001</v>
      </c>
      <c r="O38" s="1">
        <f t="shared" ca="1" si="6"/>
        <v>104.89037808845748</v>
      </c>
      <c r="P38" s="1">
        <f t="shared" ca="1" si="7"/>
        <v>101.71591675666174</v>
      </c>
      <c r="Q38" s="1">
        <f t="shared" ca="1" si="8"/>
        <v>108.30474791117008</v>
      </c>
      <c r="R38" s="1">
        <f t="shared" ca="1" si="8"/>
        <v>102.97873427322533</v>
      </c>
      <c r="AB38" s="104">
        <v>37940</v>
      </c>
    </row>
    <row r="39" spans="1:28" x14ac:dyDescent="0.3">
      <c r="A39" s="234">
        <v>43503</v>
      </c>
      <c r="B39" s="101">
        <v>102.09390242000001</v>
      </c>
      <c r="C39" s="101">
        <v>103.84141964</v>
      </c>
      <c r="D39" s="101"/>
      <c r="E39" s="101"/>
      <c r="F39" s="101">
        <v>100.69166296</v>
      </c>
      <c r="G39" s="102">
        <v>107.41669413</v>
      </c>
      <c r="I39" s="103">
        <f t="shared" ca="1" si="4"/>
        <v>45803</v>
      </c>
      <c r="J39" s="1">
        <f t="shared" ca="1" si="0"/>
        <v>146.12070982</v>
      </c>
      <c r="K39" s="1">
        <f t="shared" ca="1" si="1"/>
        <v>168.26781955000001</v>
      </c>
      <c r="L39" s="1">
        <f t="shared" ca="1" si="2"/>
        <v>157.17423012</v>
      </c>
      <c r="M39" s="1">
        <f t="shared" ca="1" si="5"/>
        <v>167.32670268000001</v>
      </c>
      <c r="O39" s="1">
        <f t="shared" ca="1" si="6"/>
        <v>104.76385022751816</v>
      </c>
      <c r="P39" s="1">
        <f t="shared" ca="1" si="7"/>
        <v>101.77111418210343</v>
      </c>
      <c r="Q39" s="1">
        <f t="shared" ca="1" si="8"/>
        <v>108.54980511543819</v>
      </c>
      <c r="R39" s="1">
        <f t="shared" ca="1" si="8"/>
        <v>103.05290568181105</v>
      </c>
      <c r="AB39" s="104">
        <v>37980</v>
      </c>
    </row>
    <row r="40" spans="1:28" x14ac:dyDescent="0.3">
      <c r="A40" s="234">
        <v>43504</v>
      </c>
      <c r="B40" s="101">
        <v>102.16959589</v>
      </c>
      <c r="C40" s="101">
        <v>103.25330111</v>
      </c>
      <c r="D40" s="101"/>
      <c r="E40" s="101"/>
      <c r="F40" s="101">
        <v>100.71645344</v>
      </c>
      <c r="G40" s="102">
        <v>108.48341289</v>
      </c>
      <c r="I40" s="103">
        <f t="shared" ca="1" si="4"/>
        <v>45804</v>
      </c>
      <c r="J40" s="1">
        <f t="shared" ca="1" si="0"/>
        <v>146.2100111</v>
      </c>
      <c r="K40" s="1">
        <f t="shared" ca="1" si="1"/>
        <v>168.35913210999999</v>
      </c>
      <c r="L40" s="1">
        <f t="shared" ca="1" si="2"/>
        <v>158.77297132999999</v>
      </c>
      <c r="M40" s="1">
        <f t="shared" ca="1" si="5"/>
        <v>167.94664784</v>
      </c>
      <c r="O40" s="1">
        <f t="shared" ca="1" si="6"/>
        <v>104.82787637367205</v>
      </c>
      <c r="P40" s="1">
        <f t="shared" ca="1" si="7"/>
        <v>101.82634150361308</v>
      </c>
      <c r="Q40" s="1">
        <f t="shared" ca="1" si="8"/>
        <v>109.65394952030037</v>
      </c>
      <c r="R40" s="1">
        <f t="shared" ca="1" si="8"/>
        <v>103.43471652896289</v>
      </c>
      <c r="AB40" s="104">
        <v>37987</v>
      </c>
    </row>
    <row r="41" spans="1:28" x14ac:dyDescent="0.3">
      <c r="A41" s="234">
        <v>43507</v>
      </c>
      <c r="B41" s="101">
        <v>102.30992646999999</v>
      </c>
      <c r="C41" s="101">
        <v>103.26560849000001</v>
      </c>
      <c r="D41" s="101"/>
      <c r="E41" s="101"/>
      <c r="F41" s="101">
        <v>100.74125015</v>
      </c>
      <c r="G41" s="102">
        <v>107.42502297999999</v>
      </c>
      <c r="I41" s="103">
        <f t="shared" ca="1" si="4"/>
        <v>45805</v>
      </c>
      <c r="J41" s="1">
        <f t="shared" ca="1" si="0"/>
        <v>146.40604866999999</v>
      </c>
      <c r="K41" s="1">
        <f t="shared" ca="1" si="1"/>
        <v>168.45049427999999</v>
      </c>
      <c r="L41" s="1">
        <f t="shared" ca="1" si="2"/>
        <v>158.02949619</v>
      </c>
      <c r="M41" s="1">
        <f t="shared" ca="1" si="5"/>
        <v>167.58498646000001</v>
      </c>
      <c r="O41" s="1">
        <f t="shared" ca="1" si="6"/>
        <v>104.96842900750298</v>
      </c>
      <c r="P41" s="1">
        <f t="shared" ca="1" si="7"/>
        <v>101.88159883005767</v>
      </c>
      <c r="Q41" s="1">
        <f t="shared" ca="1" si="8"/>
        <v>109.14048060434924</v>
      </c>
      <c r="R41" s="1">
        <f t="shared" ca="1" si="8"/>
        <v>103.2119770887842</v>
      </c>
      <c r="AB41" s="104">
        <v>38040</v>
      </c>
    </row>
    <row r="42" spans="1:28" x14ac:dyDescent="0.3">
      <c r="A42" s="234">
        <v>43508</v>
      </c>
      <c r="B42" s="101">
        <v>102.22062519000001</v>
      </c>
      <c r="C42" s="101">
        <v>103.71976221</v>
      </c>
      <c r="D42" s="101"/>
      <c r="E42" s="101"/>
      <c r="F42" s="101">
        <v>100.76605293999999</v>
      </c>
      <c r="G42" s="102">
        <v>109.42244536</v>
      </c>
      <c r="I42" s="103">
        <f t="shared" ca="1" si="4"/>
        <v>45806</v>
      </c>
      <c r="J42" s="1">
        <f t="shared" ca="1" si="0"/>
        <v>146.54000060000001</v>
      </c>
      <c r="K42" s="1">
        <f t="shared" ca="1" si="1"/>
        <v>168.54190604999999</v>
      </c>
      <c r="L42" s="1">
        <f t="shared" ca="1" si="2"/>
        <v>157.62658232999999</v>
      </c>
      <c r="M42" s="1">
        <f t="shared" ca="1" si="5"/>
        <v>167.58411774000001</v>
      </c>
      <c r="O42" s="1">
        <f t="shared" ca="1" si="6"/>
        <v>105.06446823390351</v>
      </c>
      <c r="P42" s="1">
        <f t="shared" ca="1" si="7"/>
        <v>101.93688615538902</v>
      </c>
      <c r="Q42" s="1">
        <f t="shared" ca="1" si="8"/>
        <v>108.86221475282944</v>
      </c>
      <c r="R42" s="1">
        <f t="shared" ca="1" si="8"/>
        <v>103.21144206288103</v>
      </c>
      <c r="AB42" s="104">
        <v>38041</v>
      </c>
    </row>
    <row r="43" spans="1:28" x14ac:dyDescent="0.3">
      <c r="A43" s="234">
        <v>43509</v>
      </c>
      <c r="B43" s="101">
        <v>102.22742909999999</v>
      </c>
      <c r="C43" s="101">
        <v>104.09511566</v>
      </c>
      <c r="D43" s="101"/>
      <c r="E43" s="101"/>
      <c r="F43" s="101">
        <v>100.79086178999999</v>
      </c>
      <c r="G43" s="102">
        <v>109.05152703</v>
      </c>
      <c r="I43" s="103">
        <f t="shared" ca="1" si="4"/>
        <v>45807</v>
      </c>
      <c r="J43" s="1">
        <f t="shared" ca="1" si="0"/>
        <v>147.21656411000001</v>
      </c>
      <c r="K43" s="1">
        <f t="shared" ca="1" si="1"/>
        <v>168.63336742999999</v>
      </c>
      <c r="L43" s="1">
        <f t="shared" ca="1" si="2"/>
        <v>155.91179473</v>
      </c>
      <c r="M43" s="1">
        <f t="shared" ca="1" si="5"/>
        <v>167.12523375000001</v>
      </c>
      <c r="O43" s="1">
        <f t="shared" ca="1" si="6"/>
        <v>105.54954251473856</v>
      </c>
      <c r="P43" s="1">
        <f t="shared" ca="1" si="7"/>
        <v>101.9922034856553</v>
      </c>
      <c r="Q43" s="1">
        <f t="shared" ca="1" si="8"/>
        <v>107.67792481132787</v>
      </c>
      <c r="R43" s="1">
        <f t="shared" ca="1" si="8"/>
        <v>102.92882531502818</v>
      </c>
      <c r="AB43" s="104">
        <v>38086</v>
      </c>
    </row>
    <row r="44" spans="1:28" x14ac:dyDescent="0.3">
      <c r="A44" s="234">
        <v>43510</v>
      </c>
      <c r="B44" s="101">
        <v>102.22913007</v>
      </c>
      <c r="C44" s="101">
        <v>104.45790995</v>
      </c>
      <c r="D44" s="101"/>
      <c r="E44" s="101"/>
      <c r="F44" s="101">
        <v>100.81567671000001</v>
      </c>
      <c r="G44" s="102">
        <v>111.52365979</v>
      </c>
      <c r="I44" s="103">
        <f t="shared" ca="1" si="4"/>
        <v>45810</v>
      </c>
      <c r="J44" s="1">
        <f t="shared" ca="1" si="0"/>
        <v>146.49407421999999</v>
      </c>
      <c r="K44" s="1">
        <f t="shared" ca="1" si="1"/>
        <v>168.72487841</v>
      </c>
      <c r="L44" s="1">
        <f t="shared" ca="1" si="2"/>
        <v>155.63875178000001</v>
      </c>
      <c r="M44" s="1">
        <f t="shared" ca="1" si="5"/>
        <v>166.83598814000001</v>
      </c>
      <c r="O44" s="1">
        <f t="shared" ca="1" si="6"/>
        <v>105.03154049626973</v>
      </c>
      <c r="P44" s="1">
        <f t="shared" ca="1" si="7"/>
        <v>102.04755081480833</v>
      </c>
      <c r="Q44" s="1">
        <f t="shared" ca="1" si="8"/>
        <v>107.48935217452848</v>
      </c>
      <c r="R44" s="1">
        <f t="shared" ca="1" si="8"/>
        <v>102.75068518503822</v>
      </c>
      <c r="AB44" s="104">
        <v>38098</v>
      </c>
    </row>
    <row r="45" spans="1:28" x14ac:dyDescent="0.3">
      <c r="A45" s="234">
        <v>43511</v>
      </c>
      <c r="B45" s="101">
        <v>102.35245089</v>
      </c>
      <c r="C45" s="101">
        <v>105.12460647</v>
      </c>
      <c r="D45" s="101"/>
      <c r="E45" s="101"/>
      <c r="F45" s="101">
        <v>100.8404977</v>
      </c>
      <c r="G45" s="102">
        <v>110.96704903</v>
      </c>
      <c r="I45" s="103">
        <f t="shared" ca="1" si="4"/>
        <v>45811</v>
      </c>
      <c r="J45" s="1">
        <f t="shared" ca="1" si="0"/>
        <v>146.88699986</v>
      </c>
      <c r="K45" s="1">
        <f t="shared" ca="1" si="1"/>
        <v>168.816439</v>
      </c>
      <c r="L45" s="1">
        <f t="shared" ca="1" si="2"/>
        <v>156.50305215</v>
      </c>
      <c r="M45" s="1">
        <f t="shared" ca="1" si="5"/>
        <v>166.86308808999999</v>
      </c>
      <c r="O45" s="1">
        <f t="shared" ca="1" si="6"/>
        <v>105.3132555450826</v>
      </c>
      <c r="P45" s="1">
        <f t="shared" ca="1" si="7"/>
        <v>102.10292814889627</v>
      </c>
      <c r="Q45" s="1">
        <f t="shared" ca="1" si="8"/>
        <v>108.08626705461455</v>
      </c>
      <c r="R45" s="1">
        <f t="shared" ca="1" si="8"/>
        <v>102.76737545949291</v>
      </c>
      <c r="AB45" s="104">
        <v>38108</v>
      </c>
    </row>
    <row r="46" spans="1:28" x14ac:dyDescent="0.3">
      <c r="A46" s="234">
        <v>43514</v>
      </c>
      <c r="B46" s="101">
        <v>102.63226157</v>
      </c>
      <c r="C46" s="101">
        <v>104.90329316</v>
      </c>
      <c r="D46" s="101"/>
      <c r="E46" s="101"/>
      <c r="F46" s="101">
        <v>100.86532493</v>
      </c>
      <c r="G46" s="102">
        <v>109.81099992999999</v>
      </c>
      <c r="I46" s="103">
        <f t="shared" ca="1" si="4"/>
        <v>45812</v>
      </c>
      <c r="J46" s="1">
        <f t="shared" ca="1" si="0"/>
        <v>146.62079699</v>
      </c>
      <c r="K46" s="1">
        <f t="shared" ca="1" si="1"/>
        <v>168.90804937999999</v>
      </c>
      <c r="L46" s="1">
        <f t="shared" ca="1" si="2"/>
        <v>155.88330368999999</v>
      </c>
      <c r="M46" s="1">
        <f t="shared" ca="1" si="5"/>
        <v>167.10635303999999</v>
      </c>
      <c r="O46" s="1">
        <f t="shared" ca="1" si="6"/>
        <v>105.12239664741388</v>
      </c>
      <c r="P46" s="1">
        <f t="shared" ca="1" si="7"/>
        <v>102.15833559678605</v>
      </c>
      <c r="Q46" s="1">
        <f t="shared" ca="1" si="8"/>
        <v>107.65824794167071</v>
      </c>
      <c r="R46" s="1">
        <f t="shared" ca="1" si="8"/>
        <v>102.91719709313844</v>
      </c>
      <c r="AB46" s="104">
        <v>38148</v>
      </c>
    </row>
    <row r="47" spans="1:28" x14ac:dyDescent="0.3">
      <c r="A47" s="234">
        <v>43515</v>
      </c>
      <c r="B47" s="101">
        <v>102.61950425000001</v>
      </c>
      <c r="C47" s="101">
        <v>105.02415433</v>
      </c>
      <c r="D47" s="101"/>
      <c r="E47" s="101"/>
      <c r="F47" s="101">
        <v>100.89015823</v>
      </c>
      <c r="G47" s="102">
        <v>111.11866371000001</v>
      </c>
      <c r="I47" s="103">
        <f t="shared" ca="1" si="4"/>
        <v>45813</v>
      </c>
      <c r="J47" s="1">
        <f t="shared" ca="1" si="0"/>
        <v>146.62887663000001</v>
      </c>
      <c r="K47" s="1">
        <f t="shared" ca="1" si="1"/>
        <v>168.99970936</v>
      </c>
      <c r="L47" s="1">
        <f t="shared" ca="1" si="2"/>
        <v>155.01263152000001</v>
      </c>
      <c r="M47" s="1">
        <f t="shared" ca="1" si="5"/>
        <v>166.90863078000001</v>
      </c>
      <c r="O47" s="1">
        <f t="shared" ca="1" si="6"/>
        <v>105.12818948948188</v>
      </c>
      <c r="P47" s="1">
        <f t="shared" ca="1" si="7"/>
        <v>102.21377304356258</v>
      </c>
      <c r="Q47" s="1">
        <f t="shared" ca="1" si="8"/>
        <v>107.05693248238215</v>
      </c>
      <c r="R47" s="1">
        <f t="shared" ca="1" si="8"/>
        <v>102.79542421956464</v>
      </c>
      <c r="AB47" s="104">
        <v>38237</v>
      </c>
    </row>
    <row r="48" spans="1:28" x14ac:dyDescent="0.3">
      <c r="A48" s="234">
        <v>43516</v>
      </c>
      <c r="B48" s="101">
        <v>102.83552830000001</v>
      </c>
      <c r="C48" s="101">
        <v>104.65326322</v>
      </c>
      <c r="D48" s="101"/>
      <c r="E48" s="101"/>
      <c r="F48" s="101">
        <v>100.91499760000001</v>
      </c>
      <c r="G48" s="102">
        <v>109.85074401999999</v>
      </c>
      <c r="I48" s="103">
        <f t="shared" ca="1" si="4"/>
        <v>45814</v>
      </c>
      <c r="J48" s="1">
        <f t="shared" ca="1" si="0"/>
        <v>146.68288265000001</v>
      </c>
      <c r="K48" s="1">
        <f t="shared" ca="1" si="1"/>
        <v>169.09141912000001</v>
      </c>
      <c r="L48" s="1">
        <f t="shared" ca="1" si="2"/>
        <v>154.85985626999999</v>
      </c>
      <c r="M48" s="1">
        <f t="shared" ca="1" si="5"/>
        <v>167.11181271999999</v>
      </c>
      <c r="O48" s="1">
        <f t="shared" ca="1" si="6"/>
        <v>105.16691006918364</v>
      </c>
      <c r="P48" s="1">
        <f t="shared" ca="1" si="7"/>
        <v>102.26924059809282</v>
      </c>
      <c r="Q48" s="1">
        <f t="shared" ca="1" si="8"/>
        <v>106.95142076076404</v>
      </c>
      <c r="R48" s="1">
        <f t="shared" ca="1" si="8"/>
        <v>102.92055959224396</v>
      </c>
      <c r="AB48" s="104">
        <v>38272</v>
      </c>
    </row>
    <row r="49" spans="1:28" x14ac:dyDescent="0.3">
      <c r="A49" s="234">
        <v>43517</v>
      </c>
      <c r="B49" s="101">
        <v>102.47619695</v>
      </c>
      <c r="C49" s="101">
        <v>104.66261541</v>
      </c>
      <c r="D49" s="101"/>
      <c r="E49" s="101"/>
      <c r="F49" s="101">
        <v>100.93984321000001</v>
      </c>
      <c r="G49" s="102">
        <v>110.29160423</v>
      </c>
      <c r="I49" s="103">
        <f t="shared" ca="1" si="4"/>
        <v>45817</v>
      </c>
      <c r="J49" s="1">
        <f t="shared" ca="1" si="0"/>
        <v>145.27404862</v>
      </c>
      <c r="K49" s="1">
        <f t="shared" ca="1" si="1"/>
        <v>169.18317866999999</v>
      </c>
      <c r="L49" s="1">
        <f t="shared" ca="1" si="2"/>
        <v>154.40163290999999</v>
      </c>
      <c r="M49" s="1">
        <f t="shared" ca="1" si="5"/>
        <v>166.95503504999999</v>
      </c>
      <c r="O49" s="1">
        <f t="shared" ca="1" si="6"/>
        <v>104.15682137267945</v>
      </c>
      <c r="P49" s="1">
        <f t="shared" ca="1" si="7"/>
        <v>102.32473826642489</v>
      </c>
      <c r="Q49" s="1">
        <f t="shared" ca="1" si="8"/>
        <v>106.63495630988449</v>
      </c>
      <c r="R49" s="1">
        <f t="shared" ca="1" si="8"/>
        <v>102.82400360816757</v>
      </c>
      <c r="AB49" s="104">
        <v>38293</v>
      </c>
    </row>
    <row r="50" spans="1:28" x14ac:dyDescent="0.3">
      <c r="A50" s="234">
        <v>43518</v>
      </c>
      <c r="B50" s="101">
        <v>102.64969658</v>
      </c>
      <c r="C50" s="101">
        <v>104.68144633</v>
      </c>
      <c r="D50" s="101"/>
      <c r="E50" s="101"/>
      <c r="F50" s="101">
        <v>100.96469489</v>
      </c>
      <c r="G50" s="102">
        <v>111.37631195</v>
      </c>
      <c r="I50" s="103">
        <f t="shared" ca="1" si="4"/>
        <v>45818</v>
      </c>
      <c r="J50" s="1">
        <f t="shared" ca="1" si="0"/>
        <v>144.91429203000001</v>
      </c>
      <c r="K50" s="1">
        <f t="shared" ca="1" si="1"/>
        <v>169.27498800000001</v>
      </c>
      <c r="L50" s="1">
        <f t="shared" ca="1" si="2"/>
        <v>155.23985442</v>
      </c>
      <c r="M50" s="1">
        <f t="shared" ca="1" si="5"/>
        <v>166.53027643999999</v>
      </c>
      <c r="O50" s="1">
        <f t="shared" ca="1" si="6"/>
        <v>103.89888746611993</v>
      </c>
      <c r="P50" s="1">
        <f t="shared" ca="1" si="7"/>
        <v>102.38026604251067</v>
      </c>
      <c r="Q50" s="1">
        <f t="shared" ca="1" si="8"/>
        <v>107.21386025288201</v>
      </c>
      <c r="R50" s="1">
        <f t="shared" ca="1" si="8"/>
        <v>102.56240394551493</v>
      </c>
      <c r="AB50" s="104">
        <v>38306</v>
      </c>
    </row>
    <row r="51" spans="1:28" x14ac:dyDescent="0.3">
      <c r="A51" s="234">
        <v>43521</v>
      </c>
      <c r="B51" s="101">
        <v>102.22615336</v>
      </c>
      <c r="C51" s="101">
        <v>104.63290707</v>
      </c>
      <c r="D51" s="101"/>
      <c r="E51" s="101"/>
      <c r="F51" s="101">
        <v>100.98955263000001</v>
      </c>
      <c r="G51" s="102">
        <v>110.64162079</v>
      </c>
      <c r="I51" s="103">
        <f t="shared" ca="1" si="4"/>
        <v>45819</v>
      </c>
      <c r="J51" s="1">
        <f t="shared" ca="1" si="0"/>
        <v>144.93725522</v>
      </c>
      <c r="K51" s="1">
        <f t="shared" ca="1" si="1"/>
        <v>169.36684711999999</v>
      </c>
      <c r="L51" s="1">
        <f t="shared" ca="1" si="2"/>
        <v>156.02719256</v>
      </c>
      <c r="M51" s="1">
        <f t="shared" ca="1" si="5"/>
        <v>166.76047385000001</v>
      </c>
      <c r="O51" s="1">
        <f t="shared" ca="1" si="6"/>
        <v>103.91535133493682</v>
      </c>
      <c r="P51" s="1">
        <f t="shared" ca="1" si="7"/>
        <v>102.43582393239826</v>
      </c>
      <c r="Q51" s="1">
        <f t="shared" ca="1" si="8"/>
        <v>107.7576224306366</v>
      </c>
      <c r="R51" s="1">
        <f t="shared" ca="1" si="8"/>
        <v>102.70417756323987</v>
      </c>
      <c r="AB51" s="104">
        <v>38346</v>
      </c>
    </row>
    <row r="52" spans="1:28" x14ac:dyDescent="0.3">
      <c r="A52" s="234">
        <v>43522</v>
      </c>
      <c r="B52" s="101">
        <v>102.46088816</v>
      </c>
      <c r="C52" s="101">
        <v>104.65694447</v>
      </c>
      <c r="D52" s="101"/>
      <c r="E52" s="101"/>
      <c r="F52" s="101">
        <v>101.01441645</v>
      </c>
      <c r="G52" s="102">
        <v>111.05419476</v>
      </c>
      <c r="I52" s="103">
        <f t="shared" ca="1" si="4"/>
        <v>45820</v>
      </c>
      <c r="J52" s="1">
        <f t="shared" ca="1" si="0"/>
        <v>144.2202935</v>
      </c>
      <c r="K52" s="1">
        <f t="shared" ca="1" si="1"/>
        <v>169.45875620000001</v>
      </c>
      <c r="L52" s="1">
        <f t="shared" ca="1" si="2"/>
        <v>156.79146707000001</v>
      </c>
      <c r="M52" s="1">
        <f t="shared" ca="1" si="5"/>
        <v>166.81185417</v>
      </c>
      <c r="O52" s="1">
        <f t="shared" ca="1" si="6"/>
        <v>103.40131283659206</v>
      </c>
      <c r="P52" s="1">
        <f t="shared" ca="1" si="7"/>
        <v>102.4914120389065</v>
      </c>
      <c r="Q52" s="1">
        <f t="shared" ca="1" si="8"/>
        <v>108.28545609046658</v>
      </c>
      <c r="R52" s="1">
        <f t="shared" ca="1" si="8"/>
        <v>102.7358215936669</v>
      </c>
      <c r="AB52" s="104">
        <v>38353</v>
      </c>
    </row>
    <row r="53" spans="1:28" x14ac:dyDescent="0.3">
      <c r="A53" s="234">
        <v>43523</v>
      </c>
      <c r="B53" s="101">
        <v>102.94651703</v>
      </c>
      <c r="C53" s="101">
        <v>104.93485104</v>
      </c>
      <c r="D53" s="101"/>
      <c r="E53" s="101"/>
      <c r="F53" s="101">
        <v>101.0392865</v>
      </c>
      <c r="G53" s="102">
        <v>110.7183327</v>
      </c>
      <c r="I53" s="103">
        <f t="shared" ca="1" si="4"/>
        <v>45821</v>
      </c>
      <c r="J53" s="1">
        <f t="shared" ca="1" si="0"/>
        <v>145.38843931</v>
      </c>
      <c r="K53" s="1">
        <f t="shared" ca="1" si="1"/>
        <v>169.55071507</v>
      </c>
      <c r="L53" s="1">
        <f t="shared" ca="1" si="2"/>
        <v>156.12344085999999</v>
      </c>
      <c r="M53" s="1">
        <f t="shared" ca="1" si="5"/>
        <v>167.12960018000001</v>
      </c>
      <c r="O53" s="1">
        <f t="shared" ca="1" si="6"/>
        <v>104.23883581901868</v>
      </c>
      <c r="P53" s="1">
        <f t="shared" ca="1" si="7"/>
        <v>102.54703025921657</v>
      </c>
      <c r="Q53" s="1">
        <f t="shared" ca="1" si="8"/>
        <v>107.82409474101289</v>
      </c>
      <c r="R53" s="1">
        <f t="shared" ca="1" si="8"/>
        <v>102.93151450504831</v>
      </c>
      <c r="AB53" s="104">
        <v>38390</v>
      </c>
    </row>
    <row r="54" spans="1:28" x14ac:dyDescent="0.3">
      <c r="A54" s="234">
        <v>43524</v>
      </c>
      <c r="B54" s="101">
        <v>103.52825109</v>
      </c>
      <c r="C54" s="101">
        <v>104.95957919</v>
      </c>
      <c r="D54" s="101"/>
      <c r="E54" s="101"/>
      <c r="F54" s="101">
        <v>101.06416263</v>
      </c>
      <c r="G54" s="102">
        <v>108.75790087999999</v>
      </c>
      <c r="I54" s="103">
        <f t="shared" ca="1" si="4"/>
        <v>45824</v>
      </c>
      <c r="J54" s="1">
        <f t="shared" ca="1" si="0"/>
        <v>145.93700432</v>
      </c>
      <c r="K54" s="1">
        <f t="shared" ca="1" si="1"/>
        <v>169.64272389000001</v>
      </c>
      <c r="L54" s="1">
        <f t="shared" ca="1" si="2"/>
        <v>158.44832818</v>
      </c>
      <c r="M54" s="1">
        <f t="shared" ca="1" si="5"/>
        <v>167.24836006999999</v>
      </c>
      <c r="O54" s="1">
        <f t="shared" ca="1" si="6"/>
        <v>104.63213929132245</v>
      </c>
      <c r="P54" s="1">
        <f t="shared" ca="1" si="7"/>
        <v>102.60267869009911</v>
      </c>
      <c r="Q54" s="1">
        <f t="shared" ca="1" si="8"/>
        <v>109.42974005137118</v>
      </c>
      <c r="R54" s="1">
        <f t="shared" ca="1" si="8"/>
        <v>103.00465615875288</v>
      </c>
      <c r="AB54" s="104">
        <v>38391</v>
      </c>
    </row>
    <row r="55" spans="1:28" x14ac:dyDescent="0.3">
      <c r="A55" s="234">
        <v>43525</v>
      </c>
      <c r="B55" s="101">
        <v>103.94499041</v>
      </c>
      <c r="C55" s="101">
        <v>104.93632423</v>
      </c>
      <c r="D55" s="101"/>
      <c r="E55" s="101"/>
      <c r="F55" s="101">
        <v>101.08904482</v>
      </c>
      <c r="G55" s="102">
        <v>107.64216478</v>
      </c>
      <c r="I55" s="103">
        <f t="shared" ca="1" si="4"/>
        <v>45825</v>
      </c>
      <c r="J55" s="1">
        <f t="shared" ca="1" si="0"/>
        <v>145.94635969999999</v>
      </c>
      <c r="K55" s="1">
        <f t="shared" ca="1" si="1"/>
        <v>169.73478268</v>
      </c>
      <c r="L55" s="1">
        <f t="shared" ca="1" si="2"/>
        <v>157.97511972000001</v>
      </c>
      <c r="M55" s="1">
        <f t="shared" ca="1" si="5"/>
        <v>167.36046098</v>
      </c>
      <c r="O55" s="1">
        <f t="shared" ca="1" si="6"/>
        <v>104.63884679794725</v>
      </c>
      <c r="P55" s="1">
        <f t="shared" ca="1" si="7"/>
        <v>102.65835734365041</v>
      </c>
      <c r="Q55" s="1">
        <f t="shared" ca="1" si="8"/>
        <v>109.1029263868617</v>
      </c>
      <c r="R55" s="1">
        <f t="shared" ca="1" si="8"/>
        <v>103.07369669035988</v>
      </c>
      <c r="AB55" s="104">
        <v>38436</v>
      </c>
    </row>
    <row r="56" spans="1:28" x14ac:dyDescent="0.3">
      <c r="A56" s="234">
        <v>43528</v>
      </c>
      <c r="B56" s="101"/>
      <c r="C56" s="101"/>
      <c r="D56" s="101"/>
      <c r="E56" s="101"/>
      <c r="F56" s="101"/>
      <c r="G56" s="102"/>
      <c r="I56" s="103">
        <f t="shared" ca="1" si="4"/>
        <v>45826</v>
      </c>
      <c r="J56" s="1">
        <f t="shared" ca="1" si="0"/>
        <v>146.32992995999999</v>
      </c>
      <c r="K56" s="1">
        <f t="shared" ca="1" si="1"/>
        <v>169.82689144</v>
      </c>
      <c r="L56" s="1">
        <f t="shared" ca="1" si="2"/>
        <v>157.83473534000001</v>
      </c>
      <c r="M56" s="1">
        <f t="shared" ca="1" si="5"/>
        <v>167.59108443</v>
      </c>
      <c r="O56" s="1">
        <f t="shared" ca="1" si="6"/>
        <v>104.91385434013529</v>
      </c>
      <c r="P56" s="1">
        <f t="shared" ca="1" si="7"/>
        <v>102.71406621987047</v>
      </c>
      <c r="Q56" s="1">
        <f t="shared" ca="1" si="8"/>
        <v>109.00597221645718</v>
      </c>
      <c r="R56" s="1">
        <f t="shared" ca="1" si="8"/>
        <v>103.2157326969279</v>
      </c>
      <c r="AB56" s="104">
        <v>38463</v>
      </c>
    </row>
    <row r="57" spans="1:28" x14ac:dyDescent="0.3">
      <c r="A57" s="234">
        <v>43529</v>
      </c>
      <c r="B57" s="101"/>
      <c r="C57" s="101"/>
      <c r="D57" s="101"/>
      <c r="E57" s="101"/>
      <c r="F57" s="101"/>
      <c r="G57" s="102"/>
      <c r="I57" s="103">
        <f t="shared" ca="1" si="4"/>
        <v>45828</v>
      </c>
      <c r="J57" s="1">
        <f t="shared" ca="1" si="0"/>
        <v>146.14367300000001</v>
      </c>
      <c r="K57" s="1">
        <f t="shared" ca="1" si="1"/>
        <v>169.92051888</v>
      </c>
      <c r="L57" s="1">
        <f t="shared" ca="1" si="2"/>
        <v>156.01329976</v>
      </c>
      <c r="M57" s="1">
        <f t="shared" ca="1" si="5"/>
        <v>168.15708594</v>
      </c>
      <c r="O57" s="1">
        <f t="shared" ca="1" si="6"/>
        <v>104.78031408916533</v>
      </c>
      <c r="P57" s="1">
        <f t="shared" ca="1" si="7"/>
        <v>102.77069361845625</v>
      </c>
      <c r="Q57" s="1">
        <f t="shared" ca="1" si="8"/>
        <v>107.74802759609305</v>
      </c>
      <c r="R57" s="1">
        <f t="shared" ca="1" si="8"/>
        <v>103.56432081401607</v>
      </c>
      <c r="AB57" s="104">
        <v>38473</v>
      </c>
    </row>
    <row r="58" spans="1:28" x14ac:dyDescent="0.3">
      <c r="A58" s="234">
        <v>43530</v>
      </c>
      <c r="B58" s="101">
        <v>104.2566944</v>
      </c>
      <c r="C58" s="101">
        <v>104.88635936</v>
      </c>
      <c r="D58" s="101"/>
      <c r="E58" s="101"/>
      <c r="F58" s="101">
        <v>101.11393326</v>
      </c>
      <c r="G58" s="102">
        <v>107.20196451</v>
      </c>
      <c r="I58" s="103">
        <f t="shared" ca="1" si="4"/>
        <v>45831</v>
      </c>
      <c r="J58" s="1">
        <f t="shared" ca="1" si="0"/>
        <v>145.85110499999999</v>
      </c>
      <c r="K58" s="1">
        <f t="shared" ca="1" si="1"/>
        <v>170.01419788999999</v>
      </c>
      <c r="L58" s="1">
        <f t="shared" ca="1" si="2"/>
        <v>155.37005529999999</v>
      </c>
      <c r="M58" s="1">
        <f t="shared" ca="1" si="5"/>
        <v>167.99062701</v>
      </c>
      <c r="O58" s="1">
        <f t="shared" ca="1" si="6"/>
        <v>104.57055224109379</v>
      </c>
      <c r="P58" s="1">
        <f t="shared" ca="1" si="7"/>
        <v>102.82735220741682</v>
      </c>
      <c r="Q58" s="1">
        <f t="shared" ca="1" si="8"/>
        <v>107.30378135597292</v>
      </c>
      <c r="R58" s="1">
        <f t="shared" ca="1" si="8"/>
        <v>103.46180235080347</v>
      </c>
      <c r="AB58" s="104">
        <v>38498</v>
      </c>
    </row>
    <row r="59" spans="1:28" x14ac:dyDescent="0.3">
      <c r="A59" s="234">
        <v>43531</v>
      </c>
      <c r="B59" s="101">
        <v>104.48675151</v>
      </c>
      <c r="C59" s="101">
        <v>104.90156801000001</v>
      </c>
      <c r="D59" s="101"/>
      <c r="E59" s="101"/>
      <c r="F59" s="101">
        <v>101.13882776</v>
      </c>
      <c r="G59" s="102">
        <v>107.34225787</v>
      </c>
      <c r="I59" s="103">
        <f t="shared" ca="1" si="4"/>
        <v>45832</v>
      </c>
      <c r="J59" s="1">
        <f t="shared" ca="1" si="0"/>
        <v>146.03566097999999</v>
      </c>
      <c r="K59" s="1">
        <f t="shared" ca="1" si="1"/>
        <v>170.10792848</v>
      </c>
      <c r="L59" s="1">
        <f t="shared" ca="1" si="2"/>
        <v>156.06880268</v>
      </c>
      <c r="M59" s="1">
        <f t="shared" ca="1" si="5"/>
        <v>167.76546296999999</v>
      </c>
      <c r="O59" s="1">
        <f t="shared" ca="1" si="6"/>
        <v>104.70287294410112</v>
      </c>
      <c r="P59" s="1">
        <f t="shared" ca="1" si="7"/>
        <v>102.88404199280038</v>
      </c>
      <c r="Q59" s="1">
        <f t="shared" ca="1" si="8"/>
        <v>107.78635977780463</v>
      </c>
      <c r="R59" s="1">
        <f t="shared" ca="1" si="8"/>
        <v>103.32312867705379</v>
      </c>
      <c r="AB59" s="104">
        <v>38602</v>
      </c>
    </row>
    <row r="60" spans="1:28" x14ac:dyDescent="0.3">
      <c r="A60" s="234">
        <v>43532</v>
      </c>
      <c r="B60" s="101">
        <v>104.61347428000001</v>
      </c>
      <c r="C60" s="101">
        <v>105.15757508999999</v>
      </c>
      <c r="D60" s="101"/>
      <c r="E60" s="101"/>
      <c r="F60" s="101">
        <v>101.16372833</v>
      </c>
      <c r="G60" s="102">
        <v>108.50816051</v>
      </c>
      <c r="I60" s="103">
        <f t="shared" ca="1" si="4"/>
        <v>45833</v>
      </c>
      <c r="J60" s="1">
        <f t="shared" ca="1" si="0"/>
        <v>146.38563694999999</v>
      </c>
      <c r="K60" s="1">
        <f t="shared" ca="1" si="1"/>
        <v>170.20171081000001</v>
      </c>
      <c r="L60" s="1">
        <f t="shared" ca="1" si="2"/>
        <v>154.47890235</v>
      </c>
      <c r="M60" s="1">
        <f t="shared" ca="1" si="5"/>
        <v>167.61670694</v>
      </c>
      <c r="O60" s="1">
        <f t="shared" ca="1" si="6"/>
        <v>104.95379446062999</v>
      </c>
      <c r="P60" s="1">
        <f t="shared" ca="1" si="7"/>
        <v>102.94076307137749</v>
      </c>
      <c r="Q60" s="1">
        <f t="shared" ca="1" si="8"/>
        <v>106.68832118176566</v>
      </c>
      <c r="R60" s="1">
        <f t="shared" ca="1" si="8"/>
        <v>103.23151304796615</v>
      </c>
      <c r="AB60" s="104">
        <v>38637</v>
      </c>
    </row>
    <row r="61" spans="1:28" x14ac:dyDescent="0.3">
      <c r="A61" s="234">
        <v>43535</v>
      </c>
      <c r="B61" s="101">
        <v>104.7589078</v>
      </c>
      <c r="C61" s="101">
        <v>105.73857743000001</v>
      </c>
      <c r="D61" s="101"/>
      <c r="E61" s="101"/>
      <c r="F61" s="101">
        <v>101.18863515</v>
      </c>
      <c r="G61" s="102">
        <v>111.53676749</v>
      </c>
      <c r="I61" s="103">
        <f t="shared" ca="1" si="4"/>
        <v>45834</v>
      </c>
      <c r="J61" s="1">
        <f t="shared" ca="1" si="0"/>
        <v>146.69011180000001</v>
      </c>
      <c r="K61" s="1">
        <f t="shared" ca="1" si="1"/>
        <v>170.29554487999999</v>
      </c>
      <c r="L61" s="1">
        <f t="shared" ca="1" si="2"/>
        <v>156.01109238999999</v>
      </c>
      <c r="M61" s="1">
        <f t="shared" ca="1" si="5"/>
        <v>168.02942505999999</v>
      </c>
      <c r="O61" s="1">
        <f t="shared" ca="1" si="6"/>
        <v>105.17209313727029</v>
      </c>
      <c r="P61" s="1">
        <f t="shared" ca="1" si="7"/>
        <v>102.99751544314816</v>
      </c>
      <c r="Q61" s="1">
        <f t="shared" ca="1" si="8"/>
        <v>107.74650311219301</v>
      </c>
      <c r="R61" s="1">
        <f t="shared" ca="1" si="8"/>
        <v>103.48569723263195</v>
      </c>
      <c r="AB61" s="104">
        <v>38658</v>
      </c>
    </row>
    <row r="62" spans="1:28" x14ac:dyDescent="0.3">
      <c r="A62" s="234">
        <v>43536</v>
      </c>
      <c r="B62" s="101">
        <v>104.80908660999999</v>
      </c>
      <c r="C62" s="101">
        <v>105.87359533</v>
      </c>
      <c r="D62" s="101"/>
      <c r="E62" s="101"/>
      <c r="F62" s="101">
        <v>101.21354803</v>
      </c>
      <c r="G62" s="102">
        <v>111.31081896000001</v>
      </c>
      <c r="I62" s="103">
        <f t="shared" ca="1" si="4"/>
        <v>45835</v>
      </c>
      <c r="J62" s="1">
        <f t="shared" ca="1" si="0"/>
        <v>147.25823804000001</v>
      </c>
      <c r="K62" s="1">
        <f t="shared" ca="1" si="1"/>
        <v>170.38943071</v>
      </c>
      <c r="L62" s="1">
        <f t="shared" ca="1" si="2"/>
        <v>155.72879895</v>
      </c>
      <c r="M62" s="1">
        <f t="shared" ca="1" si="5"/>
        <v>168.32544555999999</v>
      </c>
      <c r="O62" s="1">
        <f t="shared" ca="1" si="6"/>
        <v>105.57942138246567</v>
      </c>
      <c r="P62" s="1">
        <f t="shared" ca="1" si="7"/>
        <v>103.05429912020873</v>
      </c>
      <c r="Q62" s="1">
        <f t="shared" ca="1" si="8"/>
        <v>107.55154177613957</v>
      </c>
      <c r="R62" s="1">
        <f t="shared" ca="1" si="8"/>
        <v>103.66800987118745</v>
      </c>
      <c r="AB62" s="104">
        <v>38671</v>
      </c>
    </row>
    <row r="63" spans="1:28" x14ac:dyDescent="0.3">
      <c r="A63" s="234">
        <v>43537</v>
      </c>
      <c r="B63" s="101">
        <v>104.81929246999999</v>
      </c>
      <c r="C63" s="101">
        <v>106.23056185999999</v>
      </c>
      <c r="D63" s="101"/>
      <c r="E63" s="101"/>
      <c r="F63" s="101">
        <v>101.23846698</v>
      </c>
      <c r="G63" s="102">
        <v>112.53494391</v>
      </c>
      <c r="I63" s="103">
        <f t="shared" ca="1" si="4"/>
        <v>45838</v>
      </c>
      <c r="J63" s="1">
        <f t="shared" ca="1" si="0"/>
        <v>148.14529744000001</v>
      </c>
      <c r="K63" s="1">
        <f t="shared" ca="1" si="1"/>
        <v>170.48336828000001</v>
      </c>
      <c r="L63" s="1">
        <f t="shared" ca="1" si="2"/>
        <v>157.99170914999999</v>
      </c>
      <c r="M63" s="1">
        <f t="shared" ca="1" si="5"/>
        <v>169.29146702</v>
      </c>
      <c r="O63" s="1">
        <f t="shared" ca="1" si="6"/>
        <v>106.21541444764439</v>
      </c>
      <c r="P63" s="1">
        <f t="shared" ca="1" si="7"/>
        <v>103.11111409046286</v>
      </c>
      <c r="Q63" s="1">
        <f t="shared" ca="1" si="8"/>
        <v>109.11438360470267</v>
      </c>
      <c r="R63" s="1">
        <f t="shared" ca="1" si="8"/>
        <v>104.26296164403372</v>
      </c>
      <c r="AB63" s="104">
        <v>38711</v>
      </c>
    </row>
    <row r="64" spans="1:28" x14ac:dyDescent="0.3">
      <c r="A64" s="234">
        <v>43538</v>
      </c>
      <c r="B64" s="101">
        <v>105.07826618999999</v>
      </c>
      <c r="C64" s="101">
        <v>106.17041792000001</v>
      </c>
      <c r="D64" s="101"/>
      <c r="E64" s="101"/>
      <c r="F64" s="101">
        <v>101.26339217</v>
      </c>
      <c r="G64" s="102">
        <v>112.19448504</v>
      </c>
      <c r="I64" s="103">
        <f t="shared" ca="1" si="4"/>
        <v>45839</v>
      </c>
      <c r="J64" s="1">
        <f t="shared" ca="1" si="0"/>
        <v>147.76725535</v>
      </c>
      <c r="K64" s="1">
        <f t="shared" ca="1" si="1"/>
        <v>170.57735758999999</v>
      </c>
      <c r="L64" s="1">
        <f t="shared" ca="1" si="2"/>
        <v>158.78230146000001</v>
      </c>
      <c r="M64" s="1">
        <f t="shared" ca="1" si="5"/>
        <v>169.48596816</v>
      </c>
      <c r="O64" s="1">
        <f t="shared" ca="1" si="6"/>
        <v>105.9443704255804</v>
      </c>
      <c r="P64" s="1">
        <f t="shared" ca="1" si="7"/>
        <v>103.16796035391054</v>
      </c>
      <c r="Q64" s="1">
        <f t="shared" ca="1" si="8"/>
        <v>109.6603932216147</v>
      </c>
      <c r="R64" s="1">
        <f t="shared" ca="1" si="8"/>
        <v>104.38275069930339</v>
      </c>
      <c r="AB64" s="104">
        <v>38718</v>
      </c>
    </row>
    <row r="65" spans="1:28" x14ac:dyDescent="0.3">
      <c r="A65" s="234">
        <v>43539</v>
      </c>
      <c r="B65" s="101">
        <v>105.57835335999999</v>
      </c>
      <c r="C65" s="101">
        <v>106.30721806</v>
      </c>
      <c r="D65" s="101"/>
      <c r="E65" s="101"/>
      <c r="F65" s="101">
        <v>101.28832344</v>
      </c>
      <c r="G65" s="102">
        <v>112.79988557999999</v>
      </c>
      <c r="I65" s="103">
        <f t="shared" ca="1" si="4"/>
        <v>45840</v>
      </c>
      <c r="J65" s="1">
        <f t="shared" ca="1" si="0"/>
        <v>147.78128839999999</v>
      </c>
      <c r="K65" s="1">
        <f t="shared" ca="1" si="1"/>
        <v>170.67139865999999</v>
      </c>
      <c r="L65" s="1">
        <f t="shared" ca="1" si="2"/>
        <v>158.21509759</v>
      </c>
      <c r="M65" s="1">
        <f t="shared" ca="1" si="5"/>
        <v>169.34995878999999</v>
      </c>
      <c r="O65" s="1">
        <f t="shared" ca="1" si="6"/>
        <v>105.95443167117827</v>
      </c>
      <c r="P65" s="1">
        <f t="shared" ca="1" si="7"/>
        <v>103.22483792264812</v>
      </c>
      <c r="Q65" s="1">
        <f t="shared" ca="1" si="8"/>
        <v>109.26866316827061</v>
      </c>
      <c r="R65" s="1">
        <f t="shared" ca="1" si="8"/>
        <v>104.29898546306815</v>
      </c>
      <c r="AB65" s="104">
        <v>38775</v>
      </c>
    </row>
    <row r="66" spans="1:28" x14ac:dyDescent="0.3">
      <c r="A66" s="234">
        <v>43542</v>
      </c>
      <c r="B66" s="101">
        <v>105.68806637</v>
      </c>
      <c r="C66" s="101">
        <v>106.53179828</v>
      </c>
      <c r="D66" s="101"/>
      <c r="E66" s="101"/>
      <c r="F66" s="101">
        <v>101.31326094000001</v>
      </c>
      <c r="G66" s="102">
        <v>113.77521453999999</v>
      </c>
      <c r="I66" s="103">
        <f t="shared" ca="1" si="4"/>
        <v>45841</v>
      </c>
      <c r="J66" s="1">
        <f t="shared" ca="1" si="0"/>
        <v>148.06322531000001</v>
      </c>
      <c r="K66" s="1">
        <f t="shared" ca="1" si="1"/>
        <v>170.76549165</v>
      </c>
      <c r="L66" s="1">
        <f t="shared" ca="1" si="2"/>
        <v>160.35070836</v>
      </c>
      <c r="M66" s="1">
        <f t="shared" ca="1" si="5"/>
        <v>169.45680737000001</v>
      </c>
      <c r="O66" s="1">
        <f t="shared" ca="1" si="6"/>
        <v>106.15657136957719</v>
      </c>
      <c r="P66" s="1">
        <f t="shared" ca="1" si="7"/>
        <v>103.2817468934462</v>
      </c>
      <c r="Q66" s="1">
        <f t="shared" ca="1" si="8"/>
        <v>110.74358773261514</v>
      </c>
      <c r="R66" s="1">
        <f t="shared" ca="1" si="8"/>
        <v>104.36479119796053</v>
      </c>
      <c r="AB66" s="104">
        <v>38776</v>
      </c>
    </row>
    <row r="67" spans="1:28" x14ac:dyDescent="0.3">
      <c r="A67" s="234">
        <v>43543</v>
      </c>
      <c r="B67" s="101">
        <v>105.46778987</v>
      </c>
      <c r="C67" s="101">
        <v>106.63347194000001</v>
      </c>
      <c r="D67" s="101"/>
      <c r="E67" s="101"/>
      <c r="F67" s="101">
        <v>101.33820452000001</v>
      </c>
      <c r="G67" s="102">
        <v>113.31377114999999</v>
      </c>
      <c r="I67" s="103">
        <f t="shared" ca="1" si="4"/>
        <v>45842</v>
      </c>
      <c r="J67" s="1">
        <f t="shared" ca="1" si="0"/>
        <v>148.64070692999999</v>
      </c>
      <c r="K67" s="1">
        <f t="shared" ca="1" si="1"/>
        <v>170.85963656000001</v>
      </c>
      <c r="L67" s="1">
        <f t="shared" ca="1" si="2"/>
        <v>160.73267494000001</v>
      </c>
      <c r="M67" s="1">
        <f t="shared" ca="1" si="5"/>
        <v>169.39510808</v>
      </c>
      <c r="O67" s="1">
        <f t="shared" ca="1" si="6"/>
        <v>106.57060712139737</v>
      </c>
      <c r="P67" s="1">
        <f t="shared" ca="1" si="7"/>
        <v>103.33868726630477</v>
      </c>
      <c r="Q67" s="1">
        <f t="shared" ca="1" si="8"/>
        <v>111.00738668863966</v>
      </c>
      <c r="R67" s="1">
        <f t="shared" ca="1" si="8"/>
        <v>104.3267919365685</v>
      </c>
      <c r="AB67" s="104">
        <v>38821</v>
      </c>
    </row>
    <row r="68" spans="1:28" x14ac:dyDescent="0.3">
      <c r="A68" s="234">
        <v>43544</v>
      </c>
      <c r="B68" s="101">
        <v>105.5902602</v>
      </c>
      <c r="C68" s="101">
        <v>106.8580778</v>
      </c>
      <c r="D68" s="101"/>
      <c r="E68" s="101"/>
      <c r="F68" s="101">
        <v>101.36315415999999</v>
      </c>
      <c r="G68" s="102">
        <v>111.55356173</v>
      </c>
      <c r="I68" s="103">
        <f t="shared" ca="1" si="4"/>
        <v>45845</v>
      </c>
      <c r="J68" s="1">
        <f t="shared" ca="1" si="0"/>
        <v>148.48209084000001</v>
      </c>
      <c r="K68" s="1">
        <f t="shared" ca="1" si="1"/>
        <v>170.95383322999999</v>
      </c>
      <c r="L68" s="1">
        <f t="shared" ca="1" si="2"/>
        <v>158.7143394</v>
      </c>
      <c r="M68" s="1">
        <f t="shared" ca="1" si="5"/>
        <v>169.00316602999999</v>
      </c>
      <c r="O68" s="1">
        <f t="shared" ca="1" si="6"/>
        <v>106.45688448538704</v>
      </c>
      <c r="P68" s="1">
        <f t="shared" ca="1" si="7"/>
        <v>103.39565894445322</v>
      </c>
      <c r="Q68" s="1">
        <f t="shared" ca="1" si="8"/>
        <v>109.61345633913331</v>
      </c>
      <c r="R68" s="1">
        <f t="shared" ca="1" si="8"/>
        <v>104.08540328511918</v>
      </c>
      <c r="AB68" s="104">
        <v>38828</v>
      </c>
    </row>
    <row r="69" spans="1:28" x14ac:dyDescent="0.3">
      <c r="A69" s="234">
        <v>43545</v>
      </c>
      <c r="B69" s="101">
        <v>105.54093188</v>
      </c>
      <c r="C69" s="101">
        <v>106.56492832000001</v>
      </c>
      <c r="D69" s="101"/>
      <c r="E69" s="101"/>
      <c r="F69" s="101">
        <v>101.38811004</v>
      </c>
      <c r="G69" s="102">
        <v>110.06039896</v>
      </c>
      <c r="I69" s="103">
        <f t="shared" ca="1" si="4"/>
        <v>45846</v>
      </c>
      <c r="J69" s="1">
        <f t="shared" ref="J69:J132" ca="1" si="9">VLOOKUP(I69,$A$10:$G$10000,2,FALSE)</f>
        <v>148.25841238999999</v>
      </c>
      <c r="K69" s="1">
        <f t="shared" ref="K69:K132" ca="1" si="10">VLOOKUP(I69,$A$10:$G$10000,6,FALSE)</f>
        <v>171.04808181999999</v>
      </c>
      <c r="L69" s="1">
        <f t="shared" ref="L69:L132" ca="1" si="11">VLOOKUP(I69,$A$10:$G$10000,7,FALSE)</f>
        <v>158.50173751</v>
      </c>
      <c r="M69" s="1">
        <f t="shared" ca="1" si="5"/>
        <v>168.55772714</v>
      </c>
      <c r="O69" s="1">
        <f t="shared" ca="1" si="6"/>
        <v>106.29651422942679</v>
      </c>
      <c r="P69" s="1">
        <f t="shared" ca="1" si="7"/>
        <v>103.45266202466216</v>
      </c>
      <c r="Q69" s="1">
        <f t="shared" ca="1" si="8"/>
        <v>109.46662632947425</v>
      </c>
      <c r="R69" s="1">
        <f t="shared" ca="1" si="8"/>
        <v>103.81106708424414</v>
      </c>
      <c r="AB69" s="104">
        <v>38838</v>
      </c>
    </row>
    <row r="70" spans="1:28" x14ac:dyDescent="0.3">
      <c r="A70" s="234">
        <v>43546</v>
      </c>
      <c r="B70" s="101">
        <v>105.09272448999999</v>
      </c>
      <c r="C70" s="101">
        <v>105.57991327000001</v>
      </c>
      <c r="D70" s="101"/>
      <c r="E70" s="101"/>
      <c r="F70" s="101">
        <v>101.413072</v>
      </c>
      <c r="G70" s="102">
        <v>106.65385328000001</v>
      </c>
      <c r="I70" s="103">
        <f t="shared" ref="I70:I133" ca="1" si="12">WORKDAY(I69,1,$AB$4:$AB$467)</f>
        <v>45847</v>
      </c>
      <c r="J70" s="1">
        <f t="shared" ca="1" si="9"/>
        <v>148.09511861999999</v>
      </c>
      <c r="K70" s="1">
        <f t="shared" ca="1" si="10"/>
        <v>171.14238251</v>
      </c>
      <c r="L70" s="1">
        <f t="shared" ca="1" si="11"/>
        <v>156.42855899</v>
      </c>
      <c r="M70" s="1">
        <f t="shared" ref="M70:M133" ca="1" si="13">VLOOKUP(I70,$A$10:$G$10000,3,FALSE)</f>
        <v>168.16232857</v>
      </c>
      <c r="O70" s="1">
        <f t="shared" ca="1" si="6"/>
        <v>106.1794378472737</v>
      </c>
      <c r="P70" s="1">
        <f t="shared" ca="1" si="7"/>
        <v>103.50969661579852</v>
      </c>
      <c r="Q70" s="1">
        <f t="shared" ca="1" si="8"/>
        <v>108.03481957499741</v>
      </c>
      <c r="R70" s="1">
        <f t="shared" ca="1" si="8"/>
        <v>103.56754963671003</v>
      </c>
      <c r="AB70" s="104">
        <v>38883</v>
      </c>
    </row>
    <row r="71" spans="1:28" x14ac:dyDescent="0.3">
      <c r="A71" s="234">
        <v>43549</v>
      </c>
      <c r="B71" s="101">
        <v>105.20413847</v>
      </c>
      <c r="C71" s="101">
        <v>105.65006585</v>
      </c>
      <c r="D71" s="101"/>
      <c r="E71" s="101"/>
      <c r="F71" s="101">
        <v>101.4380402</v>
      </c>
      <c r="G71" s="102">
        <v>106.57062166</v>
      </c>
      <c r="I71" s="103">
        <f t="shared" ca="1" si="12"/>
        <v>45848</v>
      </c>
      <c r="J71" s="1">
        <f t="shared" ca="1" si="9"/>
        <v>147.77193303000001</v>
      </c>
      <c r="K71" s="1">
        <f t="shared" ca="1" si="10"/>
        <v>171.23673513</v>
      </c>
      <c r="L71" s="1">
        <f t="shared" ca="1" si="11"/>
        <v>155.58938172000001</v>
      </c>
      <c r="M71" s="1">
        <f t="shared" ca="1" si="13"/>
        <v>168.01918273999999</v>
      </c>
      <c r="O71" s="1">
        <f t="shared" ref="O71:O134" ca="1" si="14">J71/J70*O70</f>
        <v>105.94772417172314</v>
      </c>
      <c r="P71" s="1">
        <f t="shared" ref="P71:P134" ca="1" si="15">K71/K70*P70</f>
        <v>103.56676261504353</v>
      </c>
      <c r="Q71" s="1">
        <f t="shared" ref="Q71:R134" ca="1" si="16">L71/L70*Q70</f>
        <v>107.45525555202586</v>
      </c>
      <c r="R71" s="1">
        <f t="shared" ca="1" si="16"/>
        <v>103.47938920874805</v>
      </c>
      <c r="AB71" s="104">
        <v>38967</v>
      </c>
    </row>
    <row r="72" spans="1:28" x14ac:dyDescent="0.3">
      <c r="A72" s="234">
        <v>43550</v>
      </c>
      <c r="B72" s="101">
        <v>105.49415501</v>
      </c>
      <c r="C72" s="101">
        <v>105.26980622000001</v>
      </c>
      <c r="D72" s="101"/>
      <c r="E72" s="101"/>
      <c r="F72" s="101">
        <v>101.46301446</v>
      </c>
      <c r="G72" s="102">
        <v>108.44212136</v>
      </c>
      <c r="I72" s="103">
        <f t="shared" ca="1" si="12"/>
        <v>45849</v>
      </c>
      <c r="J72" s="1">
        <f t="shared" ca="1" si="9"/>
        <v>148.12190901</v>
      </c>
      <c r="K72" s="1">
        <f t="shared" ca="1" si="10"/>
        <v>171.33113985</v>
      </c>
      <c r="L72" s="1">
        <f t="shared" ca="1" si="11"/>
        <v>154.95681001</v>
      </c>
      <c r="M72" s="1">
        <f t="shared" ca="1" si="13"/>
        <v>168.42989503999999</v>
      </c>
      <c r="O72" s="1">
        <f t="shared" ca="1" si="14"/>
        <v>106.19864569542169</v>
      </c>
      <c r="P72" s="1">
        <f t="shared" ca="1" si="15"/>
        <v>103.62386012521597</v>
      </c>
      <c r="Q72" s="1">
        <f t="shared" ca="1" si="16"/>
        <v>107.01838027171041</v>
      </c>
      <c r="R72" s="1">
        <f t="shared" ca="1" si="16"/>
        <v>103.73233805215652</v>
      </c>
      <c r="AB72" s="104">
        <v>39002</v>
      </c>
    </row>
    <row r="73" spans="1:28" x14ac:dyDescent="0.3">
      <c r="A73" s="234">
        <v>43551</v>
      </c>
      <c r="B73" s="101">
        <v>105.20541420000001</v>
      </c>
      <c r="C73" s="101">
        <v>103.94722044</v>
      </c>
      <c r="D73" s="101"/>
      <c r="E73" s="101"/>
      <c r="F73" s="101">
        <v>101.48799497</v>
      </c>
      <c r="G73" s="102">
        <v>104.56964927</v>
      </c>
      <c r="I73" s="103">
        <f t="shared" ca="1" si="12"/>
        <v>45852</v>
      </c>
      <c r="J73" s="1">
        <f t="shared" ca="1" si="9"/>
        <v>148.14869938999999</v>
      </c>
      <c r="K73" s="1">
        <f t="shared" ca="1" si="10"/>
        <v>171.42559650000001</v>
      </c>
      <c r="L73" s="1">
        <f t="shared" ca="1" si="11"/>
        <v>153.94606067999999</v>
      </c>
      <c r="M73" s="1">
        <f t="shared" ca="1" si="13"/>
        <v>168.27572495999999</v>
      </c>
      <c r="O73" s="1">
        <f t="shared" ca="1" si="14"/>
        <v>106.21785353639999</v>
      </c>
      <c r="P73" s="1">
        <f t="shared" ca="1" si="15"/>
        <v>103.68098904349705</v>
      </c>
      <c r="Q73" s="1">
        <f t="shared" ca="1" si="16"/>
        <v>106.32032281847337</v>
      </c>
      <c r="R73" s="1">
        <f t="shared" ca="1" si="16"/>
        <v>103.63738802649576</v>
      </c>
      <c r="AB73" s="104">
        <v>39023</v>
      </c>
    </row>
    <row r="74" spans="1:28" x14ac:dyDescent="0.3">
      <c r="A74" s="234">
        <v>43552</v>
      </c>
      <c r="B74" s="101">
        <v>105.31385147</v>
      </c>
      <c r="C74" s="101">
        <v>105.38539784</v>
      </c>
      <c r="D74" s="101"/>
      <c r="E74" s="101"/>
      <c r="F74" s="101">
        <v>101.51298155000001</v>
      </c>
      <c r="G74" s="102">
        <v>107.39773803</v>
      </c>
      <c r="I74" s="103">
        <f t="shared" ca="1" si="12"/>
        <v>45853</v>
      </c>
      <c r="J74" s="1">
        <f t="shared" ca="1" si="9"/>
        <v>147.95946572</v>
      </c>
      <c r="K74" s="1">
        <f t="shared" ca="1" si="10"/>
        <v>171.52010525</v>
      </c>
      <c r="L74" s="1">
        <f t="shared" ca="1" si="11"/>
        <v>153.8904326</v>
      </c>
      <c r="M74" s="1">
        <f t="shared" ca="1" si="13"/>
        <v>167.68265986</v>
      </c>
      <c r="O74" s="1">
        <f t="shared" ca="1" si="14"/>
        <v>106.08217908008025</v>
      </c>
      <c r="P74" s="1">
        <f t="shared" ca="1" si="15"/>
        <v>103.73814947270556</v>
      </c>
      <c r="Q74" s="1">
        <f t="shared" ca="1" si="16"/>
        <v>106.28190419705983</v>
      </c>
      <c r="R74" s="1">
        <f t="shared" ca="1" si="16"/>
        <v>103.27213202829232</v>
      </c>
      <c r="AB74" s="104">
        <v>39036</v>
      </c>
    </row>
    <row r="75" spans="1:28" x14ac:dyDescent="0.3">
      <c r="A75" s="234">
        <v>43553</v>
      </c>
      <c r="B75" s="101">
        <v>105.58515727</v>
      </c>
      <c r="C75" s="101">
        <v>105.56822042</v>
      </c>
      <c r="D75" s="101"/>
      <c r="E75" s="101"/>
      <c r="F75" s="101">
        <v>101.53797437</v>
      </c>
      <c r="G75" s="102">
        <v>108.56471021999999</v>
      </c>
      <c r="I75" s="103">
        <f t="shared" ca="1" si="12"/>
        <v>45854</v>
      </c>
      <c r="J75" s="1">
        <f t="shared" ca="1" si="9"/>
        <v>147.78639133999999</v>
      </c>
      <c r="K75" s="1">
        <f t="shared" ca="1" si="10"/>
        <v>171.61466611</v>
      </c>
      <c r="L75" s="1">
        <f t="shared" ca="1" si="11"/>
        <v>154.18727877000001</v>
      </c>
      <c r="M75" s="1">
        <f t="shared" ca="1" si="13"/>
        <v>167.17672092999999</v>
      </c>
      <c r="O75" s="1">
        <f t="shared" ca="1" si="14"/>
        <v>105.9580903150662</v>
      </c>
      <c r="P75" s="1">
        <f t="shared" ca="1" si="15"/>
        <v>103.79534141888963</v>
      </c>
      <c r="Q75" s="1">
        <f t="shared" ca="1" si="16"/>
        <v>106.48691613749158</v>
      </c>
      <c r="R75" s="1">
        <f t="shared" ca="1" si="16"/>
        <v>102.96053515822335</v>
      </c>
      <c r="AB75" s="104">
        <v>39076</v>
      </c>
    </row>
    <row r="76" spans="1:28" x14ac:dyDescent="0.3">
      <c r="A76" s="234">
        <v>43556</v>
      </c>
      <c r="B76" s="101">
        <v>105.53838041</v>
      </c>
      <c r="C76" s="101">
        <v>105.97125776</v>
      </c>
      <c r="D76" s="101"/>
      <c r="E76" s="101"/>
      <c r="F76" s="101">
        <v>101.56297326000001</v>
      </c>
      <c r="G76" s="102">
        <v>109.29280201</v>
      </c>
      <c r="I76" s="103">
        <f t="shared" ca="1" si="12"/>
        <v>45855</v>
      </c>
      <c r="J76" s="1">
        <f t="shared" ca="1" si="9"/>
        <v>147.77405924999999</v>
      </c>
      <c r="K76" s="1">
        <f t="shared" ca="1" si="10"/>
        <v>171.70927907000001</v>
      </c>
      <c r="L76" s="1">
        <f t="shared" ca="1" si="11"/>
        <v>154.24843666000001</v>
      </c>
      <c r="M76" s="1">
        <f t="shared" ca="1" si="13"/>
        <v>167.53734548</v>
      </c>
      <c r="O76" s="1">
        <f t="shared" ca="1" si="14"/>
        <v>105.9492486030916</v>
      </c>
      <c r="P76" s="1">
        <f t="shared" ca="1" si="15"/>
        <v>103.85256487600114</v>
      </c>
      <c r="Q76" s="1">
        <f t="shared" ca="1" si="16"/>
        <v>106.5291538315188</v>
      </c>
      <c r="R76" s="1">
        <f t="shared" ca="1" si="16"/>
        <v>103.18263603717732</v>
      </c>
      <c r="AB76" s="104">
        <v>39083</v>
      </c>
    </row>
    <row r="77" spans="1:28" x14ac:dyDescent="0.3">
      <c r="A77" s="234">
        <v>43557</v>
      </c>
      <c r="B77" s="101">
        <v>105.56772226</v>
      </c>
      <c r="C77" s="101">
        <v>106.01337556</v>
      </c>
      <c r="D77" s="101"/>
      <c r="E77" s="101"/>
      <c r="F77" s="101">
        <v>101.5879784</v>
      </c>
      <c r="G77" s="102">
        <v>108.53307879</v>
      </c>
      <c r="I77" s="103">
        <f t="shared" ca="1" si="12"/>
        <v>45856</v>
      </c>
      <c r="J77" s="1">
        <f t="shared" ca="1" si="9"/>
        <v>147.34753932000001</v>
      </c>
      <c r="K77" s="1">
        <f t="shared" ca="1" si="10"/>
        <v>171.80394412999999</v>
      </c>
      <c r="L77" s="1">
        <f t="shared" ca="1" si="11"/>
        <v>151.76439091</v>
      </c>
      <c r="M77" s="1">
        <f t="shared" ca="1" si="13"/>
        <v>167.27881712000001</v>
      </c>
      <c r="O77" s="1">
        <f t="shared" ca="1" si="14"/>
        <v>105.64344752861959</v>
      </c>
      <c r="P77" s="1">
        <f t="shared" ca="1" si="15"/>
        <v>103.90981984404006</v>
      </c>
      <c r="Q77" s="1">
        <f t="shared" ca="1" si="16"/>
        <v>104.81358836092947</v>
      </c>
      <c r="R77" s="1">
        <f t="shared" ca="1" si="16"/>
        <v>103.02341399865963</v>
      </c>
      <c r="AB77" s="104">
        <v>39132</v>
      </c>
    </row>
    <row r="78" spans="1:28" x14ac:dyDescent="0.3">
      <c r="A78" s="234">
        <v>43558</v>
      </c>
      <c r="B78" s="101">
        <v>105.72378688000001</v>
      </c>
      <c r="C78" s="101">
        <v>105.69175274</v>
      </c>
      <c r="D78" s="101"/>
      <c r="E78" s="101"/>
      <c r="F78" s="101">
        <v>101.61298960000001</v>
      </c>
      <c r="G78" s="102">
        <v>107.51441022</v>
      </c>
      <c r="I78" s="103">
        <f t="shared" ca="1" si="12"/>
        <v>45859</v>
      </c>
      <c r="J78" s="1">
        <f t="shared" ca="1" si="9"/>
        <v>146.45154980000001</v>
      </c>
      <c r="K78" s="1">
        <f t="shared" ca="1" si="10"/>
        <v>171.89866147999999</v>
      </c>
      <c r="L78" s="1">
        <f t="shared" ca="1" si="11"/>
        <v>152.65773985000001</v>
      </c>
      <c r="M78" s="1">
        <f t="shared" ca="1" si="13"/>
        <v>167.28087712999999</v>
      </c>
      <c r="O78" s="1">
        <f t="shared" ca="1" si="14"/>
        <v>105.00105185456123</v>
      </c>
      <c r="P78" s="1">
        <f t="shared" ca="1" si="15"/>
        <v>103.96710643792149</v>
      </c>
      <c r="Q78" s="1">
        <f t="shared" ca="1" si="16"/>
        <v>105.43056515962634</v>
      </c>
      <c r="R78" s="1">
        <f t="shared" ca="1" si="16"/>
        <v>103.02468271436867</v>
      </c>
      <c r="AB78" s="104">
        <v>39133</v>
      </c>
    </row>
    <row r="79" spans="1:28" x14ac:dyDescent="0.3">
      <c r="A79" s="234">
        <v>43559</v>
      </c>
      <c r="B79" s="101">
        <v>105.71273053</v>
      </c>
      <c r="C79" s="101">
        <v>105.78591804</v>
      </c>
      <c r="D79" s="101"/>
      <c r="E79" s="101"/>
      <c r="F79" s="101">
        <v>101.63800705</v>
      </c>
      <c r="G79" s="102">
        <v>109.58705396000001</v>
      </c>
      <c r="I79" s="103">
        <f t="shared" ca="1" si="12"/>
        <v>45860</v>
      </c>
      <c r="J79" s="1">
        <f t="shared" ca="1" si="9"/>
        <v>146.32440179</v>
      </c>
      <c r="K79" s="1">
        <f t="shared" ca="1" si="10"/>
        <v>171.99343110999999</v>
      </c>
      <c r="L79" s="1">
        <f t="shared" ca="1" si="11"/>
        <v>152.50868527</v>
      </c>
      <c r="M79" s="1">
        <f t="shared" ca="1" si="13"/>
        <v>167.32753058</v>
      </c>
      <c r="O79" s="1">
        <f t="shared" ca="1" si="14"/>
        <v>104.90989082001126</v>
      </c>
      <c r="P79" s="1">
        <f t="shared" ca="1" si="15"/>
        <v>104.02442465159727</v>
      </c>
      <c r="Q79" s="1">
        <f t="shared" ca="1" si="16"/>
        <v>105.32762305774226</v>
      </c>
      <c r="R79" s="1">
        <f t="shared" ca="1" si="16"/>
        <v>103.05341556755694</v>
      </c>
      <c r="AB79" s="104">
        <v>39178</v>
      </c>
    </row>
    <row r="80" spans="1:28" x14ac:dyDescent="0.3">
      <c r="A80" s="234">
        <v>43560</v>
      </c>
      <c r="B80" s="101">
        <v>105.65702354</v>
      </c>
      <c r="C80" s="101">
        <v>105.99003424</v>
      </c>
      <c r="D80" s="101"/>
      <c r="E80" s="101"/>
      <c r="F80" s="101">
        <v>101.66303057</v>
      </c>
      <c r="G80" s="102">
        <v>110.4917356</v>
      </c>
      <c r="I80" s="103">
        <f t="shared" ca="1" si="12"/>
        <v>45861</v>
      </c>
      <c r="J80" s="1">
        <f t="shared" ca="1" si="9"/>
        <v>145.97400056999999</v>
      </c>
      <c r="K80" s="1">
        <f t="shared" ca="1" si="10"/>
        <v>172.08825285</v>
      </c>
      <c r="L80" s="1">
        <f t="shared" ca="1" si="11"/>
        <v>154.02488893</v>
      </c>
      <c r="M80" s="1">
        <f t="shared" ca="1" si="13"/>
        <v>167.49836257999999</v>
      </c>
      <c r="O80" s="1">
        <f t="shared" ca="1" si="14"/>
        <v>104.65866441290687</v>
      </c>
      <c r="P80" s="1">
        <f t="shared" ca="1" si="15"/>
        <v>104.08177438224864</v>
      </c>
      <c r="Q80" s="1">
        <f t="shared" ca="1" si="16"/>
        <v>106.37476425692394</v>
      </c>
      <c r="R80" s="1">
        <f t="shared" ca="1" si="16"/>
        <v>103.15862731022243</v>
      </c>
      <c r="AB80" s="104">
        <v>39193</v>
      </c>
    </row>
    <row r="81" spans="1:28" x14ac:dyDescent="0.3">
      <c r="A81" s="234">
        <v>43563</v>
      </c>
      <c r="B81" s="101">
        <v>105.47757049000001</v>
      </c>
      <c r="C81" s="101">
        <v>105.87203733</v>
      </c>
      <c r="D81" s="101"/>
      <c r="E81" s="101"/>
      <c r="F81" s="101">
        <v>101.68806033</v>
      </c>
      <c r="G81" s="102">
        <v>110.78884348</v>
      </c>
      <c r="I81" s="103">
        <f t="shared" ca="1" si="12"/>
        <v>45862</v>
      </c>
      <c r="J81" s="1">
        <f t="shared" ca="1" si="9"/>
        <v>146.18109448999999</v>
      </c>
      <c r="K81" s="1">
        <f t="shared" ca="1" si="10"/>
        <v>172.18312685999999</v>
      </c>
      <c r="L81" s="1">
        <f t="shared" ca="1" si="11"/>
        <v>152.24911412</v>
      </c>
      <c r="M81" s="1">
        <f t="shared" ca="1" si="13"/>
        <v>167.63789496999999</v>
      </c>
      <c r="O81" s="1">
        <f t="shared" ca="1" si="14"/>
        <v>104.80714409415559</v>
      </c>
      <c r="P81" s="1">
        <f t="shared" ca="1" si="15"/>
        <v>104.13915572664618</v>
      </c>
      <c r="Q81" s="1">
        <f t="shared" ca="1" si="16"/>
        <v>105.1483544987388</v>
      </c>
      <c r="R81" s="1">
        <f t="shared" ca="1" si="16"/>
        <v>103.24456229845755</v>
      </c>
      <c r="AB81" s="104">
        <v>39203</v>
      </c>
    </row>
    <row r="82" spans="1:28" x14ac:dyDescent="0.3">
      <c r="A82" s="234">
        <v>43564</v>
      </c>
      <c r="B82" s="101">
        <v>105.53455321</v>
      </c>
      <c r="C82" s="101">
        <v>105.54051395</v>
      </c>
      <c r="D82" s="101"/>
      <c r="E82" s="101"/>
      <c r="F82" s="101">
        <v>101.71309615</v>
      </c>
      <c r="G82" s="102">
        <v>109.56284112</v>
      </c>
      <c r="I82" s="103">
        <f t="shared" ca="1" si="12"/>
        <v>45863</v>
      </c>
      <c r="J82" s="1">
        <f t="shared" ca="1" si="9"/>
        <v>146.50130336999999</v>
      </c>
      <c r="K82" s="1">
        <f t="shared" ca="1" si="10"/>
        <v>172.27805334000001</v>
      </c>
      <c r="L82" s="1">
        <f t="shared" ca="1" si="11"/>
        <v>151.92664421000001</v>
      </c>
      <c r="M82" s="1">
        <f t="shared" ca="1" si="13"/>
        <v>167.49859706999999</v>
      </c>
      <c r="O82" s="1">
        <f t="shared" ca="1" si="14"/>
        <v>105.03672356435641</v>
      </c>
      <c r="P82" s="1">
        <f t="shared" ca="1" si="15"/>
        <v>104.19656880575319</v>
      </c>
      <c r="Q82" s="1">
        <f t="shared" ca="1" si="16"/>
        <v>104.92564594238469</v>
      </c>
      <c r="R82" s="1">
        <f t="shared" ca="1" si="16"/>
        <v>103.1587717275537</v>
      </c>
      <c r="AB82" s="104">
        <v>39240</v>
      </c>
    </row>
    <row r="83" spans="1:28" x14ac:dyDescent="0.3">
      <c r="A83" s="234">
        <v>43565</v>
      </c>
      <c r="B83" s="101">
        <v>105.53667943000001</v>
      </c>
      <c r="C83" s="101">
        <v>105.79723035000001</v>
      </c>
      <c r="D83" s="101"/>
      <c r="E83" s="101"/>
      <c r="F83" s="101">
        <v>101.73813822</v>
      </c>
      <c r="G83" s="102">
        <v>109.17787069000001</v>
      </c>
      <c r="I83" s="103">
        <f t="shared" ca="1" si="12"/>
        <v>45866</v>
      </c>
      <c r="J83" s="1">
        <f t="shared" ca="1" si="9"/>
        <v>145.90128381</v>
      </c>
      <c r="K83" s="1">
        <f t="shared" ca="1" si="10"/>
        <v>172.37303209999999</v>
      </c>
      <c r="L83" s="1">
        <f t="shared" ca="1" si="11"/>
        <v>150.33947465</v>
      </c>
      <c r="M83" s="1">
        <f t="shared" ca="1" si="13"/>
        <v>167.58908099999999</v>
      </c>
      <c r="O83" s="1">
        <f t="shared" ca="1" si="14"/>
        <v>104.60652883429483</v>
      </c>
      <c r="P83" s="1">
        <f t="shared" ca="1" si="15"/>
        <v>104.25401350465452</v>
      </c>
      <c r="Q83" s="1">
        <f t="shared" ca="1" si="16"/>
        <v>103.82949330787446</v>
      </c>
      <c r="R83" s="1">
        <f t="shared" ca="1" si="16"/>
        <v>103.21449882761998</v>
      </c>
      <c r="AB83" s="104">
        <v>39332</v>
      </c>
    </row>
    <row r="84" spans="1:28" x14ac:dyDescent="0.3">
      <c r="A84" s="234">
        <v>43566</v>
      </c>
      <c r="B84" s="101">
        <v>105.73824518000001</v>
      </c>
      <c r="C84" s="101">
        <v>105.68084503</v>
      </c>
      <c r="D84" s="101"/>
      <c r="E84" s="101"/>
      <c r="F84" s="101">
        <v>101.76318636000001</v>
      </c>
      <c r="G84" s="102">
        <v>107.81390752</v>
      </c>
      <c r="I84" s="103">
        <f t="shared" ca="1" si="12"/>
        <v>45867</v>
      </c>
      <c r="J84" s="1">
        <f t="shared" ca="1" si="9"/>
        <v>145.44329581</v>
      </c>
      <c r="K84" s="1">
        <f t="shared" ca="1" si="10"/>
        <v>172.46806314</v>
      </c>
      <c r="L84" s="1">
        <f t="shared" ca="1" si="11"/>
        <v>151.01809397</v>
      </c>
      <c r="M84" s="1">
        <f t="shared" ca="1" si="13"/>
        <v>168.11461421999999</v>
      </c>
      <c r="O84" s="1">
        <f t="shared" ca="1" si="14"/>
        <v>104.2781661655321</v>
      </c>
      <c r="P84" s="1">
        <f t="shared" ca="1" si="15"/>
        <v>104.3114898233502</v>
      </c>
      <c r="Q84" s="1">
        <f t="shared" ca="1" si="16"/>
        <v>104.29817061507252</v>
      </c>
      <c r="R84" s="1">
        <f t="shared" ca="1" si="16"/>
        <v>103.53816339810334</v>
      </c>
      <c r="AB84" s="104">
        <v>39367</v>
      </c>
    </row>
    <row r="85" spans="1:28" x14ac:dyDescent="0.3">
      <c r="A85" s="234">
        <v>43567</v>
      </c>
      <c r="B85" s="101">
        <v>105.5902602</v>
      </c>
      <c r="C85" s="101">
        <v>105.54803836000001</v>
      </c>
      <c r="D85" s="101"/>
      <c r="E85" s="101"/>
      <c r="F85" s="101">
        <v>101.78824075</v>
      </c>
      <c r="G85" s="102">
        <v>105.67514499000001</v>
      </c>
      <c r="I85" s="103">
        <f t="shared" ca="1" si="12"/>
        <v>45868</v>
      </c>
      <c r="J85" s="1">
        <f t="shared" ca="1" si="9"/>
        <v>145.16220939999999</v>
      </c>
      <c r="K85" s="1">
        <f t="shared" ca="1" si="10"/>
        <v>172.56314664000001</v>
      </c>
      <c r="L85" s="1">
        <f t="shared" ca="1" si="11"/>
        <v>152.45636825</v>
      </c>
      <c r="M85" s="1">
        <f t="shared" ca="1" si="13"/>
        <v>168.16226692000001</v>
      </c>
      <c r="O85" s="1">
        <f t="shared" ca="1" si="14"/>
        <v>104.07663624828419</v>
      </c>
      <c r="P85" s="1">
        <f t="shared" ca="1" si="15"/>
        <v>104.36899787070718</v>
      </c>
      <c r="Q85" s="1">
        <f t="shared" ca="1" si="16"/>
        <v>105.29149116563191</v>
      </c>
      <c r="R85" s="1">
        <f t="shared" ca="1" si="16"/>
        <v>103.56751166780525</v>
      </c>
      <c r="AB85" s="104">
        <v>39388</v>
      </c>
    </row>
    <row r="86" spans="1:28" x14ac:dyDescent="0.3">
      <c r="A86" s="234">
        <v>43570</v>
      </c>
      <c r="B86" s="101">
        <v>105.79480266</v>
      </c>
      <c r="C86" s="101">
        <v>105.6331311</v>
      </c>
      <c r="D86" s="101"/>
      <c r="E86" s="101"/>
      <c r="F86" s="101">
        <v>101.8133012</v>
      </c>
      <c r="G86" s="102">
        <v>105.91177766</v>
      </c>
      <c r="I86" s="103">
        <f t="shared" ca="1" si="12"/>
        <v>45869</v>
      </c>
      <c r="J86" s="1">
        <f t="shared" ca="1" si="9"/>
        <v>146.13006519000001</v>
      </c>
      <c r="K86" s="1">
        <f t="shared" ca="1" si="10"/>
        <v>172.65828260999999</v>
      </c>
      <c r="L86" s="1">
        <f t="shared" ca="1" si="11"/>
        <v>151.41106328999999</v>
      </c>
      <c r="M86" s="1">
        <f t="shared" ca="1" si="13"/>
        <v>167.94869578999999</v>
      </c>
      <c r="O86" s="1">
        <f t="shared" ca="1" si="14"/>
        <v>104.77055772697332</v>
      </c>
      <c r="P86" s="1">
        <f t="shared" ca="1" si="15"/>
        <v>104.42653765277356</v>
      </c>
      <c r="Q86" s="1">
        <f t="shared" ca="1" si="16"/>
        <v>104.56956843308491</v>
      </c>
      <c r="R86" s="1">
        <f t="shared" ca="1" si="16"/>
        <v>103.43597781717807</v>
      </c>
      <c r="AB86" s="104">
        <v>39401</v>
      </c>
    </row>
    <row r="87" spans="1:28" x14ac:dyDescent="0.3">
      <c r="A87" s="234">
        <v>43571</v>
      </c>
      <c r="B87" s="101">
        <v>105.62513023</v>
      </c>
      <c r="C87" s="101">
        <v>105.60065333</v>
      </c>
      <c r="D87" s="101"/>
      <c r="E87" s="101"/>
      <c r="F87" s="101">
        <v>101.83836789999999</v>
      </c>
      <c r="G87" s="102">
        <v>107.33444104</v>
      </c>
      <c r="I87" s="103">
        <f t="shared" ca="1" si="12"/>
        <v>45870</v>
      </c>
      <c r="J87" s="1">
        <f t="shared" ca="1" si="9"/>
        <v>145.86046037</v>
      </c>
      <c r="K87" s="1">
        <f t="shared" ca="1" si="10"/>
        <v>172.75347102999999</v>
      </c>
      <c r="L87" s="1">
        <f t="shared" ca="1" si="11"/>
        <v>150.69007149999999</v>
      </c>
      <c r="M87" s="1">
        <f t="shared" ca="1" si="13"/>
        <v>168.42705024</v>
      </c>
      <c r="O87" s="1">
        <f t="shared" ca="1" si="14"/>
        <v>104.577259740549</v>
      </c>
      <c r="P87" s="1">
        <f t="shared" ca="1" si="15"/>
        <v>104.48410915745308</v>
      </c>
      <c r="Q87" s="1">
        <f t="shared" ca="1" si="16"/>
        <v>104.07162727419023</v>
      </c>
      <c r="R87" s="1">
        <f t="shared" ca="1" si="16"/>
        <v>103.73058600122029</v>
      </c>
      <c r="AB87" s="104">
        <v>39441</v>
      </c>
    </row>
    <row r="88" spans="1:28" x14ac:dyDescent="0.3">
      <c r="A88" s="234">
        <v>43572</v>
      </c>
      <c r="B88" s="101">
        <v>105.75695593</v>
      </c>
      <c r="C88" s="101">
        <v>105.55674727</v>
      </c>
      <c r="D88" s="101"/>
      <c r="E88" s="101"/>
      <c r="F88" s="101">
        <v>101.86344084</v>
      </c>
      <c r="G88" s="102">
        <v>106.14136723</v>
      </c>
      <c r="I88" s="103">
        <f t="shared" ca="1" si="12"/>
        <v>45873</v>
      </c>
      <c r="J88" s="1">
        <f t="shared" ca="1" si="9"/>
        <v>145.40459859000001</v>
      </c>
      <c r="K88" s="1">
        <f t="shared" ca="1" si="10"/>
        <v>172.84871192</v>
      </c>
      <c r="L88" s="1">
        <f t="shared" ca="1" si="11"/>
        <v>151.29745184000001</v>
      </c>
      <c r="M88" s="1">
        <f t="shared" ca="1" si="13"/>
        <v>168.56836702999999</v>
      </c>
      <c r="O88" s="1">
        <f t="shared" ca="1" si="14"/>
        <v>104.25042150315473</v>
      </c>
      <c r="P88" s="1">
        <f t="shared" ca="1" si="15"/>
        <v>104.54171239684204</v>
      </c>
      <c r="Q88" s="1">
        <f t="shared" ca="1" si="16"/>
        <v>104.49110454783498</v>
      </c>
      <c r="R88" s="1">
        <f t="shared" ca="1" si="16"/>
        <v>103.81761996291243</v>
      </c>
      <c r="AB88" s="104">
        <v>39448</v>
      </c>
    </row>
    <row r="89" spans="1:28" x14ac:dyDescent="0.3">
      <c r="A89" s="234">
        <v>43573</v>
      </c>
      <c r="B89" s="101">
        <v>105.98701303999999</v>
      </c>
      <c r="C89" s="101">
        <v>105.84519723</v>
      </c>
      <c r="D89" s="101"/>
      <c r="E89" s="101"/>
      <c r="F89" s="101">
        <v>101.88851984999999</v>
      </c>
      <c r="G89" s="102">
        <v>107.61315034</v>
      </c>
      <c r="I89" s="103">
        <f t="shared" ca="1" si="12"/>
        <v>45874</v>
      </c>
      <c r="J89" s="1">
        <f t="shared" ca="1" si="9"/>
        <v>144.95554071999999</v>
      </c>
      <c r="K89" s="1">
        <f t="shared" ca="1" si="10"/>
        <v>172.94400526999999</v>
      </c>
      <c r="L89" s="1">
        <f t="shared" ca="1" si="11"/>
        <v>151.50237344000001</v>
      </c>
      <c r="M89" s="1">
        <f t="shared" ca="1" si="13"/>
        <v>168.46691455000001</v>
      </c>
      <c r="O89" s="1">
        <f t="shared" ca="1" si="14"/>
        <v>103.92846145044129</v>
      </c>
      <c r="P89" s="1">
        <f t="shared" ca="1" si="15"/>
        <v>104.59934736489228</v>
      </c>
      <c r="Q89" s="1">
        <f t="shared" ca="1" si="16"/>
        <v>104.63263029112611</v>
      </c>
      <c r="R89" s="1">
        <f t="shared" ca="1" si="16"/>
        <v>103.75513756957551</v>
      </c>
      <c r="AB89" s="104">
        <v>39482</v>
      </c>
    </row>
    <row r="90" spans="1:28" x14ac:dyDescent="0.3">
      <c r="A90" s="234">
        <v>43574</v>
      </c>
      <c r="B90" s="101"/>
      <c r="C90" s="101"/>
      <c r="D90" s="101"/>
      <c r="E90" s="101"/>
      <c r="F90" s="101"/>
      <c r="G90" s="102"/>
      <c r="I90" s="103">
        <f t="shared" ca="1" si="12"/>
        <v>45875</v>
      </c>
      <c r="J90" s="1">
        <f t="shared" ca="1" si="9"/>
        <v>144.76120412</v>
      </c>
      <c r="K90" s="1">
        <f t="shared" ca="1" si="10"/>
        <v>173.03935107000001</v>
      </c>
      <c r="L90" s="1">
        <f t="shared" ca="1" si="11"/>
        <v>153.07975773999999</v>
      </c>
      <c r="M90" s="1">
        <f t="shared" ca="1" si="13"/>
        <v>168.57073167999999</v>
      </c>
      <c r="O90" s="1">
        <f t="shared" ca="1" si="14"/>
        <v>103.78912835740333</v>
      </c>
      <c r="P90" s="1">
        <f t="shared" ca="1" si="15"/>
        <v>104.65701405555563</v>
      </c>
      <c r="Q90" s="1">
        <f t="shared" ca="1" si="16"/>
        <v>105.72202489624948</v>
      </c>
      <c r="R90" s="1">
        <f t="shared" ca="1" si="16"/>
        <v>103.8190762998241</v>
      </c>
      <c r="AB90" s="104">
        <v>39483</v>
      </c>
    </row>
    <row r="91" spans="1:28" x14ac:dyDescent="0.3">
      <c r="A91" s="234">
        <v>43577</v>
      </c>
      <c r="B91" s="101">
        <v>105.95809643</v>
      </c>
      <c r="C91" s="101">
        <v>105.98627327</v>
      </c>
      <c r="D91" s="101"/>
      <c r="E91" s="101"/>
      <c r="F91" s="101">
        <v>101.9136051</v>
      </c>
      <c r="G91" s="102">
        <v>107.62430098999999</v>
      </c>
      <c r="I91" s="103">
        <f t="shared" ca="1" si="12"/>
        <v>45876</v>
      </c>
      <c r="J91" s="1">
        <f t="shared" ca="1" si="9"/>
        <v>145.01932735</v>
      </c>
      <c r="K91" s="1">
        <f t="shared" ca="1" si="10"/>
        <v>173.13474952000001</v>
      </c>
      <c r="L91" s="1">
        <f t="shared" ca="1" si="11"/>
        <v>155.34401056999999</v>
      </c>
      <c r="M91" s="1">
        <f t="shared" ca="1" si="13"/>
        <v>169.41787142999999</v>
      </c>
      <c r="O91" s="1">
        <f t="shared" ca="1" si="14"/>
        <v>103.97419441300404</v>
      </c>
      <c r="P91" s="1">
        <f t="shared" ca="1" si="15"/>
        <v>104.71471258979534</v>
      </c>
      <c r="Q91" s="1">
        <f t="shared" ca="1" si="16"/>
        <v>107.28579399020927</v>
      </c>
      <c r="R91" s="1">
        <f t="shared" ca="1" si="16"/>
        <v>104.34081139265635</v>
      </c>
      <c r="AB91" s="104">
        <v>39528</v>
      </c>
    </row>
    <row r="92" spans="1:28" x14ac:dyDescent="0.3">
      <c r="A92" s="234">
        <v>43578</v>
      </c>
      <c r="B92" s="101">
        <v>106.05037442</v>
      </c>
      <c r="C92" s="101">
        <v>106.51998580999999</v>
      </c>
      <c r="D92" s="101"/>
      <c r="E92" s="101"/>
      <c r="F92" s="101">
        <v>101.93869642</v>
      </c>
      <c r="G92" s="102">
        <v>109.14349711</v>
      </c>
      <c r="I92" s="103">
        <f t="shared" ca="1" si="12"/>
        <v>45877</v>
      </c>
      <c r="J92" s="1">
        <f t="shared" ca="1" si="9"/>
        <v>145.42415982</v>
      </c>
      <c r="K92" s="1">
        <f t="shared" ca="1" si="10"/>
        <v>173.23020061</v>
      </c>
      <c r="L92" s="1">
        <f t="shared" ca="1" si="11"/>
        <v>154.64497872999999</v>
      </c>
      <c r="M92" s="1">
        <f t="shared" ca="1" si="13"/>
        <v>169.57247228</v>
      </c>
      <c r="O92" s="1">
        <f t="shared" ca="1" si="14"/>
        <v>104.26444627604633</v>
      </c>
      <c r="P92" s="1">
        <f t="shared" ca="1" si="15"/>
        <v>104.77244296156324</v>
      </c>
      <c r="Q92" s="1">
        <f t="shared" ca="1" si="16"/>
        <v>106.80301911074237</v>
      </c>
      <c r="R92" s="1">
        <f t="shared" ca="1" si="16"/>
        <v>104.43602672026516</v>
      </c>
      <c r="AB92" s="104">
        <v>39559</v>
      </c>
    </row>
    <row r="93" spans="1:28" x14ac:dyDescent="0.3">
      <c r="A93" s="234">
        <v>43579</v>
      </c>
      <c r="B93" s="101">
        <v>106.00699951999999</v>
      </c>
      <c r="C93" s="101">
        <v>106.44462246000001</v>
      </c>
      <c r="D93" s="101"/>
      <c r="E93" s="101"/>
      <c r="F93" s="101">
        <v>101.96379399</v>
      </c>
      <c r="G93" s="102">
        <v>108.14470627999999</v>
      </c>
      <c r="I93" s="103">
        <f t="shared" ca="1" si="12"/>
        <v>45880</v>
      </c>
      <c r="J93" s="1">
        <f t="shared" ca="1" si="9"/>
        <v>145.34293818</v>
      </c>
      <c r="K93" s="1">
        <f t="shared" ca="1" si="10"/>
        <v>173.32570433000001</v>
      </c>
      <c r="L93" s="1">
        <f t="shared" ca="1" si="11"/>
        <v>154.31489680000001</v>
      </c>
      <c r="M93" s="1">
        <f t="shared" ca="1" si="13"/>
        <v>169.85010983999999</v>
      </c>
      <c r="O93" s="1">
        <f t="shared" ca="1" si="14"/>
        <v>104.20621297196045</v>
      </c>
      <c r="P93" s="1">
        <f t="shared" ca="1" si="15"/>
        <v>104.8302051648112</v>
      </c>
      <c r="Q93" s="1">
        <f t="shared" ca="1" si="16"/>
        <v>106.57505343757656</v>
      </c>
      <c r="R93" s="1">
        <f t="shared" ca="1" si="16"/>
        <v>104.60701770273329</v>
      </c>
      <c r="AB93" s="104">
        <v>39569</v>
      </c>
    </row>
    <row r="94" spans="1:28" x14ac:dyDescent="0.3">
      <c r="A94" s="234">
        <v>43580</v>
      </c>
      <c r="B94" s="101">
        <v>105.94108666</v>
      </c>
      <c r="C94" s="101">
        <v>106.71459790999999</v>
      </c>
      <c r="D94" s="101"/>
      <c r="E94" s="101"/>
      <c r="F94" s="101">
        <v>101.9888978</v>
      </c>
      <c r="G94" s="102">
        <v>109.85894771</v>
      </c>
      <c r="I94" s="103">
        <f t="shared" ca="1" si="12"/>
        <v>45881</v>
      </c>
      <c r="J94" s="1">
        <f t="shared" ca="1" si="9"/>
        <v>145.07290811999999</v>
      </c>
      <c r="K94" s="1">
        <f t="shared" ca="1" si="10"/>
        <v>173.4212607</v>
      </c>
      <c r="L94" s="1">
        <f t="shared" ca="1" si="11"/>
        <v>156.92111041999999</v>
      </c>
      <c r="M94" s="1">
        <f t="shared" ca="1" si="13"/>
        <v>169.78648598999999</v>
      </c>
      <c r="O94" s="1">
        <f t="shared" ca="1" si="14"/>
        <v>104.01261010213031</v>
      </c>
      <c r="P94" s="1">
        <f t="shared" ca="1" si="15"/>
        <v>104.88799921163552</v>
      </c>
      <c r="Q94" s="1">
        <f t="shared" ca="1" si="16"/>
        <v>108.37499214460381</v>
      </c>
      <c r="R94" s="1">
        <f t="shared" ca="1" si="16"/>
        <v>104.56783314636453</v>
      </c>
      <c r="AB94" s="104">
        <v>39590</v>
      </c>
    </row>
    <row r="95" spans="1:28" x14ac:dyDescent="0.3">
      <c r="A95" s="234">
        <v>43581</v>
      </c>
      <c r="B95" s="101">
        <v>106.22685076</v>
      </c>
      <c r="C95" s="101">
        <v>106.91127347</v>
      </c>
      <c r="D95" s="101"/>
      <c r="E95" s="101"/>
      <c r="F95" s="101">
        <v>102.01400768000001</v>
      </c>
      <c r="G95" s="102">
        <v>109.49940759</v>
      </c>
      <c r="I95" s="103">
        <f t="shared" ca="1" si="12"/>
        <v>45882</v>
      </c>
      <c r="J95" s="1">
        <f t="shared" ca="1" si="9"/>
        <v>145.03463614</v>
      </c>
      <c r="K95" s="1">
        <f t="shared" ca="1" si="10"/>
        <v>173.5168697</v>
      </c>
      <c r="L95" s="1">
        <f t="shared" ca="1" si="11"/>
        <v>155.525732</v>
      </c>
      <c r="M95" s="1">
        <f t="shared" ca="1" si="13"/>
        <v>169.92580538999999</v>
      </c>
      <c r="O95" s="1">
        <f t="shared" ca="1" si="14"/>
        <v>103.98517032315874</v>
      </c>
      <c r="P95" s="1">
        <f t="shared" ca="1" si="15"/>
        <v>104.94582508993987</v>
      </c>
      <c r="Q95" s="1">
        <f t="shared" ca="1" si="16"/>
        <v>107.4112969164634</v>
      </c>
      <c r="R95" s="1">
        <f t="shared" ca="1" si="16"/>
        <v>104.65363695865447</v>
      </c>
      <c r="AB95" s="104">
        <v>39698</v>
      </c>
    </row>
    <row r="96" spans="1:28" x14ac:dyDescent="0.3">
      <c r="A96" s="234">
        <v>43584</v>
      </c>
      <c r="B96" s="101">
        <v>106.24428578</v>
      </c>
      <c r="C96" s="101">
        <v>106.84017519</v>
      </c>
      <c r="D96" s="101"/>
      <c r="E96" s="101"/>
      <c r="F96" s="101">
        <v>102.03912381000001</v>
      </c>
      <c r="G96" s="102">
        <v>109.4444622</v>
      </c>
      <c r="I96" s="103">
        <f t="shared" ca="1" si="12"/>
        <v>45883</v>
      </c>
      <c r="J96" s="1">
        <f t="shared" ca="1" si="9"/>
        <v>145.42798701999999</v>
      </c>
      <c r="K96" s="1">
        <f t="shared" ca="1" si="10"/>
        <v>173.61253135000001</v>
      </c>
      <c r="L96" s="1">
        <f t="shared" ca="1" si="11"/>
        <v>155.14849874999999</v>
      </c>
      <c r="M96" s="1">
        <f t="shared" ca="1" si="13"/>
        <v>170.11921279000001</v>
      </c>
      <c r="O96" s="1">
        <f t="shared" ca="1" si="14"/>
        <v>104.26719025537741</v>
      </c>
      <c r="P96" s="1">
        <f t="shared" ca="1" si="15"/>
        <v>105.0036828118206</v>
      </c>
      <c r="Q96" s="1">
        <f t="shared" ca="1" si="16"/>
        <v>107.15076695719907</v>
      </c>
      <c r="R96" s="1">
        <f t="shared" ca="1" si="16"/>
        <v>104.77275240305835</v>
      </c>
      <c r="AB96" s="104">
        <v>39733</v>
      </c>
    </row>
    <row r="97" spans="1:28" x14ac:dyDescent="0.3">
      <c r="A97" s="234">
        <v>43585</v>
      </c>
      <c r="B97" s="101">
        <v>106.67038046</v>
      </c>
      <c r="C97" s="101">
        <v>107.15735136000001</v>
      </c>
      <c r="D97" s="101"/>
      <c r="E97" s="101"/>
      <c r="F97" s="101">
        <v>102.06424618</v>
      </c>
      <c r="G97" s="102">
        <v>109.63286264</v>
      </c>
      <c r="I97" s="103">
        <f t="shared" ca="1" si="12"/>
        <v>45884</v>
      </c>
      <c r="J97" s="1">
        <f t="shared" ca="1" si="9"/>
        <v>145.91829358000001</v>
      </c>
      <c r="K97" s="1">
        <f t="shared" ca="1" si="10"/>
        <v>173.70824580999999</v>
      </c>
      <c r="L97" s="1">
        <f t="shared" ca="1" si="11"/>
        <v>155.13142006000001</v>
      </c>
      <c r="M97" s="1">
        <f t="shared" ca="1" si="13"/>
        <v>170.03554446000001</v>
      </c>
      <c r="O97" s="1">
        <f t="shared" ca="1" si="14"/>
        <v>104.6187242924122</v>
      </c>
      <c r="P97" s="1">
        <f t="shared" ca="1" si="15"/>
        <v>105.06157247404826</v>
      </c>
      <c r="Q97" s="1">
        <f t="shared" ca="1" si="16"/>
        <v>107.13897183996065</v>
      </c>
      <c r="R97" s="1">
        <f t="shared" ca="1" si="16"/>
        <v>104.72122288396818</v>
      </c>
      <c r="AB97" s="104">
        <v>39754</v>
      </c>
    </row>
    <row r="98" spans="1:28" x14ac:dyDescent="0.3">
      <c r="A98" s="234">
        <v>43586</v>
      </c>
      <c r="B98" s="101"/>
      <c r="C98" s="101"/>
      <c r="D98" s="101"/>
      <c r="E98" s="101"/>
      <c r="F98" s="101"/>
      <c r="G98" s="102"/>
      <c r="I98" s="103">
        <f t="shared" ca="1" si="12"/>
        <v>45887</v>
      </c>
      <c r="J98" s="1">
        <f t="shared" ca="1" si="9"/>
        <v>146.06075039000001</v>
      </c>
      <c r="K98" s="1">
        <f t="shared" ca="1" si="10"/>
        <v>173.80401309000001</v>
      </c>
      <c r="L98" s="1">
        <f t="shared" ca="1" si="11"/>
        <v>156.24747475000001</v>
      </c>
      <c r="M98" s="1">
        <f t="shared" ca="1" si="13"/>
        <v>169.60134253000001</v>
      </c>
      <c r="O98" s="1">
        <f t="shared" ca="1" si="14"/>
        <v>104.72086124428652</v>
      </c>
      <c r="P98" s="1">
        <f t="shared" ca="1" si="15"/>
        <v>105.11949408267108</v>
      </c>
      <c r="Q98" s="1">
        <f t="shared" ca="1" si="16"/>
        <v>107.90975671356988</v>
      </c>
      <c r="R98" s="1">
        <f t="shared" ca="1" si="16"/>
        <v>104.45380728429116</v>
      </c>
      <c r="AB98" s="104">
        <v>39767</v>
      </c>
    </row>
    <row r="99" spans="1:28" x14ac:dyDescent="0.3">
      <c r="A99" s="234">
        <v>43587</v>
      </c>
      <c r="B99" s="101">
        <v>106.46753898</v>
      </c>
      <c r="C99" s="101">
        <v>107.12686384</v>
      </c>
      <c r="D99" s="101"/>
      <c r="E99" s="101"/>
      <c r="F99" s="101">
        <v>102.08937460999999</v>
      </c>
      <c r="G99" s="102">
        <v>108.69335229000001</v>
      </c>
      <c r="I99" s="103">
        <f t="shared" ca="1" si="12"/>
        <v>45888</v>
      </c>
      <c r="J99" s="1">
        <f t="shared" ca="1" si="9"/>
        <v>145.80475337999999</v>
      </c>
      <c r="K99" s="1">
        <f t="shared" ca="1" si="10"/>
        <v>173.89983301000001</v>
      </c>
      <c r="L99" s="1">
        <f t="shared" ca="1" si="11"/>
        <v>152.95987690000001</v>
      </c>
      <c r="M99" s="1">
        <f t="shared" ca="1" si="13"/>
        <v>168.30830011</v>
      </c>
      <c r="O99" s="1">
        <f t="shared" ca="1" si="14"/>
        <v>104.53731962005426</v>
      </c>
      <c r="P99" s="1">
        <f t="shared" ca="1" si="15"/>
        <v>105.1774475288221</v>
      </c>
      <c r="Q99" s="1">
        <f t="shared" ca="1" si="16"/>
        <v>105.63923115958453</v>
      </c>
      <c r="R99" s="1">
        <f t="shared" ca="1" si="16"/>
        <v>103.6574503584891</v>
      </c>
      <c r="AB99" s="104">
        <v>39807</v>
      </c>
    </row>
    <row r="100" spans="1:28" x14ac:dyDescent="0.3">
      <c r="A100" s="234">
        <v>43588</v>
      </c>
      <c r="B100" s="101">
        <v>106.54365769</v>
      </c>
      <c r="C100" s="101">
        <v>107.52706602000001</v>
      </c>
      <c r="D100" s="101"/>
      <c r="E100" s="101"/>
      <c r="F100" s="101">
        <v>102.11450929</v>
      </c>
      <c r="G100" s="102">
        <v>109.23981368</v>
      </c>
      <c r="I100" s="103">
        <f t="shared" ca="1" si="12"/>
        <v>45889</v>
      </c>
      <c r="J100" s="1">
        <f t="shared" ca="1" si="9"/>
        <v>145.54833113000001</v>
      </c>
      <c r="K100" s="1">
        <f t="shared" ca="1" si="10"/>
        <v>173.99570593000001</v>
      </c>
      <c r="L100" s="1">
        <f t="shared" ca="1" si="11"/>
        <v>153.22635462</v>
      </c>
      <c r="M100" s="1">
        <f t="shared" ca="1" si="13"/>
        <v>168.10520485999999</v>
      </c>
      <c r="O100" s="1">
        <f t="shared" ca="1" si="14"/>
        <v>104.3534731124162</v>
      </c>
      <c r="P100" s="1">
        <f t="shared" ca="1" si="15"/>
        <v>105.23543303023519</v>
      </c>
      <c r="Q100" s="1">
        <f t="shared" ca="1" si="16"/>
        <v>105.82326962792325</v>
      </c>
      <c r="R100" s="1">
        <f t="shared" ca="1" si="16"/>
        <v>103.53236837631019</v>
      </c>
      <c r="AB100" s="104">
        <v>39814</v>
      </c>
    </row>
    <row r="101" spans="1:28" x14ac:dyDescent="0.3">
      <c r="A101" s="234">
        <v>43591</v>
      </c>
      <c r="B101" s="101">
        <v>106.15200779</v>
      </c>
      <c r="C101" s="101">
        <v>107.5251198</v>
      </c>
      <c r="D101" s="101"/>
      <c r="E101" s="101"/>
      <c r="F101" s="101">
        <v>102.13965021999999</v>
      </c>
      <c r="G101" s="102">
        <v>108.10286859</v>
      </c>
      <c r="I101" s="103">
        <f t="shared" ca="1" si="12"/>
        <v>45890</v>
      </c>
      <c r="J101" s="1">
        <f t="shared" ca="1" si="9"/>
        <v>145.67250243000001</v>
      </c>
      <c r="K101" s="1">
        <f t="shared" ca="1" si="10"/>
        <v>174.09163165999999</v>
      </c>
      <c r="L101" s="1">
        <f t="shared" ca="1" si="11"/>
        <v>153.04929827000001</v>
      </c>
      <c r="M101" s="1">
        <f t="shared" ca="1" si="13"/>
        <v>167.76979469</v>
      </c>
      <c r="O101" s="1">
        <f t="shared" ca="1" si="14"/>
        <v>104.44249994161639</v>
      </c>
      <c r="P101" s="1">
        <f t="shared" ca="1" si="15"/>
        <v>105.29345047199523</v>
      </c>
      <c r="Q101" s="1">
        <f t="shared" ca="1" si="16"/>
        <v>105.70098856268581</v>
      </c>
      <c r="R101" s="1">
        <f t="shared" ca="1" si="16"/>
        <v>103.32579648993392</v>
      </c>
      <c r="AB101" s="104">
        <v>39867</v>
      </c>
    </row>
    <row r="102" spans="1:28" x14ac:dyDescent="0.3">
      <c r="A102" s="234">
        <v>43592</v>
      </c>
      <c r="B102" s="101">
        <v>106.1435029</v>
      </c>
      <c r="C102" s="101">
        <v>107.45850765</v>
      </c>
      <c r="D102" s="101"/>
      <c r="E102" s="101"/>
      <c r="F102" s="101">
        <v>102.16479722</v>
      </c>
      <c r="G102" s="102">
        <v>107.39749909</v>
      </c>
      <c r="I102" s="103">
        <f t="shared" ca="1" si="12"/>
        <v>45891</v>
      </c>
      <c r="J102" s="1">
        <f t="shared" ca="1" si="9"/>
        <v>145.86258659000001</v>
      </c>
      <c r="K102" s="1">
        <f t="shared" ca="1" si="10"/>
        <v>174.18761021</v>
      </c>
      <c r="L102" s="1">
        <f t="shared" ca="1" si="11"/>
        <v>156.98308754000001</v>
      </c>
      <c r="M102" s="1">
        <f t="shared" ca="1" si="13"/>
        <v>168.54510930999999</v>
      </c>
      <c r="O102" s="1">
        <f t="shared" ca="1" si="14"/>
        <v>104.57878417191746</v>
      </c>
      <c r="P102" s="1">
        <f t="shared" ca="1" si="15"/>
        <v>105.35149986015041</v>
      </c>
      <c r="Q102" s="1">
        <f t="shared" ca="1" si="16"/>
        <v>108.41779562639903</v>
      </c>
      <c r="R102" s="1">
        <f t="shared" ca="1" si="16"/>
        <v>103.80329603500886</v>
      </c>
      <c r="AB102" s="104">
        <v>39868</v>
      </c>
    </row>
    <row r="103" spans="1:28" x14ac:dyDescent="0.3">
      <c r="A103" s="234">
        <v>43593</v>
      </c>
      <c r="B103" s="101">
        <v>106.16051267</v>
      </c>
      <c r="C103" s="101">
        <v>107.80736397</v>
      </c>
      <c r="D103" s="101"/>
      <c r="E103" s="101"/>
      <c r="F103" s="101">
        <v>102.18995046000001</v>
      </c>
      <c r="G103" s="102">
        <v>108.77185057</v>
      </c>
      <c r="I103" s="103">
        <f t="shared" ca="1" si="12"/>
        <v>45894</v>
      </c>
      <c r="J103" s="1">
        <f t="shared" ca="1" si="9"/>
        <v>145.95784129</v>
      </c>
      <c r="K103" s="1">
        <f t="shared" ca="1" si="10"/>
        <v>174.28364175999999</v>
      </c>
      <c r="L103" s="1">
        <f t="shared" ca="1" si="11"/>
        <v>157.0479661</v>
      </c>
      <c r="M103" s="1">
        <f t="shared" ca="1" si="13"/>
        <v>168.97403702</v>
      </c>
      <c r="O103" s="1">
        <f t="shared" ca="1" si="14"/>
        <v>104.64707872877091</v>
      </c>
      <c r="P103" s="1">
        <f t="shared" ca="1" si="15"/>
        <v>105.40958130356763</v>
      </c>
      <c r="Q103" s="1">
        <f t="shared" ca="1" si="16"/>
        <v>108.46260294016027</v>
      </c>
      <c r="R103" s="1">
        <f t="shared" ca="1" si="16"/>
        <v>104.06746335639258</v>
      </c>
      <c r="AB103" s="104">
        <v>39913</v>
      </c>
    </row>
    <row r="104" spans="1:28" x14ac:dyDescent="0.3">
      <c r="A104" s="234">
        <v>43594</v>
      </c>
      <c r="B104" s="101">
        <v>106.0261355</v>
      </c>
      <c r="C104" s="101">
        <v>108.10355067</v>
      </c>
      <c r="D104" s="101"/>
      <c r="E104" s="101"/>
      <c r="F104" s="101">
        <v>102.21510994</v>
      </c>
      <c r="G104" s="102">
        <v>107.87438271000001</v>
      </c>
      <c r="I104" s="103">
        <f t="shared" ca="1" si="12"/>
        <v>45895</v>
      </c>
      <c r="J104" s="1">
        <f t="shared" ca="1" si="9"/>
        <v>146.29718616</v>
      </c>
      <c r="K104" s="1">
        <f t="shared" ca="1" si="10"/>
        <v>174.37972611999999</v>
      </c>
      <c r="L104" s="1">
        <f t="shared" ca="1" si="11"/>
        <v>156.75920984000001</v>
      </c>
      <c r="M104" s="1">
        <f t="shared" ca="1" si="13"/>
        <v>169.11075984999999</v>
      </c>
      <c r="O104" s="1">
        <f t="shared" ca="1" si="14"/>
        <v>104.8903780884575</v>
      </c>
      <c r="P104" s="1">
        <f t="shared" ca="1" si="15"/>
        <v>105.46769468733183</v>
      </c>
      <c r="Q104" s="1">
        <f t="shared" ca="1" si="16"/>
        <v>108.26317816343364</v>
      </c>
      <c r="R104" s="1">
        <f t="shared" ca="1" si="16"/>
        <v>104.1516679972471</v>
      </c>
      <c r="AB104" s="104">
        <v>39924</v>
      </c>
    </row>
    <row r="105" spans="1:28" x14ac:dyDescent="0.3">
      <c r="A105" s="234">
        <v>43595</v>
      </c>
      <c r="B105" s="101">
        <v>105.97042851</v>
      </c>
      <c r="C105" s="101">
        <v>108.42103443000001</v>
      </c>
      <c r="D105" s="101"/>
      <c r="E105" s="101"/>
      <c r="F105" s="101">
        <v>102.24027549</v>
      </c>
      <c r="G105" s="102">
        <v>107.24825108</v>
      </c>
      <c r="I105" s="103">
        <f t="shared" ca="1" si="12"/>
        <v>45896</v>
      </c>
      <c r="J105" s="1">
        <f t="shared" ca="1" si="9"/>
        <v>146.34864071000001</v>
      </c>
      <c r="K105" s="1">
        <f t="shared" ca="1" si="10"/>
        <v>174.47586347999999</v>
      </c>
      <c r="L105" s="1">
        <f t="shared" ca="1" si="11"/>
        <v>158.39132334000001</v>
      </c>
      <c r="M105" s="1">
        <f t="shared" ca="1" si="13"/>
        <v>169.15955747999999</v>
      </c>
      <c r="O105" s="1">
        <f t="shared" ca="1" si="14"/>
        <v>104.92726934621533</v>
      </c>
      <c r="P105" s="1">
        <f t="shared" ca="1" si="15"/>
        <v>105.52584012635808</v>
      </c>
      <c r="Q105" s="1">
        <f t="shared" ca="1" si="16"/>
        <v>109.39037059323599</v>
      </c>
      <c r="R105" s="1">
        <f t="shared" ca="1" si="16"/>
        <v>104.18172140463125</v>
      </c>
      <c r="AB105" s="104">
        <v>39934</v>
      </c>
    </row>
    <row r="106" spans="1:28" x14ac:dyDescent="0.3">
      <c r="A106" s="234">
        <v>43598</v>
      </c>
      <c r="B106" s="101">
        <v>105.64043902</v>
      </c>
      <c r="C106" s="101">
        <v>108.24885428</v>
      </c>
      <c r="D106" s="101"/>
      <c r="E106" s="101"/>
      <c r="F106" s="101">
        <v>102.26544729</v>
      </c>
      <c r="G106" s="102">
        <v>104.36840284</v>
      </c>
      <c r="I106" s="103">
        <f t="shared" ca="1" si="12"/>
        <v>45897</v>
      </c>
      <c r="J106" s="1">
        <f t="shared" ca="1" si="9"/>
        <v>146.803652</v>
      </c>
      <c r="K106" s="1">
        <f t="shared" ca="1" si="10"/>
        <v>174.57205384</v>
      </c>
      <c r="L106" s="1">
        <f t="shared" ca="1" si="11"/>
        <v>160.48877157999999</v>
      </c>
      <c r="M106" s="1">
        <f t="shared" ca="1" si="13"/>
        <v>169.66030751</v>
      </c>
      <c r="O106" s="1">
        <f t="shared" ca="1" si="14"/>
        <v>105.25349780962829</v>
      </c>
      <c r="P106" s="1">
        <f t="shared" ca="1" si="15"/>
        <v>105.58401762064639</v>
      </c>
      <c r="Q106" s="1">
        <f t="shared" ca="1" si="16"/>
        <v>110.83893883192172</v>
      </c>
      <c r="R106" s="1">
        <f t="shared" ca="1" si="16"/>
        <v>104.4901225431539</v>
      </c>
      <c r="AB106" s="104">
        <v>39975</v>
      </c>
    </row>
    <row r="107" spans="1:28" x14ac:dyDescent="0.3">
      <c r="A107" s="234">
        <v>43599</v>
      </c>
      <c r="B107" s="101">
        <v>105.83775232000001</v>
      </c>
      <c r="C107" s="101">
        <v>108.66367603</v>
      </c>
      <c r="D107" s="101"/>
      <c r="E107" s="101"/>
      <c r="F107" s="101">
        <v>102.29062533</v>
      </c>
      <c r="G107" s="102">
        <v>104.78473162</v>
      </c>
      <c r="I107" s="103">
        <f t="shared" ca="1" si="12"/>
        <v>45898</v>
      </c>
      <c r="J107" s="1">
        <f t="shared" ca="1" si="9"/>
        <v>147.83019149</v>
      </c>
      <c r="K107" s="1">
        <f t="shared" ca="1" si="10"/>
        <v>174.66829720000001</v>
      </c>
      <c r="L107" s="1">
        <f t="shared" ca="1" si="11"/>
        <v>160.91324716</v>
      </c>
      <c r="M107" s="1">
        <f t="shared" ca="1" si="13"/>
        <v>169.35206435000001</v>
      </c>
      <c r="O107" s="1">
        <f t="shared" ca="1" si="14"/>
        <v>105.98949361416189</v>
      </c>
      <c r="P107" s="1">
        <f t="shared" ca="1" si="15"/>
        <v>105.64222717019676</v>
      </c>
      <c r="Q107" s="1">
        <f t="shared" ca="1" si="16"/>
        <v>111.13209593184888</v>
      </c>
      <c r="R107" s="1">
        <f t="shared" ca="1" si="16"/>
        <v>104.30028223203936</v>
      </c>
      <c r="AB107" s="104">
        <v>40063</v>
      </c>
    </row>
    <row r="108" spans="1:28" x14ac:dyDescent="0.3">
      <c r="A108" s="234">
        <v>43600</v>
      </c>
      <c r="B108" s="101">
        <v>105.93003032</v>
      </c>
      <c r="C108" s="101">
        <v>108.61637618</v>
      </c>
      <c r="D108" s="101"/>
      <c r="E108" s="101"/>
      <c r="F108" s="101">
        <v>102.31580962</v>
      </c>
      <c r="G108" s="102">
        <v>104.25109347</v>
      </c>
      <c r="I108" s="103">
        <f t="shared" ca="1" si="12"/>
        <v>45901</v>
      </c>
      <c r="J108" s="1">
        <f t="shared" ca="1" si="9"/>
        <v>147.96159194000001</v>
      </c>
      <c r="K108" s="1">
        <f t="shared" ca="1" si="10"/>
        <v>174.76459371999999</v>
      </c>
      <c r="L108" s="1">
        <f t="shared" ca="1" si="11"/>
        <v>160.75480555999999</v>
      </c>
      <c r="M108" s="1">
        <f t="shared" ca="1" si="13"/>
        <v>168.68592552000001</v>
      </c>
      <c r="O108" s="1">
        <f t="shared" ca="1" si="14"/>
        <v>106.08370351144877</v>
      </c>
      <c r="P108" s="1">
        <f t="shared" ca="1" si="15"/>
        <v>105.70046887177979</v>
      </c>
      <c r="Q108" s="1">
        <f t="shared" ca="1" si="16"/>
        <v>111.02267083850471</v>
      </c>
      <c r="R108" s="1">
        <f t="shared" ca="1" si="16"/>
        <v>103.89002170028034</v>
      </c>
      <c r="AB108" s="104">
        <v>40098</v>
      </c>
    </row>
    <row r="109" spans="1:28" x14ac:dyDescent="0.3">
      <c r="A109" s="234">
        <v>43601</v>
      </c>
      <c r="B109" s="101">
        <v>106.17837292999999</v>
      </c>
      <c r="C109" s="101">
        <v>108.20645842</v>
      </c>
      <c r="D109" s="101"/>
      <c r="E109" s="101"/>
      <c r="F109" s="101">
        <v>102.34099998000001</v>
      </c>
      <c r="G109" s="102">
        <v>102.43175149</v>
      </c>
      <c r="I109" s="103">
        <f t="shared" ca="1" si="12"/>
        <v>45902</v>
      </c>
      <c r="J109" s="1">
        <f t="shared" ca="1" si="9"/>
        <v>147.66477148999999</v>
      </c>
      <c r="K109" s="1">
        <f t="shared" ca="1" si="10"/>
        <v>174.86094324999999</v>
      </c>
      <c r="L109" s="1">
        <f t="shared" ca="1" si="11"/>
        <v>159.67632172</v>
      </c>
      <c r="M109" s="1">
        <f t="shared" ca="1" si="13"/>
        <v>168.53033235000001</v>
      </c>
      <c r="O109" s="1">
        <f t="shared" ca="1" si="14"/>
        <v>105.87089279347066</v>
      </c>
      <c r="P109" s="1">
        <f t="shared" ca="1" si="15"/>
        <v>105.75874263467304</v>
      </c>
      <c r="Q109" s="1">
        <f t="shared" ca="1" si="16"/>
        <v>110.27783365646306</v>
      </c>
      <c r="R109" s="1">
        <f t="shared" ca="1" si="16"/>
        <v>103.79419522419536</v>
      </c>
      <c r="AB109" s="104">
        <v>40119</v>
      </c>
    </row>
    <row r="110" spans="1:28" x14ac:dyDescent="0.3">
      <c r="A110" s="234">
        <v>43602</v>
      </c>
      <c r="B110" s="101">
        <v>106.19878464999999</v>
      </c>
      <c r="C110" s="101">
        <v>107.67683339</v>
      </c>
      <c r="D110" s="101"/>
      <c r="E110" s="101"/>
      <c r="F110" s="101">
        <v>102.36619657999999</v>
      </c>
      <c r="G110" s="102">
        <v>102.39563704</v>
      </c>
      <c r="I110" s="103">
        <f t="shared" ca="1" si="12"/>
        <v>45903</v>
      </c>
      <c r="J110" s="1">
        <f t="shared" ca="1" si="9"/>
        <v>148.23800066999999</v>
      </c>
      <c r="K110" s="1">
        <f t="shared" ca="1" si="10"/>
        <v>174.95734594999999</v>
      </c>
      <c r="L110" s="1">
        <f t="shared" ca="1" si="11"/>
        <v>159.13980488999999</v>
      </c>
      <c r="M110" s="1">
        <f t="shared" ca="1" si="13"/>
        <v>168.24876793000001</v>
      </c>
      <c r="O110" s="1">
        <f t="shared" ca="1" si="14"/>
        <v>106.28187968255394</v>
      </c>
      <c r="P110" s="1">
        <f t="shared" ca="1" si="15"/>
        <v>105.81704855564713</v>
      </c>
      <c r="Q110" s="1">
        <f t="shared" ca="1" si="16"/>
        <v>109.90729710417207</v>
      </c>
      <c r="R110" s="1">
        <f t="shared" ca="1" si="16"/>
        <v>103.62078577338521</v>
      </c>
      <c r="AB110" s="104">
        <v>40132</v>
      </c>
    </row>
    <row r="111" spans="1:28" x14ac:dyDescent="0.3">
      <c r="A111" s="234">
        <v>43605</v>
      </c>
      <c r="B111" s="101">
        <v>106.21154197</v>
      </c>
      <c r="C111" s="101">
        <v>108.07764936</v>
      </c>
      <c r="D111" s="101"/>
      <c r="E111" s="101"/>
      <c r="F111" s="101">
        <v>102.39139942</v>
      </c>
      <c r="G111" s="102">
        <v>104.61832527</v>
      </c>
      <c r="I111" s="103">
        <f t="shared" ca="1" si="12"/>
        <v>45904</v>
      </c>
      <c r="J111" s="1">
        <f t="shared" ca="1" si="9"/>
        <v>148.21376175</v>
      </c>
      <c r="K111" s="1">
        <f t="shared" ca="1" si="10"/>
        <v>175.05380181999999</v>
      </c>
      <c r="L111" s="1">
        <f t="shared" ca="1" si="11"/>
        <v>160.42511049000001</v>
      </c>
      <c r="M111" s="1">
        <f t="shared" ca="1" si="13"/>
        <v>168.19814303000001</v>
      </c>
      <c r="O111" s="1">
        <f t="shared" ca="1" si="14"/>
        <v>106.26450115634992</v>
      </c>
      <c r="P111" s="1">
        <f t="shared" ca="1" si="15"/>
        <v>105.87538663470205</v>
      </c>
      <c r="Q111" s="1">
        <f t="shared" ca="1" si="16"/>
        <v>110.79497234385521</v>
      </c>
      <c r="R111" s="1">
        <f t="shared" ca="1" si="16"/>
        <v>103.58960698983607</v>
      </c>
      <c r="AB111" s="104">
        <v>40172</v>
      </c>
    </row>
    <row r="112" spans="1:28" x14ac:dyDescent="0.3">
      <c r="A112" s="234">
        <v>43606</v>
      </c>
      <c r="B112" s="101">
        <v>106.45393117</v>
      </c>
      <c r="C112" s="101">
        <v>108.55040135</v>
      </c>
      <c r="D112" s="101"/>
      <c r="E112" s="101"/>
      <c r="F112" s="101">
        <v>102.41660851</v>
      </c>
      <c r="G112" s="102">
        <v>107.50661614000001</v>
      </c>
      <c r="I112" s="103">
        <f t="shared" ca="1" si="12"/>
        <v>45905</v>
      </c>
      <c r="J112" s="1">
        <f t="shared" ca="1" si="9"/>
        <v>148.84950183000001</v>
      </c>
      <c r="K112" s="1">
        <f t="shared" ca="1" si="10"/>
        <v>175.15031087</v>
      </c>
      <c r="L112" s="1">
        <f t="shared" ca="1" si="11"/>
        <v>162.29897686000001</v>
      </c>
      <c r="M112" s="1">
        <f t="shared" ca="1" si="13"/>
        <v>168.57264029999999</v>
      </c>
      <c r="O112" s="1">
        <f t="shared" ca="1" si="14"/>
        <v>106.72030635060881</v>
      </c>
      <c r="P112" s="1">
        <f t="shared" ca="1" si="15"/>
        <v>105.93375687788595</v>
      </c>
      <c r="Q112" s="1">
        <f t="shared" ca="1" si="16"/>
        <v>112.08912742971486</v>
      </c>
      <c r="R112" s="1">
        <f t="shared" ca="1" si="16"/>
        <v>103.82025177769883</v>
      </c>
      <c r="AB112" s="104">
        <v>40179</v>
      </c>
    </row>
    <row r="113" spans="1:28" x14ac:dyDescent="0.3">
      <c r="A113" s="234">
        <v>43607</v>
      </c>
      <c r="B113" s="101">
        <v>106.73501758</v>
      </c>
      <c r="C113" s="101">
        <v>108.71035612</v>
      </c>
      <c r="D113" s="101"/>
      <c r="E113" s="101"/>
      <c r="F113" s="101">
        <v>102.44182367000001</v>
      </c>
      <c r="G113" s="102">
        <v>107.36556045</v>
      </c>
      <c r="I113" s="103">
        <f t="shared" ca="1" si="12"/>
        <v>45908</v>
      </c>
      <c r="J113" s="1">
        <f t="shared" ca="1" si="9"/>
        <v>149.23349734000001</v>
      </c>
      <c r="K113" s="1">
        <f t="shared" ca="1" si="10"/>
        <v>175.24687309999999</v>
      </c>
      <c r="L113" s="1">
        <f t="shared" ca="1" si="11"/>
        <v>161.33346728999999</v>
      </c>
      <c r="M113" s="1">
        <f t="shared" ca="1" si="13"/>
        <v>168.96054934</v>
      </c>
      <c r="O113" s="1">
        <f t="shared" ca="1" si="14"/>
        <v>106.99561878337235</v>
      </c>
      <c r="P113" s="1">
        <f t="shared" ca="1" si="15"/>
        <v>105.99215928519884</v>
      </c>
      <c r="Q113" s="1">
        <f t="shared" ca="1" si="16"/>
        <v>111.42231407500286</v>
      </c>
      <c r="R113" s="1">
        <f t="shared" ca="1" si="16"/>
        <v>104.05915658531158</v>
      </c>
      <c r="AB113" s="104">
        <v>40224</v>
      </c>
    </row>
    <row r="114" spans="1:28" x14ac:dyDescent="0.3">
      <c r="A114" s="234">
        <v>43608</v>
      </c>
      <c r="B114" s="101">
        <v>106.75585454</v>
      </c>
      <c r="C114" s="101">
        <v>108.77235806</v>
      </c>
      <c r="D114" s="101"/>
      <c r="E114" s="101"/>
      <c r="F114" s="101">
        <v>102.46704507</v>
      </c>
      <c r="G114" s="102">
        <v>106.85282407</v>
      </c>
      <c r="I114" s="103">
        <f t="shared" ca="1" si="12"/>
        <v>45909</v>
      </c>
      <c r="J114" s="1">
        <f t="shared" ca="1" si="9"/>
        <v>149.08678809</v>
      </c>
      <c r="K114" s="1">
        <f t="shared" ca="1" si="10"/>
        <v>175.34348849</v>
      </c>
      <c r="L114" s="1">
        <f t="shared" ca="1" si="11"/>
        <v>161.13629426</v>
      </c>
      <c r="M114" s="1">
        <f t="shared" ca="1" si="13"/>
        <v>169.11030409</v>
      </c>
      <c r="O114" s="1">
        <f t="shared" ca="1" si="14"/>
        <v>106.89043296876109</v>
      </c>
      <c r="P114" s="1">
        <f t="shared" ca="1" si="15"/>
        <v>106.05059384454438</v>
      </c>
      <c r="Q114" s="1">
        <f t="shared" ca="1" si="16"/>
        <v>111.28613975454219</v>
      </c>
      <c r="R114" s="1">
        <f t="shared" ca="1" si="16"/>
        <v>104.15138730449731</v>
      </c>
      <c r="AB114" s="104">
        <v>40225</v>
      </c>
    </row>
    <row r="115" spans="1:28" x14ac:dyDescent="0.3">
      <c r="A115" s="234">
        <v>43609</v>
      </c>
      <c r="B115" s="101">
        <v>107.05820317</v>
      </c>
      <c r="C115" s="101">
        <v>108.83579571</v>
      </c>
      <c r="D115" s="101"/>
      <c r="E115" s="101"/>
      <c r="F115" s="101">
        <v>102.49227272</v>
      </c>
      <c r="G115" s="102">
        <v>106.53169679</v>
      </c>
      <c r="I115" s="103">
        <f t="shared" ca="1" si="12"/>
        <v>45910</v>
      </c>
      <c r="J115" s="1">
        <f t="shared" ca="1" si="9"/>
        <v>149.46227870999999</v>
      </c>
      <c r="K115" s="1">
        <f t="shared" ca="1" si="10"/>
        <v>175.44015725</v>
      </c>
      <c r="L115" s="1">
        <f t="shared" ca="1" si="11"/>
        <v>161.96737024999999</v>
      </c>
      <c r="M115" s="1">
        <f t="shared" ca="1" si="13"/>
        <v>169.61541697000001</v>
      </c>
      <c r="O115" s="1">
        <f t="shared" ca="1" si="14"/>
        <v>107.15964766888111</v>
      </c>
      <c r="P115" s="1">
        <f t="shared" ca="1" si="15"/>
        <v>106.10906068293399</v>
      </c>
      <c r="Q115" s="1">
        <f t="shared" ca="1" si="16"/>
        <v>111.86010876130459</v>
      </c>
      <c r="R115" s="1">
        <f t="shared" ca="1" si="16"/>
        <v>104.46247542819539</v>
      </c>
      <c r="AB115" s="104">
        <v>40270</v>
      </c>
    </row>
    <row r="116" spans="1:28" x14ac:dyDescent="0.3">
      <c r="A116" s="234">
        <v>43612</v>
      </c>
      <c r="B116" s="101">
        <v>107.12751797</v>
      </c>
      <c r="C116" s="101">
        <v>109.0525861</v>
      </c>
      <c r="D116" s="101"/>
      <c r="E116" s="101"/>
      <c r="F116" s="101">
        <v>102.51750661</v>
      </c>
      <c r="G116" s="102">
        <v>107.93855583</v>
      </c>
      <c r="I116" s="103">
        <f t="shared" ca="1" si="12"/>
        <v>45911</v>
      </c>
      <c r="J116" s="1">
        <f t="shared" ca="1" si="9"/>
        <v>149.45632529</v>
      </c>
      <c r="K116" s="1">
        <f t="shared" ca="1" si="10"/>
        <v>175.53687934999999</v>
      </c>
      <c r="L116" s="1">
        <f t="shared" ca="1" si="11"/>
        <v>162.88006214999999</v>
      </c>
      <c r="M116" s="1">
        <f t="shared" ca="1" si="13"/>
        <v>169.83681702999999</v>
      </c>
      <c r="O116" s="1">
        <f t="shared" ca="1" si="14"/>
        <v>107.15537925818155</v>
      </c>
      <c r="P116" s="1">
        <f t="shared" ca="1" si="15"/>
        <v>106.16755978222317</v>
      </c>
      <c r="Q116" s="1">
        <f t="shared" ca="1" si="16"/>
        <v>112.49044445819204</v>
      </c>
      <c r="R116" s="1">
        <f t="shared" ca="1" si="16"/>
        <v>104.59883094788049</v>
      </c>
      <c r="AB116" s="104">
        <v>40289</v>
      </c>
    </row>
    <row r="117" spans="1:28" x14ac:dyDescent="0.3">
      <c r="A117" s="234">
        <v>43613</v>
      </c>
      <c r="B117" s="101">
        <v>107.26699807</v>
      </c>
      <c r="C117" s="101">
        <v>109.77031753999999</v>
      </c>
      <c r="D117" s="101"/>
      <c r="E117" s="101"/>
      <c r="F117" s="101">
        <v>102.54274675000001</v>
      </c>
      <c r="G117" s="102">
        <v>109.67772693000001</v>
      </c>
      <c r="I117" s="103">
        <f t="shared" ca="1" si="12"/>
        <v>45912</v>
      </c>
      <c r="J117" s="1">
        <f t="shared" ca="1" si="9"/>
        <v>150.30936514999999</v>
      </c>
      <c r="K117" s="1">
        <f t="shared" ca="1" si="10"/>
        <v>175.63365463</v>
      </c>
      <c r="L117" s="1">
        <f t="shared" ca="1" si="11"/>
        <v>161.87962146999999</v>
      </c>
      <c r="M117" s="1">
        <f t="shared" ca="1" si="13"/>
        <v>169.95025194999999</v>
      </c>
      <c r="O117" s="1">
        <f t="shared" ca="1" si="14"/>
        <v>107.76698140712561</v>
      </c>
      <c r="P117" s="1">
        <f t="shared" ca="1" si="15"/>
        <v>106.22609104564137</v>
      </c>
      <c r="Q117" s="1">
        <f t="shared" ca="1" si="16"/>
        <v>111.7995065050642</v>
      </c>
      <c r="R117" s="1">
        <f t="shared" ca="1" si="16"/>
        <v>104.66869306746183</v>
      </c>
      <c r="AB117" s="104">
        <v>40299</v>
      </c>
    </row>
    <row r="118" spans="1:28" x14ac:dyDescent="0.3">
      <c r="A118" s="234">
        <v>43614</v>
      </c>
      <c r="B118" s="101">
        <v>107.52894849</v>
      </c>
      <c r="C118" s="101">
        <v>110.37184203</v>
      </c>
      <c r="D118" s="101"/>
      <c r="E118" s="101"/>
      <c r="F118" s="101">
        <v>102.56799296</v>
      </c>
      <c r="G118" s="102">
        <v>109.87546888</v>
      </c>
      <c r="I118" s="103">
        <f t="shared" ca="1" si="12"/>
        <v>45915</v>
      </c>
      <c r="J118" s="1">
        <f t="shared" ca="1" si="9"/>
        <v>150.83624270999999</v>
      </c>
      <c r="K118" s="1">
        <f t="shared" ca="1" si="10"/>
        <v>175.73048326</v>
      </c>
      <c r="L118" s="1">
        <f t="shared" ca="1" si="11"/>
        <v>163.33034352000001</v>
      </c>
      <c r="M118" s="1">
        <f t="shared" ca="1" si="13"/>
        <v>170.22379617000001</v>
      </c>
      <c r="O118" s="1">
        <f t="shared" ca="1" si="14"/>
        <v>108.14473567516931</v>
      </c>
      <c r="P118" s="1">
        <f t="shared" ca="1" si="15"/>
        <v>106.2846545760073</v>
      </c>
      <c r="Q118" s="1">
        <f t="shared" ca="1" si="16"/>
        <v>112.80142390388933</v>
      </c>
      <c r="R118" s="1">
        <f t="shared" ca="1" si="16"/>
        <v>104.83716305014819</v>
      </c>
      <c r="AB118" s="104">
        <v>40332</v>
      </c>
    </row>
    <row r="119" spans="1:28" x14ac:dyDescent="0.3">
      <c r="A119" s="234">
        <v>43615</v>
      </c>
      <c r="B119" s="101">
        <v>108.17191772</v>
      </c>
      <c r="C119" s="101">
        <v>110.79561369</v>
      </c>
      <c r="D119" s="101"/>
      <c r="E119" s="101"/>
      <c r="F119" s="101">
        <v>102.59324540999999</v>
      </c>
      <c r="G119" s="102">
        <v>110.88905139000001</v>
      </c>
      <c r="I119" s="103">
        <f t="shared" ca="1" si="12"/>
        <v>45916</v>
      </c>
      <c r="J119" s="1">
        <f t="shared" ca="1" si="9"/>
        <v>151.25510825000001</v>
      </c>
      <c r="K119" s="1">
        <f t="shared" ca="1" si="10"/>
        <v>175.82736542999999</v>
      </c>
      <c r="L119" s="1">
        <f t="shared" ca="1" si="11"/>
        <v>163.91650349</v>
      </c>
      <c r="M119" s="1">
        <f t="shared" ca="1" si="13"/>
        <v>170.72924087999999</v>
      </c>
      <c r="O119" s="1">
        <f t="shared" ca="1" si="14"/>
        <v>108.44504879814886</v>
      </c>
      <c r="P119" s="1">
        <f t="shared" ca="1" si="15"/>
        <v>106.34325048823608</v>
      </c>
      <c r="Q119" s="1">
        <f t="shared" ca="1" si="16"/>
        <v>113.20624567690764</v>
      </c>
      <c r="R119" s="1">
        <f t="shared" ca="1" si="16"/>
        <v>105.14845554078317</v>
      </c>
      <c r="AB119" s="104">
        <v>40428</v>
      </c>
    </row>
    <row r="120" spans="1:28" x14ac:dyDescent="0.3">
      <c r="A120" s="234">
        <v>43616</v>
      </c>
      <c r="B120" s="101">
        <v>108.55166079</v>
      </c>
      <c r="C120" s="101">
        <v>111.08359470000001</v>
      </c>
      <c r="D120" s="101"/>
      <c r="E120" s="101"/>
      <c r="F120" s="101">
        <v>102.61850411</v>
      </c>
      <c r="G120" s="102">
        <v>110.40315622</v>
      </c>
      <c r="I120" s="103">
        <f t="shared" ca="1" si="12"/>
        <v>45917</v>
      </c>
      <c r="J120" s="1">
        <f t="shared" ca="1" si="9"/>
        <v>151.52768978</v>
      </c>
      <c r="K120" s="1">
        <f t="shared" ca="1" si="10"/>
        <v>175.92430095</v>
      </c>
      <c r="L120" s="1">
        <f t="shared" ca="1" si="11"/>
        <v>165.65952042999999</v>
      </c>
      <c r="M120" s="1">
        <f t="shared" ca="1" si="13"/>
        <v>171.09216366999999</v>
      </c>
      <c r="O120" s="1">
        <f t="shared" ca="1" si="14"/>
        <v>108.64048098992293</v>
      </c>
      <c r="P120" s="1">
        <f t="shared" ca="1" si="15"/>
        <v>106.40187866741262</v>
      </c>
      <c r="Q120" s="1">
        <f t="shared" ca="1" si="16"/>
        <v>114.41003174925203</v>
      </c>
      <c r="R120" s="1">
        <f t="shared" ca="1" si="16"/>
        <v>105.37197185616276</v>
      </c>
      <c r="AB120" s="104">
        <v>40463</v>
      </c>
    </row>
    <row r="121" spans="1:28" x14ac:dyDescent="0.3">
      <c r="A121" s="234">
        <v>43619</v>
      </c>
      <c r="B121" s="101">
        <v>108.73494104</v>
      </c>
      <c r="C121" s="101">
        <v>111.50379579</v>
      </c>
      <c r="D121" s="101"/>
      <c r="E121" s="101"/>
      <c r="F121" s="101">
        <v>102.64376905</v>
      </c>
      <c r="G121" s="102">
        <v>110.39196006</v>
      </c>
      <c r="I121" s="103">
        <f t="shared" ca="1" si="12"/>
        <v>45918</v>
      </c>
      <c r="J121" s="1">
        <f t="shared" ca="1" si="9"/>
        <v>151.15560110000001</v>
      </c>
      <c r="K121" s="1">
        <f t="shared" ca="1" si="10"/>
        <v>176.02128981999999</v>
      </c>
      <c r="L121" s="1">
        <f t="shared" ca="1" si="11"/>
        <v>165.55240594</v>
      </c>
      <c r="M121" s="1">
        <f t="shared" ca="1" si="13"/>
        <v>170.73161639</v>
      </c>
      <c r="O121" s="1">
        <f t="shared" ca="1" si="14"/>
        <v>108.37370537138882</v>
      </c>
      <c r="P121" s="1">
        <f t="shared" ca="1" si="15"/>
        <v>106.46053911353688</v>
      </c>
      <c r="Q121" s="1">
        <f t="shared" ca="1" si="16"/>
        <v>114.33605488290657</v>
      </c>
      <c r="R121" s="1">
        <f t="shared" ca="1" si="16"/>
        <v>105.1499185661345</v>
      </c>
      <c r="AB121" s="104">
        <v>40484</v>
      </c>
    </row>
    <row r="122" spans="1:28" x14ac:dyDescent="0.3">
      <c r="A122" s="234">
        <v>43620</v>
      </c>
      <c r="B122" s="101">
        <v>108.74769836</v>
      </c>
      <c r="C122" s="101">
        <v>111.70228632</v>
      </c>
      <c r="D122" s="101"/>
      <c r="E122" s="101"/>
      <c r="F122" s="101">
        <v>102.66904024</v>
      </c>
      <c r="G122" s="102">
        <v>110.80134812999999</v>
      </c>
      <c r="I122" s="103">
        <f t="shared" ca="1" si="12"/>
        <v>45919</v>
      </c>
      <c r="J122" s="1">
        <f t="shared" ca="1" si="9"/>
        <v>151.67907671</v>
      </c>
      <c r="K122" s="1">
        <f t="shared" ca="1" si="10"/>
        <v>176.11833222000001</v>
      </c>
      <c r="L122" s="1">
        <f t="shared" ca="1" si="11"/>
        <v>165.96841613000001</v>
      </c>
      <c r="M122" s="1">
        <f t="shared" ca="1" si="13"/>
        <v>170.41201778000001</v>
      </c>
      <c r="O122" s="1">
        <f t="shared" ca="1" si="14"/>
        <v>108.74902055067693</v>
      </c>
      <c r="P122" s="1">
        <f t="shared" ca="1" si="15"/>
        <v>106.51923193547586</v>
      </c>
      <c r="Q122" s="1">
        <f t="shared" ca="1" si="16"/>
        <v>114.62336550002276</v>
      </c>
      <c r="R122" s="1">
        <f t="shared" ca="1" si="16"/>
        <v>104.95308467838765</v>
      </c>
      <c r="AB122" s="104">
        <v>40497</v>
      </c>
    </row>
    <row r="123" spans="1:28" x14ac:dyDescent="0.3">
      <c r="A123" s="234">
        <v>43621</v>
      </c>
      <c r="B123" s="101">
        <v>108.81403646</v>
      </c>
      <c r="C123" s="101">
        <v>111.21609264</v>
      </c>
      <c r="D123" s="101"/>
      <c r="E123" s="101"/>
      <c r="F123" s="101">
        <v>102.69431767</v>
      </c>
      <c r="G123" s="102">
        <v>109.22941399</v>
      </c>
      <c r="I123" s="103">
        <f t="shared" ca="1" si="12"/>
        <v>45922</v>
      </c>
      <c r="J123" s="1">
        <f t="shared" ca="1" si="9"/>
        <v>151.31038999</v>
      </c>
      <c r="K123" s="1">
        <f t="shared" ca="1" si="10"/>
        <v>176.21542815000001</v>
      </c>
      <c r="L123" s="1">
        <f t="shared" ca="1" si="11"/>
        <v>165.10838258999999</v>
      </c>
      <c r="M123" s="1">
        <f t="shared" ca="1" si="13"/>
        <v>169.92486937000001</v>
      </c>
      <c r="O123" s="1">
        <f t="shared" ca="1" si="14"/>
        <v>108.48468402806809</v>
      </c>
      <c r="P123" s="1">
        <f t="shared" ca="1" si="15"/>
        <v>106.57795713322949</v>
      </c>
      <c r="Q123" s="1">
        <f t="shared" ca="1" si="16"/>
        <v>114.02939743612026</v>
      </c>
      <c r="R123" s="1">
        <f t="shared" ca="1" si="16"/>
        <v>104.65306048413349</v>
      </c>
      <c r="AB123" s="104">
        <v>40537</v>
      </c>
    </row>
    <row r="124" spans="1:28" x14ac:dyDescent="0.3">
      <c r="A124" s="234">
        <v>43622</v>
      </c>
      <c r="B124" s="101">
        <v>108.88802895000001</v>
      </c>
      <c r="C124" s="101">
        <v>111.62482808</v>
      </c>
      <c r="D124" s="101"/>
      <c r="E124" s="101"/>
      <c r="F124" s="101">
        <v>102.71960135</v>
      </c>
      <c r="G124" s="102">
        <v>110.60174016000001</v>
      </c>
      <c r="I124" s="103">
        <f t="shared" ca="1" si="12"/>
        <v>45923</v>
      </c>
      <c r="J124" s="1">
        <f t="shared" ca="1" si="9"/>
        <v>151.52896551000001</v>
      </c>
      <c r="K124" s="1">
        <f t="shared" ca="1" si="10"/>
        <v>176.31257762000001</v>
      </c>
      <c r="L124" s="1">
        <f t="shared" ca="1" si="11"/>
        <v>166.60540258</v>
      </c>
      <c r="M124" s="1">
        <f t="shared" ca="1" si="13"/>
        <v>170.58537507</v>
      </c>
      <c r="O124" s="1">
        <f t="shared" ca="1" si="14"/>
        <v>108.64139564731009</v>
      </c>
      <c r="P124" s="1">
        <f t="shared" ca="1" si="15"/>
        <v>106.63671471284597</v>
      </c>
      <c r="Q124" s="1">
        <f t="shared" ca="1" si="16"/>
        <v>115.06328974813827</v>
      </c>
      <c r="R124" s="1">
        <f t="shared" ca="1" si="16"/>
        <v>105.0598516926746</v>
      </c>
      <c r="AB124" s="104">
        <v>40544</v>
      </c>
    </row>
    <row r="125" spans="1:28" x14ac:dyDescent="0.3">
      <c r="A125" s="234">
        <v>43623</v>
      </c>
      <c r="B125" s="101">
        <v>109.20228441</v>
      </c>
      <c r="C125" s="101">
        <v>112.03694444999999</v>
      </c>
      <c r="D125" s="101"/>
      <c r="E125" s="101"/>
      <c r="F125" s="101">
        <v>102.74489109</v>
      </c>
      <c r="G125" s="102">
        <v>111.30310453</v>
      </c>
      <c r="I125" s="103">
        <f t="shared" ca="1" si="12"/>
        <v>45924</v>
      </c>
      <c r="J125" s="1">
        <f t="shared" ca="1" si="9"/>
        <v>151.57404138999999</v>
      </c>
      <c r="K125" s="1">
        <f t="shared" ca="1" si="10"/>
        <v>176.40978061000001</v>
      </c>
      <c r="L125" s="1">
        <f t="shared" ca="1" si="11"/>
        <v>166.68142041999999</v>
      </c>
      <c r="M125" s="1">
        <f t="shared" ca="1" si="13"/>
        <v>170.664661</v>
      </c>
      <c r="O125" s="1">
        <f t="shared" ca="1" si="14"/>
        <v>108.67371360379285</v>
      </c>
      <c r="P125" s="1">
        <f t="shared" ca="1" si="15"/>
        <v>106.69550466222897</v>
      </c>
      <c r="Q125" s="1">
        <f t="shared" ca="1" si="16"/>
        <v>115.11579022299981</v>
      </c>
      <c r="R125" s="1">
        <f t="shared" ca="1" si="16"/>
        <v>105.10868218616618</v>
      </c>
      <c r="AB125" s="104">
        <v>40609</v>
      </c>
    </row>
    <row r="126" spans="1:28" x14ac:dyDescent="0.3">
      <c r="A126" s="234">
        <v>43626</v>
      </c>
      <c r="B126" s="101">
        <v>109.07768786</v>
      </c>
      <c r="C126" s="101">
        <v>112.17638431</v>
      </c>
      <c r="D126" s="101"/>
      <c r="E126" s="101"/>
      <c r="F126" s="101">
        <v>102.77018708</v>
      </c>
      <c r="G126" s="102">
        <v>110.89966726</v>
      </c>
      <c r="I126" s="103">
        <f t="shared" ca="1" si="12"/>
        <v>45925</v>
      </c>
      <c r="J126" s="1">
        <f t="shared" ca="1" si="9"/>
        <v>151.76710226</v>
      </c>
      <c r="K126" s="1">
        <f t="shared" ca="1" si="10"/>
        <v>176.50703713999999</v>
      </c>
      <c r="L126" s="1">
        <f t="shared" ca="1" si="11"/>
        <v>165.33251061000001</v>
      </c>
      <c r="M126" s="1">
        <f t="shared" ca="1" si="13"/>
        <v>170.59899304000001</v>
      </c>
      <c r="O126" s="1">
        <f t="shared" ca="1" si="14"/>
        <v>108.81213203944368</v>
      </c>
      <c r="P126" s="1">
        <f t="shared" ca="1" si="15"/>
        <v>106.75432699347481</v>
      </c>
      <c r="Q126" s="1">
        <f t="shared" ca="1" si="16"/>
        <v>114.1841877784896</v>
      </c>
      <c r="R126" s="1">
        <f t="shared" ca="1" si="16"/>
        <v>105.06823870655529</v>
      </c>
      <c r="AB126" s="104">
        <v>40610</v>
      </c>
    </row>
    <row r="127" spans="1:28" x14ac:dyDescent="0.3">
      <c r="A127" s="234">
        <v>43627</v>
      </c>
      <c r="B127" s="101">
        <v>108.87484637999999</v>
      </c>
      <c r="C127" s="101">
        <v>112.47964714</v>
      </c>
      <c r="D127" s="101"/>
      <c r="E127" s="101"/>
      <c r="F127" s="101">
        <v>102.79548932</v>
      </c>
      <c r="G127" s="102">
        <v>112.59878706000001</v>
      </c>
      <c r="I127" s="103">
        <f t="shared" ca="1" si="12"/>
        <v>45926</v>
      </c>
      <c r="J127" s="1">
        <f t="shared" ca="1" si="9"/>
        <v>152.18043961999999</v>
      </c>
      <c r="K127" s="1">
        <f t="shared" ca="1" si="10"/>
        <v>176.60434738000001</v>
      </c>
      <c r="L127" s="1">
        <f t="shared" ca="1" si="11"/>
        <v>165.49229485000001</v>
      </c>
      <c r="M127" s="1">
        <f t="shared" ca="1" si="13"/>
        <v>170.72759443000001</v>
      </c>
      <c r="O127" s="1">
        <f t="shared" ca="1" si="14"/>
        <v>109.10848163512946</v>
      </c>
      <c r="P127" s="1">
        <f t="shared" ca="1" si="15"/>
        <v>106.81318180940227</v>
      </c>
      <c r="Q127" s="1">
        <f t="shared" ca="1" si="16"/>
        <v>114.2945401441368</v>
      </c>
      <c r="R127" s="1">
        <f t="shared" ca="1" si="16"/>
        <v>105.14744152775452</v>
      </c>
      <c r="AB127" s="104">
        <v>40654</v>
      </c>
    </row>
    <row r="128" spans="1:28" x14ac:dyDescent="0.3">
      <c r="A128" s="234">
        <v>43628</v>
      </c>
      <c r="B128" s="101">
        <v>108.8510327</v>
      </c>
      <c r="C128" s="101">
        <v>112.18399764</v>
      </c>
      <c r="D128" s="101"/>
      <c r="E128" s="101"/>
      <c r="F128" s="101">
        <v>102.82079779999999</v>
      </c>
      <c r="G128" s="102">
        <v>111.87158276</v>
      </c>
      <c r="I128" s="103">
        <f t="shared" ca="1" si="12"/>
        <v>45929</v>
      </c>
      <c r="J128" s="1">
        <f t="shared" ca="1" si="9"/>
        <v>152.32799935</v>
      </c>
      <c r="K128" s="1">
        <f t="shared" ca="1" si="10"/>
        <v>176.70171114999999</v>
      </c>
      <c r="L128" s="1">
        <f t="shared" ca="1" si="11"/>
        <v>166.50511502000001</v>
      </c>
      <c r="M128" s="1">
        <f t="shared" ca="1" si="13"/>
        <v>170.35891092</v>
      </c>
      <c r="O128" s="1">
        <f t="shared" ca="1" si="14"/>
        <v>109.21427721655238</v>
      </c>
      <c r="P128" s="1">
        <f t="shared" ca="1" si="15"/>
        <v>106.8720690011444</v>
      </c>
      <c r="Q128" s="1">
        <f t="shared" ca="1" si="16"/>
        <v>114.99402778906783</v>
      </c>
      <c r="R128" s="1">
        <f t="shared" ca="1" si="16"/>
        <v>104.9203773092291</v>
      </c>
      <c r="AB128" s="104">
        <v>40655</v>
      </c>
    </row>
    <row r="129" spans="1:28" x14ac:dyDescent="0.3">
      <c r="A129" s="234">
        <v>43629</v>
      </c>
      <c r="B129" s="101">
        <v>108.82254134</v>
      </c>
      <c r="C129" s="101">
        <v>112.40722108999999</v>
      </c>
      <c r="D129" s="101"/>
      <c r="E129" s="101"/>
      <c r="F129" s="101">
        <v>102.84611253</v>
      </c>
      <c r="G129" s="102">
        <v>112.38681096000001</v>
      </c>
      <c r="I129" s="103">
        <f t="shared" ca="1" si="12"/>
        <v>45930</v>
      </c>
      <c r="J129" s="1">
        <f t="shared" ca="1" si="9"/>
        <v>152.63885285999999</v>
      </c>
      <c r="K129" s="1">
        <f t="shared" ca="1" si="10"/>
        <v>176.79912863000001</v>
      </c>
      <c r="L129" s="1">
        <f t="shared" ca="1" si="11"/>
        <v>166.39158322</v>
      </c>
      <c r="M129" s="1">
        <f t="shared" ca="1" si="13"/>
        <v>170.26283785000001</v>
      </c>
      <c r="O129" s="1">
        <f t="shared" ca="1" si="14"/>
        <v>109.43714918729802</v>
      </c>
      <c r="P129" s="1">
        <f t="shared" ca="1" si="15"/>
        <v>106.93098867756814</v>
      </c>
      <c r="Q129" s="1">
        <f t="shared" ca="1" si="16"/>
        <v>114.91561891278451</v>
      </c>
      <c r="R129" s="1">
        <f t="shared" ca="1" si="16"/>
        <v>104.86120797843672</v>
      </c>
      <c r="AB129" s="104">
        <v>40664</v>
      </c>
    </row>
    <row r="130" spans="1:28" x14ac:dyDescent="0.3">
      <c r="A130" s="234">
        <v>43630</v>
      </c>
      <c r="B130" s="101">
        <v>108.91524457</v>
      </c>
      <c r="C130" s="101">
        <v>112.50316549999999</v>
      </c>
      <c r="D130" s="101"/>
      <c r="E130" s="101"/>
      <c r="F130" s="101">
        <v>102.87143349999999</v>
      </c>
      <c r="G130" s="102">
        <v>111.55205981</v>
      </c>
      <c r="I130" s="103">
        <f t="shared" ca="1" si="12"/>
        <v>45931</v>
      </c>
      <c r="J130" s="1">
        <f t="shared" ca="1" si="9"/>
        <v>151.93805043</v>
      </c>
      <c r="K130" s="1">
        <f t="shared" ca="1" si="10"/>
        <v>176.89659982000001</v>
      </c>
      <c r="L130" s="1">
        <f t="shared" ca="1" si="11"/>
        <v>165.57272742999999</v>
      </c>
      <c r="M130" s="1">
        <f t="shared" ca="1" si="13"/>
        <v>170.45572887</v>
      </c>
      <c r="O130" s="1">
        <f t="shared" ca="1" si="14"/>
        <v>108.93469638025896</v>
      </c>
      <c r="P130" s="1">
        <f t="shared" ca="1" si="15"/>
        <v>106.98994083867348</v>
      </c>
      <c r="Q130" s="1">
        <f t="shared" ca="1" si="16"/>
        <v>114.35008958679839</v>
      </c>
      <c r="R130" s="1">
        <f t="shared" ca="1" si="16"/>
        <v>104.9800053955408</v>
      </c>
      <c r="AB130" s="104">
        <v>40717</v>
      </c>
    </row>
    <row r="131" spans="1:28" x14ac:dyDescent="0.3">
      <c r="A131" s="234">
        <v>43633</v>
      </c>
      <c r="B131" s="101">
        <v>109.02580807</v>
      </c>
      <c r="C131" s="101">
        <v>112.69014773000001</v>
      </c>
      <c r="D131" s="101"/>
      <c r="E131" s="101"/>
      <c r="F131" s="101">
        <v>102.89676072</v>
      </c>
      <c r="G131" s="102">
        <v>111.07780455</v>
      </c>
      <c r="I131" s="103">
        <f t="shared" ca="1" si="12"/>
        <v>45932</v>
      </c>
      <c r="J131" s="1">
        <f t="shared" ca="1" si="9"/>
        <v>151.98525253</v>
      </c>
      <c r="K131" s="1">
        <f t="shared" ca="1" si="10"/>
        <v>176.99412472</v>
      </c>
      <c r="L131" s="1">
        <f t="shared" ca="1" si="11"/>
        <v>163.78895374000001</v>
      </c>
      <c r="M131" s="1">
        <f t="shared" ca="1" si="13"/>
        <v>170.09700995</v>
      </c>
      <c r="O131" s="1">
        <f t="shared" ca="1" si="14"/>
        <v>108.96853876811016</v>
      </c>
      <c r="P131" s="1">
        <f t="shared" ca="1" si="15"/>
        <v>107.04892548446041</v>
      </c>
      <c r="Q131" s="1">
        <f t="shared" ca="1" si="16"/>
        <v>113.11815553328522</v>
      </c>
      <c r="R131" s="1">
        <f t="shared" ca="1" si="16"/>
        <v>104.75907815298503</v>
      </c>
      <c r="AB131" s="104">
        <v>40793</v>
      </c>
    </row>
    <row r="132" spans="1:28" x14ac:dyDescent="0.3">
      <c r="A132" s="234">
        <v>43634</v>
      </c>
      <c r="B132" s="101">
        <v>109.4302153</v>
      </c>
      <c r="C132" s="101">
        <v>113.00946612</v>
      </c>
      <c r="D132" s="101"/>
      <c r="E132" s="101"/>
      <c r="F132" s="101">
        <v>102.92209418</v>
      </c>
      <c r="G132" s="102">
        <v>113.10442342</v>
      </c>
      <c r="I132" s="103">
        <f t="shared" ca="1" si="12"/>
        <v>45933</v>
      </c>
      <c r="J132" s="1">
        <f t="shared" ca="1" si="9"/>
        <v>152.44536675000001</v>
      </c>
      <c r="K132" s="1">
        <f t="shared" ca="1" si="10"/>
        <v>177.09170351</v>
      </c>
      <c r="L132" s="1">
        <f t="shared" ca="1" si="11"/>
        <v>164.07455823999999</v>
      </c>
      <c r="M132" s="1">
        <f t="shared" ca="1" si="13"/>
        <v>170.09686224000001</v>
      </c>
      <c r="O132" s="1">
        <f t="shared" ca="1" si="14"/>
        <v>109.29842586824135</v>
      </c>
      <c r="P132" s="1">
        <f t="shared" ca="1" si="15"/>
        <v>107.1079427237959</v>
      </c>
      <c r="Q132" s="1">
        <f t="shared" ca="1" si="16"/>
        <v>113.31540359864186</v>
      </c>
      <c r="R132" s="1">
        <f t="shared" ca="1" si="16"/>
        <v>104.75898718158325</v>
      </c>
      <c r="AB132" s="104">
        <v>40828</v>
      </c>
    </row>
    <row r="133" spans="1:28" x14ac:dyDescent="0.3">
      <c r="A133" s="234">
        <v>43635</v>
      </c>
      <c r="B133" s="101">
        <v>109.73383964999999</v>
      </c>
      <c r="C133" s="101">
        <v>113.19584089999999</v>
      </c>
      <c r="D133" s="101"/>
      <c r="E133" s="101"/>
      <c r="F133" s="101">
        <v>102.94743389</v>
      </c>
      <c r="G133" s="102">
        <v>114.12734745</v>
      </c>
      <c r="I133" s="103">
        <f t="shared" ca="1" si="12"/>
        <v>45936</v>
      </c>
      <c r="J133" s="1">
        <f t="shared" ref="J133:J196" ca="1" si="17">VLOOKUP(I133,$A$10:$G$10000,2,FALSE)</f>
        <v>152.35734120000001</v>
      </c>
      <c r="K133" s="1">
        <f t="shared" ref="K133:K196" ca="1" si="18">VLOOKUP(I133,$A$10:$G$10000,6,FALSE)</f>
        <v>177.18933601000001</v>
      </c>
      <c r="L133" s="1">
        <f t="shared" ref="L133:L196" ca="1" si="19">VLOOKUP(I133,$A$10:$G$10000,7,FALSE)</f>
        <v>163.40031952000001</v>
      </c>
      <c r="M133" s="1">
        <f t="shared" ca="1" si="13"/>
        <v>170.14368848999999</v>
      </c>
      <c r="O133" s="1">
        <f t="shared" ca="1" si="14"/>
        <v>109.2353143794746</v>
      </c>
      <c r="P133" s="1">
        <f t="shared" ca="1" si="15"/>
        <v>107.16699244781297</v>
      </c>
      <c r="Q133" s="1">
        <f t="shared" ca="1" si="16"/>
        <v>112.84975168101261</v>
      </c>
      <c r="R133" s="1">
        <f t="shared" ca="1" si="16"/>
        <v>104.78782645856292</v>
      </c>
      <c r="AB133" s="104">
        <v>40849</v>
      </c>
    </row>
    <row r="134" spans="1:28" x14ac:dyDescent="0.3">
      <c r="A134" s="234">
        <v>43636</v>
      </c>
      <c r="B134" s="101"/>
      <c r="C134" s="101"/>
      <c r="D134" s="101"/>
      <c r="E134" s="101"/>
      <c r="F134" s="101"/>
      <c r="G134" s="102"/>
      <c r="I134" s="103">
        <f t="shared" ref="I134:I197" ca="1" si="20">WORKDAY(I133,1,$AB$4:$AB$467)</f>
        <v>45937</v>
      </c>
      <c r="J134" s="1">
        <f t="shared" ca="1" si="17"/>
        <v>152.04521195999999</v>
      </c>
      <c r="K134" s="1">
        <f t="shared" ca="1" si="18"/>
        <v>177.28702239</v>
      </c>
      <c r="L134" s="1">
        <f t="shared" ca="1" si="19"/>
        <v>160.83834439</v>
      </c>
      <c r="M134" s="1">
        <f t="shared" ref="M134:M197" ca="1" si="21">VLOOKUP(I134,$A$10:$G$10000,3,FALSE)</f>
        <v>169.70458162</v>
      </c>
      <c r="O134" s="1">
        <f t="shared" ca="1" si="14"/>
        <v>109.01152775134179</v>
      </c>
      <c r="P134" s="1">
        <f t="shared" ca="1" si="15"/>
        <v>107.22607475933043</v>
      </c>
      <c r="Q134" s="1">
        <f t="shared" ca="1" si="16"/>
        <v>111.08036556180099</v>
      </c>
      <c r="R134" s="1">
        <f t="shared" ca="1" si="16"/>
        <v>104.51739001217646</v>
      </c>
      <c r="AB134" s="104">
        <v>40862</v>
      </c>
    </row>
    <row r="135" spans="1:28" x14ac:dyDescent="0.3">
      <c r="A135" s="234">
        <v>43637</v>
      </c>
      <c r="B135" s="101">
        <v>110.24668414999999</v>
      </c>
      <c r="C135" s="101">
        <v>114.37818675</v>
      </c>
      <c r="D135" s="101"/>
      <c r="E135" s="101"/>
      <c r="F135" s="101">
        <v>102.97277984</v>
      </c>
      <c r="G135" s="102">
        <v>116.0721456</v>
      </c>
      <c r="I135" s="103">
        <f t="shared" ca="1" si="20"/>
        <v>45938</v>
      </c>
      <c r="J135" s="1">
        <f t="shared" ca="1" si="17"/>
        <v>152.12600835999999</v>
      </c>
      <c r="K135" s="1">
        <f t="shared" ca="1" si="18"/>
        <v>177.38476266999999</v>
      </c>
      <c r="L135" s="1">
        <f t="shared" ca="1" si="19"/>
        <v>161.73602844000001</v>
      </c>
      <c r="M135" s="1">
        <f t="shared" ca="1" si="21"/>
        <v>169.89154300000001</v>
      </c>
      <c r="O135" s="1">
        <f t="shared" ref="O135:O198" ca="1" si="22">J135/J134*O134</f>
        <v>109.06945617202186</v>
      </c>
      <c r="P135" s="1">
        <f t="shared" ref="P135:P198" ca="1" si="23">K135/K134*P134</f>
        <v>107.28518967044457</v>
      </c>
      <c r="Q135" s="1">
        <f t="shared" ref="Q135:R198" ca="1" si="24">L135/L134*Q134</f>
        <v>111.70033633314399</v>
      </c>
      <c r="R135" s="1">
        <f t="shared" ca="1" si="24"/>
        <v>104.63253549195161</v>
      </c>
      <c r="AB135" s="104">
        <v>43655</v>
      </c>
    </row>
    <row r="136" spans="1:28" x14ac:dyDescent="0.3">
      <c r="A136" s="234">
        <v>43640</v>
      </c>
      <c r="B136" s="101">
        <v>110.48269467999999</v>
      </c>
      <c r="C136" s="101">
        <v>114.60225844999999</v>
      </c>
      <c r="D136" s="101"/>
      <c r="E136" s="101"/>
      <c r="F136" s="101">
        <v>102.99813204</v>
      </c>
      <c r="G136" s="102">
        <v>116.12868392999999</v>
      </c>
      <c r="I136" s="103">
        <f t="shared" ca="1" si="20"/>
        <v>45939</v>
      </c>
      <c r="J136" s="1">
        <f t="shared" ca="1" si="17"/>
        <v>151.95548543999999</v>
      </c>
      <c r="K136" s="1">
        <f t="shared" ca="1" si="18"/>
        <v>177.48255682999999</v>
      </c>
      <c r="L136" s="1">
        <f t="shared" ca="1" si="19"/>
        <v>161.23858437999999</v>
      </c>
      <c r="M136" s="1">
        <f t="shared" ca="1" si="21"/>
        <v>169.96926932</v>
      </c>
      <c r="O136" s="1">
        <f t="shared" ca="1" si="22"/>
        <v>108.94719672178209</v>
      </c>
      <c r="P136" s="1">
        <f t="shared" ca="1" si="23"/>
        <v>107.3443371690591</v>
      </c>
      <c r="Q136" s="1">
        <f t="shared" ca="1" si="24"/>
        <v>111.35678474884415</v>
      </c>
      <c r="R136" s="1">
        <f t="shared" ca="1" si="24"/>
        <v>104.68040545529674</v>
      </c>
      <c r="AB136" s="104">
        <v>40909</v>
      </c>
    </row>
    <row r="137" spans="1:28" x14ac:dyDescent="0.3">
      <c r="A137" s="234">
        <v>43641</v>
      </c>
      <c r="B137" s="101">
        <v>110.48439566</v>
      </c>
      <c r="C137" s="101">
        <v>114.3035041</v>
      </c>
      <c r="D137" s="101"/>
      <c r="E137" s="101"/>
      <c r="F137" s="101">
        <v>103.02349048000001</v>
      </c>
      <c r="G137" s="102">
        <v>113.8878816</v>
      </c>
      <c r="I137" s="103">
        <f t="shared" ca="1" si="20"/>
        <v>45940</v>
      </c>
      <c r="J137" s="1">
        <f t="shared" ca="1" si="17"/>
        <v>152.12600835999999</v>
      </c>
      <c r="K137" s="1">
        <f t="shared" ca="1" si="18"/>
        <v>177.58040489000001</v>
      </c>
      <c r="L137" s="1">
        <f t="shared" ca="1" si="19"/>
        <v>160.06907484999999</v>
      </c>
      <c r="M137" s="1">
        <f t="shared" ca="1" si="21"/>
        <v>169.62373722000001</v>
      </c>
      <c r="O137" s="1">
        <f t="shared" ca="1" si="22"/>
        <v>109.06945617202186</v>
      </c>
      <c r="P137" s="1">
        <f t="shared" ca="1" si="23"/>
        <v>107.40351726727035</v>
      </c>
      <c r="Q137" s="1">
        <f t="shared" ca="1" si="24"/>
        <v>110.54908216639649</v>
      </c>
      <c r="R137" s="1">
        <f t="shared" ca="1" si="24"/>
        <v>104.46759969063983</v>
      </c>
      <c r="AB137" s="104">
        <v>40959</v>
      </c>
    </row>
    <row r="138" spans="1:28" x14ac:dyDescent="0.3">
      <c r="A138" s="234">
        <v>43642</v>
      </c>
      <c r="B138" s="101">
        <v>110.76420634</v>
      </c>
      <c r="C138" s="101">
        <v>114.52603055</v>
      </c>
      <c r="D138" s="101"/>
      <c r="E138" s="101"/>
      <c r="F138" s="101">
        <v>103.04885517</v>
      </c>
      <c r="G138" s="102">
        <v>114.56565894000001</v>
      </c>
      <c r="I138" s="103">
        <f t="shared" ca="1" si="20"/>
        <v>45943</v>
      </c>
      <c r="J138" s="1">
        <f t="shared" ca="1" si="17"/>
        <v>151.81047717000001</v>
      </c>
      <c r="K138" s="1">
        <f t="shared" ca="1" si="18"/>
        <v>177.67830683</v>
      </c>
      <c r="L138" s="1">
        <f t="shared" ca="1" si="19"/>
        <v>161.32411440000001</v>
      </c>
      <c r="M138" s="1">
        <f t="shared" ca="1" si="21"/>
        <v>169.43697277000001</v>
      </c>
      <c r="O138" s="1">
        <f t="shared" ca="1" si="22"/>
        <v>108.84323045513348</v>
      </c>
      <c r="P138" s="1">
        <f t="shared" ca="1" si="23"/>
        <v>107.46272995298193</v>
      </c>
      <c r="Q138" s="1">
        <f t="shared" ca="1" si="24"/>
        <v>111.41585465486777</v>
      </c>
      <c r="R138" s="1">
        <f t="shared" ca="1" si="24"/>
        <v>104.35257549580243</v>
      </c>
      <c r="AB138" s="104">
        <v>40960</v>
      </c>
    </row>
    <row r="139" spans="1:28" x14ac:dyDescent="0.3">
      <c r="A139" s="234">
        <v>43643</v>
      </c>
      <c r="B139" s="101">
        <v>110.96237014</v>
      </c>
      <c r="C139" s="101">
        <v>114.73304267</v>
      </c>
      <c r="D139" s="101"/>
      <c r="E139" s="101"/>
      <c r="F139" s="101">
        <v>103.07422611</v>
      </c>
      <c r="G139" s="102">
        <v>114.60586954</v>
      </c>
      <c r="I139" s="103">
        <f t="shared" ca="1" si="20"/>
        <v>45944</v>
      </c>
      <c r="J139" s="1">
        <f t="shared" ca="1" si="17"/>
        <v>152.04436147000001</v>
      </c>
      <c r="K139" s="1">
        <f t="shared" ca="1" si="18"/>
        <v>177.77626283000001</v>
      </c>
      <c r="L139" s="1">
        <f t="shared" ca="1" si="19"/>
        <v>161.20991129000001</v>
      </c>
      <c r="M139" s="1">
        <f t="shared" ca="1" si="21"/>
        <v>169.46381389999999</v>
      </c>
      <c r="O139" s="1">
        <f t="shared" ca="1" si="22"/>
        <v>109.01091797736051</v>
      </c>
      <c r="P139" s="1">
        <f t="shared" ca="1" si="23"/>
        <v>107.52197533506083</v>
      </c>
      <c r="Q139" s="1">
        <f t="shared" ca="1" si="24"/>
        <v>111.33698214933928</v>
      </c>
      <c r="R139" s="1">
        <f t="shared" ca="1" si="24"/>
        <v>104.36910636860382</v>
      </c>
      <c r="AB139" s="104">
        <v>41005</v>
      </c>
    </row>
    <row r="140" spans="1:28" x14ac:dyDescent="0.3">
      <c r="A140" s="234">
        <v>43644</v>
      </c>
      <c r="B140" s="101">
        <v>111.67337843</v>
      </c>
      <c r="C140" s="101">
        <v>115.23195930999999</v>
      </c>
      <c r="D140" s="101"/>
      <c r="E140" s="101"/>
      <c r="F140" s="101">
        <v>103.09960329</v>
      </c>
      <c r="G140" s="102">
        <v>114.88262179</v>
      </c>
      <c r="I140" s="103">
        <f t="shared" ca="1" si="20"/>
        <v>45945</v>
      </c>
      <c r="J140" s="1">
        <f t="shared" ca="1" si="17"/>
        <v>152.49512032000001</v>
      </c>
      <c r="K140" s="1">
        <f t="shared" ca="1" si="18"/>
        <v>177.87427273</v>
      </c>
      <c r="L140" s="1">
        <f t="shared" ca="1" si="19"/>
        <v>162.25746914000001</v>
      </c>
      <c r="M140" s="1">
        <f t="shared" ca="1" si="21"/>
        <v>169.92015788</v>
      </c>
      <c r="O140" s="1">
        <f t="shared" ca="1" si="22"/>
        <v>109.33409757803655</v>
      </c>
      <c r="P140" s="1">
        <f t="shared" ca="1" si="23"/>
        <v>107.58125331673641</v>
      </c>
      <c r="Q140" s="1">
        <f t="shared" ca="1" si="24"/>
        <v>112.060460803428</v>
      </c>
      <c r="R140" s="1">
        <f t="shared" ca="1" si="24"/>
        <v>104.65015877910486</v>
      </c>
      <c r="AB140" s="104">
        <v>41020</v>
      </c>
    </row>
    <row r="141" spans="1:28" x14ac:dyDescent="0.3">
      <c r="A141" s="234">
        <v>43647</v>
      </c>
      <c r="B141" s="101">
        <v>111.77926424</v>
      </c>
      <c r="C141" s="101">
        <v>115.46774533999999</v>
      </c>
      <c r="D141" s="101"/>
      <c r="E141" s="101"/>
      <c r="F141" s="101">
        <v>103.12498671</v>
      </c>
      <c r="G141" s="102">
        <v>115.30643744</v>
      </c>
      <c r="I141" s="103">
        <f t="shared" ca="1" si="20"/>
        <v>45946</v>
      </c>
      <c r="J141" s="1">
        <f t="shared" ca="1" si="17"/>
        <v>152.16470558</v>
      </c>
      <c r="K141" s="1">
        <f t="shared" ca="1" si="18"/>
        <v>177.97233668999999</v>
      </c>
      <c r="L141" s="1">
        <f t="shared" ca="1" si="19"/>
        <v>161.79819899</v>
      </c>
      <c r="M141" s="1">
        <f t="shared" ca="1" si="21"/>
        <v>169.73443119000001</v>
      </c>
      <c r="O141" s="1">
        <f t="shared" ca="1" si="22"/>
        <v>109.09720083439927</v>
      </c>
      <c r="P141" s="1">
        <f t="shared" ca="1" si="23"/>
        <v>107.64056399477928</v>
      </c>
      <c r="Q141" s="1">
        <f t="shared" ca="1" si="24"/>
        <v>111.74327340419737</v>
      </c>
      <c r="R141" s="1">
        <f t="shared" ca="1" si="24"/>
        <v>104.53577371825915</v>
      </c>
      <c r="AB141" s="104">
        <v>41030</v>
      </c>
    </row>
    <row r="142" spans="1:28" x14ac:dyDescent="0.3">
      <c r="A142" s="234">
        <v>43648</v>
      </c>
      <c r="B142" s="101">
        <v>111.87707039999999</v>
      </c>
      <c r="C142" s="101">
        <v>115.17922652999999</v>
      </c>
      <c r="D142" s="101"/>
      <c r="E142" s="101"/>
      <c r="F142" s="101">
        <v>103.15037638</v>
      </c>
      <c r="G142" s="102">
        <v>114.47069638000001</v>
      </c>
      <c r="I142" s="103">
        <f t="shared" ca="1" si="20"/>
        <v>45947</v>
      </c>
      <c r="J142" s="1">
        <f t="shared" ca="1" si="17"/>
        <v>152.13153653000001</v>
      </c>
      <c r="K142" s="1">
        <f t="shared" ca="1" si="18"/>
        <v>178.07045471999999</v>
      </c>
      <c r="L142" s="1">
        <f t="shared" ca="1" si="19"/>
        <v>163.16200287000001</v>
      </c>
      <c r="M142" s="1">
        <f t="shared" ca="1" si="21"/>
        <v>169.55745862000001</v>
      </c>
      <c r="O142" s="1">
        <f t="shared" ca="1" si="22"/>
        <v>109.07341969214593</v>
      </c>
      <c r="P142" s="1">
        <f t="shared" ca="1" si="23"/>
        <v>107.69990737523763</v>
      </c>
      <c r="Q142" s="1">
        <f t="shared" ca="1" si="24"/>
        <v>112.68516219396051</v>
      </c>
      <c r="R142" s="1">
        <f t="shared" ca="1" si="24"/>
        <v>104.42678013102905</v>
      </c>
      <c r="AB142" s="104">
        <v>41067</v>
      </c>
    </row>
    <row r="143" spans="1:28" x14ac:dyDescent="0.3">
      <c r="A143" s="234">
        <v>43649</v>
      </c>
      <c r="B143" s="101">
        <v>112.22279392999999</v>
      </c>
      <c r="C143" s="101">
        <v>115.43596279</v>
      </c>
      <c r="D143" s="101"/>
      <c r="E143" s="101"/>
      <c r="F143" s="101">
        <v>103.17577230000001</v>
      </c>
      <c r="G143" s="102">
        <v>116.10681501000001</v>
      </c>
      <c r="I143" s="103">
        <f t="shared" ca="1" si="20"/>
        <v>45950</v>
      </c>
      <c r="J143" s="1">
        <f t="shared" ca="1" si="17"/>
        <v>151.712671</v>
      </c>
      <c r="K143" s="1">
        <f t="shared" ca="1" si="18"/>
        <v>178.16862681999999</v>
      </c>
      <c r="L143" s="1">
        <f t="shared" ca="1" si="19"/>
        <v>164.42576951000001</v>
      </c>
      <c r="M143" s="1">
        <f t="shared" ca="1" si="21"/>
        <v>170.05806494000001</v>
      </c>
      <c r="O143" s="1">
        <f t="shared" ca="1" si="22"/>
        <v>108.77310657633609</v>
      </c>
      <c r="P143" s="1">
        <f t="shared" ca="1" si="23"/>
        <v>107.75928345811144</v>
      </c>
      <c r="Q143" s="1">
        <f t="shared" ca="1" si="24"/>
        <v>113.55796190405709</v>
      </c>
      <c r="R143" s="1">
        <f t="shared" ca="1" si="24"/>
        <v>104.73509276166361</v>
      </c>
      <c r="AB143" s="104">
        <v>41159</v>
      </c>
    </row>
    <row r="144" spans="1:28" x14ac:dyDescent="0.3">
      <c r="A144" s="234">
        <v>43650</v>
      </c>
      <c r="B144" s="101">
        <v>112.04631759</v>
      </c>
      <c r="C144" s="101">
        <v>115.63874465000001</v>
      </c>
      <c r="D144" s="101"/>
      <c r="E144" s="101"/>
      <c r="F144" s="101">
        <v>103.20117446</v>
      </c>
      <c r="G144" s="102">
        <v>117.91943247</v>
      </c>
      <c r="I144" s="103">
        <f t="shared" ca="1" si="20"/>
        <v>45951</v>
      </c>
      <c r="J144" s="1">
        <f t="shared" ca="1" si="17"/>
        <v>151.91381150999999</v>
      </c>
      <c r="K144" s="1">
        <f t="shared" ca="1" si="18"/>
        <v>178.26685316000001</v>
      </c>
      <c r="L144" s="1">
        <f t="shared" ca="1" si="19"/>
        <v>163.94313989</v>
      </c>
      <c r="M144" s="1">
        <f t="shared" ca="1" si="21"/>
        <v>170.28974835</v>
      </c>
      <c r="O144" s="1">
        <f t="shared" ca="1" si="22"/>
        <v>108.91731785405491</v>
      </c>
      <c r="P144" s="1">
        <f t="shared" ca="1" si="23"/>
        <v>107.81869234621949</v>
      </c>
      <c r="Q144" s="1">
        <f t="shared" ca="1" si="24"/>
        <v>113.22464166985623</v>
      </c>
      <c r="R144" s="1">
        <f t="shared" ca="1" si="24"/>
        <v>104.87778157472431</v>
      </c>
      <c r="AB144" s="104">
        <v>41194</v>
      </c>
    </row>
    <row r="145" spans="1:28" x14ac:dyDescent="0.3">
      <c r="A145" s="234">
        <v>43651</v>
      </c>
      <c r="B145" s="101">
        <v>112.31634766000001</v>
      </c>
      <c r="C145" s="101">
        <v>115.52633839000001</v>
      </c>
      <c r="D145" s="101"/>
      <c r="E145" s="101"/>
      <c r="F145" s="101">
        <v>103.22658287</v>
      </c>
      <c r="G145" s="102">
        <v>118.43520682</v>
      </c>
      <c r="I145" s="103">
        <f t="shared" ca="1" si="20"/>
        <v>45952</v>
      </c>
      <c r="J145" s="1">
        <f t="shared" ca="1" si="17"/>
        <v>151.72585357</v>
      </c>
      <c r="K145" s="1">
        <f t="shared" ca="1" si="18"/>
        <v>178.36513357000001</v>
      </c>
      <c r="L145" s="1">
        <f t="shared" ca="1" si="19"/>
        <v>164.83933339000001</v>
      </c>
      <c r="M145" s="1">
        <f t="shared" ca="1" si="21"/>
        <v>170.95694498</v>
      </c>
      <c r="O145" s="1">
        <f t="shared" ca="1" si="22"/>
        <v>108.78255805512231</v>
      </c>
      <c r="P145" s="1">
        <f t="shared" ca="1" si="23"/>
        <v>107.87813393674301</v>
      </c>
      <c r="Q145" s="1">
        <f t="shared" ca="1" si="24"/>
        <v>113.84358301727971</v>
      </c>
      <c r="R145" s="1">
        <f t="shared" ca="1" si="24"/>
        <v>105.28869358267862</v>
      </c>
      <c r="AB145" s="104">
        <v>41215</v>
      </c>
    </row>
    <row r="146" spans="1:28" x14ac:dyDescent="0.3">
      <c r="A146" s="234">
        <v>43654</v>
      </c>
      <c r="B146" s="101">
        <v>112.1743161</v>
      </c>
      <c r="C146" s="101">
        <v>115.88550698</v>
      </c>
      <c r="D146" s="101"/>
      <c r="E146" s="101"/>
      <c r="F146" s="101">
        <v>103.25199752</v>
      </c>
      <c r="G146" s="102">
        <v>118.93670152</v>
      </c>
      <c r="I146" s="103">
        <f t="shared" ca="1" si="20"/>
        <v>45953</v>
      </c>
      <c r="J146" s="1">
        <f t="shared" ca="1" si="17"/>
        <v>151.72330210999999</v>
      </c>
      <c r="K146" s="1">
        <f t="shared" ca="1" si="18"/>
        <v>178.46346822999999</v>
      </c>
      <c r="L146" s="1">
        <f t="shared" ca="1" si="19"/>
        <v>165.80442196000001</v>
      </c>
      <c r="M146" s="1">
        <f t="shared" ca="1" si="21"/>
        <v>171.44659837</v>
      </c>
      <c r="O146" s="1">
        <f t="shared" ca="1" si="22"/>
        <v>108.78072874034802</v>
      </c>
      <c r="P146" s="1">
        <f t="shared" ca="1" si="23"/>
        <v>107.93760833854888</v>
      </c>
      <c r="Q146" s="1">
        <f t="shared" ca="1" si="24"/>
        <v>114.51010561524413</v>
      </c>
      <c r="R146" s="1">
        <f t="shared" ca="1" si="24"/>
        <v>105.59026054006347</v>
      </c>
      <c r="AB146" s="104">
        <v>41228</v>
      </c>
    </row>
    <row r="147" spans="1:28" x14ac:dyDescent="0.3">
      <c r="A147" s="234">
        <v>43655</v>
      </c>
      <c r="B147" s="101"/>
      <c r="C147" s="101">
        <v>115.89785716999999</v>
      </c>
      <c r="D147" s="101"/>
      <c r="E147" s="101"/>
      <c r="F147" s="101">
        <v>103.27741842</v>
      </c>
      <c r="G147" s="102"/>
      <c r="I147" s="103">
        <f t="shared" ca="1" si="20"/>
        <v>45954</v>
      </c>
      <c r="J147" s="1">
        <f t="shared" ca="1" si="17"/>
        <v>152.18043961999999</v>
      </c>
      <c r="K147" s="1">
        <f t="shared" ca="1" si="18"/>
        <v>178.56185694999999</v>
      </c>
      <c r="L147" s="1">
        <f t="shared" ca="1" si="19"/>
        <v>166.31784103000001</v>
      </c>
      <c r="M147" s="1">
        <f t="shared" ca="1" si="21"/>
        <v>172.1658372</v>
      </c>
      <c r="O147" s="1">
        <f t="shared" ca="1" si="22"/>
        <v>109.10848163512942</v>
      </c>
      <c r="P147" s="1">
        <f t="shared" ca="1" si="23"/>
        <v>107.99711543672208</v>
      </c>
      <c r="Q147" s="1">
        <f t="shared" ca="1" si="24"/>
        <v>114.86469007828556</v>
      </c>
      <c r="R147" s="1">
        <f t="shared" ca="1" si="24"/>
        <v>106.03322421605507</v>
      </c>
      <c r="AB147" s="104">
        <v>41268</v>
      </c>
    </row>
    <row r="148" spans="1:28" x14ac:dyDescent="0.3">
      <c r="A148" s="234">
        <v>43656</v>
      </c>
      <c r="B148" s="101">
        <v>111.78224095</v>
      </c>
      <c r="C148" s="101">
        <v>116.38823920999999</v>
      </c>
      <c r="D148" s="101"/>
      <c r="E148" s="101"/>
      <c r="F148" s="101">
        <v>103.30284555999999</v>
      </c>
      <c r="G148" s="102">
        <v>120.40089537</v>
      </c>
      <c r="I148" s="103">
        <f t="shared" ca="1" si="20"/>
        <v>45957</v>
      </c>
      <c r="J148" s="1">
        <f t="shared" ca="1" si="17"/>
        <v>152.35946741999999</v>
      </c>
      <c r="K148" s="1">
        <f t="shared" ca="1" si="18"/>
        <v>178.66029990999999</v>
      </c>
      <c r="L148" s="1">
        <f t="shared" ca="1" si="19"/>
        <v>167.22455937000001</v>
      </c>
      <c r="M148" s="1">
        <f t="shared" ca="1" si="21"/>
        <v>172.27110116</v>
      </c>
      <c r="O148" s="1">
        <f t="shared" ca="1" si="22"/>
        <v>109.23683881084301</v>
      </c>
      <c r="P148" s="1">
        <f t="shared" ca="1" si="23"/>
        <v>108.0566553401295</v>
      </c>
      <c r="Q148" s="1">
        <f t="shared" ca="1" si="24"/>
        <v>115.49090023389726</v>
      </c>
      <c r="R148" s="1">
        <f t="shared" ca="1" si="24"/>
        <v>106.09805401768166</v>
      </c>
      <c r="AB148" s="104">
        <v>41275</v>
      </c>
    </row>
    <row r="149" spans="1:28" x14ac:dyDescent="0.3">
      <c r="A149" s="234">
        <v>43657</v>
      </c>
      <c r="B149" s="101">
        <v>111.64361134000001</v>
      </c>
      <c r="C149" s="101">
        <v>116.44405858</v>
      </c>
      <c r="D149" s="101"/>
      <c r="E149" s="101"/>
      <c r="F149" s="101">
        <v>103.32827895</v>
      </c>
      <c r="G149" s="102">
        <v>119.63784971</v>
      </c>
      <c r="I149" s="103">
        <f t="shared" ca="1" si="20"/>
        <v>45958</v>
      </c>
      <c r="J149" s="1">
        <f t="shared" ca="1" si="17"/>
        <v>152.42750649999999</v>
      </c>
      <c r="K149" s="1">
        <f t="shared" ca="1" si="18"/>
        <v>178.7587973</v>
      </c>
      <c r="L149" s="1">
        <f t="shared" ca="1" si="19"/>
        <v>167.74772956000001</v>
      </c>
      <c r="M149" s="1">
        <f t="shared" ca="1" si="21"/>
        <v>172.01058226000001</v>
      </c>
      <c r="O149" s="1">
        <f t="shared" ca="1" si="22"/>
        <v>109.28562064331233</v>
      </c>
      <c r="P149" s="1">
        <f t="shared" ca="1" si="23"/>
        <v>108.11622816368623</v>
      </c>
      <c r="Q149" s="1">
        <f t="shared" ca="1" si="24"/>
        <v>115.85221914809426</v>
      </c>
      <c r="R149" s="1">
        <f t="shared" ca="1" si="24"/>
        <v>105.93760604852893</v>
      </c>
      <c r="AB149" s="104">
        <v>41316</v>
      </c>
    </row>
    <row r="150" spans="1:28" x14ac:dyDescent="0.3">
      <c r="A150" s="234">
        <v>43658</v>
      </c>
      <c r="B150" s="101">
        <v>111.59173155000001</v>
      </c>
      <c r="C150" s="101">
        <v>116.3006132</v>
      </c>
      <c r="D150" s="101"/>
      <c r="E150" s="101"/>
      <c r="F150" s="101">
        <v>103.35371858000001</v>
      </c>
      <c r="G150" s="102">
        <v>118.22643939</v>
      </c>
      <c r="I150" s="103">
        <f t="shared" ca="1" si="20"/>
        <v>45959</v>
      </c>
      <c r="J150" s="1">
        <f t="shared" ca="1" si="17"/>
        <v>152.64905872</v>
      </c>
      <c r="K150" s="1">
        <f t="shared" ca="1" si="18"/>
        <v>178.85734894000001</v>
      </c>
      <c r="L150" s="1">
        <f t="shared" ca="1" si="19"/>
        <v>169.11770043999999</v>
      </c>
      <c r="M150" s="1">
        <f t="shared" ca="1" si="21"/>
        <v>171.85538291</v>
      </c>
      <c r="O150" s="1">
        <f t="shared" ca="1" si="22"/>
        <v>109.44446646073442</v>
      </c>
      <c r="P150" s="1">
        <f t="shared" ca="1" si="23"/>
        <v>108.17583379852536</v>
      </c>
      <c r="Q150" s="1">
        <f t="shared" ca="1" si="24"/>
        <v>116.79836707529762</v>
      </c>
      <c r="R150" s="1">
        <f t="shared" ca="1" si="24"/>
        <v>105.84202211768428</v>
      </c>
      <c r="AB150" s="104">
        <v>41317</v>
      </c>
    </row>
    <row r="151" spans="1:28" x14ac:dyDescent="0.3">
      <c r="A151" s="234">
        <v>43661</v>
      </c>
      <c r="B151" s="101">
        <v>111.41780667</v>
      </c>
      <c r="C151" s="101">
        <v>116.3506034</v>
      </c>
      <c r="D151" s="101"/>
      <c r="E151" s="101"/>
      <c r="F151" s="101">
        <v>103.37916446</v>
      </c>
      <c r="G151" s="102">
        <v>118.10890246</v>
      </c>
      <c r="I151" s="103">
        <f t="shared" ca="1" si="20"/>
        <v>45960</v>
      </c>
      <c r="J151" s="1">
        <f t="shared" ca="1" si="17"/>
        <v>152.47938629000001</v>
      </c>
      <c r="K151" s="1">
        <f t="shared" ca="1" si="18"/>
        <v>178.95595481999999</v>
      </c>
      <c r="L151" s="1">
        <f t="shared" ca="1" si="19"/>
        <v>169.28529012000001</v>
      </c>
      <c r="M151" s="1">
        <f t="shared" ca="1" si="21"/>
        <v>171.68385859</v>
      </c>
      <c r="O151" s="1">
        <f t="shared" ca="1" si="22"/>
        <v>109.32281678447596</v>
      </c>
      <c r="P151" s="1">
        <f t="shared" ca="1" si="23"/>
        <v>108.2354722385987</v>
      </c>
      <c r="Q151" s="1">
        <f t="shared" ca="1" si="24"/>
        <v>116.91411014010839</v>
      </c>
      <c r="R151" s="1">
        <f t="shared" ca="1" si="24"/>
        <v>105.73638399006934</v>
      </c>
      <c r="AB151" s="104">
        <v>41362</v>
      </c>
    </row>
    <row r="152" spans="1:28" x14ac:dyDescent="0.3">
      <c r="A152" s="234">
        <v>43662</v>
      </c>
      <c r="B152" s="101">
        <v>111.56409067</v>
      </c>
      <c r="C152" s="101">
        <v>116.14961535</v>
      </c>
      <c r="D152" s="101"/>
      <c r="E152" s="101"/>
      <c r="F152" s="101">
        <v>103.40461659</v>
      </c>
      <c r="G152" s="102">
        <v>118.07786269</v>
      </c>
      <c r="I152" s="103">
        <f t="shared" ca="1" si="20"/>
        <v>45961</v>
      </c>
      <c r="J152" s="1">
        <f t="shared" ca="1" si="17"/>
        <v>152.81490396000001</v>
      </c>
      <c r="K152" s="1">
        <f t="shared" ca="1" si="18"/>
        <v>179.05461513</v>
      </c>
      <c r="L152" s="1">
        <f t="shared" ca="1" si="19"/>
        <v>170.15027319000001</v>
      </c>
      <c r="M152" s="1">
        <f t="shared" ca="1" si="21"/>
        <v>172.04299906</v>
      </c>
      <c r="O152" s="1">
        <f t="shared" ca="1" si="22"/>
        <v>109.56337216483146</v>
      </c>
      <c r="P152" s="1">
        <f t="shared" ca="1" si="23"/>
        <v>108.29514359882138</v>
      </c>
      <c r="Q152" s="1">
        <f t="shared" ca="1" si="24"/>
        <v>117.51149651575641</v>
      </c>
      <c r="R152" s="1">
        <f t="shared" ca="1" si="24"/>
        <v>105.9575708561741</v>
      </c>
      <c r="AB152" s="104">
        <v>41385</v>
      </c>
    </row>
    <row r="153" spans="1:28" x14ac:dyDescent="0.3">
      <c r="A153" s="234">
        <v>43663</v>
      </c>
      <c r="B153" s="101">
        <v>111.77543704</v>
      </c>
      <c r="C153" s="101">
        <v>116.16797463</v>
      </c>
      <c r="D153" s="101"/>
      <c r="E153" s="101"/>
      <c r="F153" s="101">
        <v>103.43007513000001</v>
      </c>
      <c r="G153" s="102">
        <v>118.16902493000001</v>
      </c>
      <c r="I153" s="103">
        <f t="shared" ca="1" si="20"/>
        <v>45964</v>
      </c>
      <c r="J153" s="1">
        <f t="shared" ca="1" si="17"/>
        <v>152.72517743</v>
      </c>
      <c r="K153" s="1">
        <f t="shared" ca="1" si="18"/>
        <v>179.15332985000001</v>
      </c>
      <c r="L153" s="1">
        <f t="shared" ca="1" si="19"/>
        <v>171.19002559</v>
      </c>
      <c r="M153" s="1">
        <f t="shared" ca="1" si="21"/>
        <v>171.96367823</v>
      </c>
      <c r="O153" s="1">
        <f t="shared" ca="1" si="22"/>
        <v>109.49904112810206</v>
      </c>
      <c r="P153" s="1">
        <f t="shared" ca="1" si="23"/>
        <v>108.35484786709705</v>
      </c>
      <c r="Q153" s="1">
        <f t="shared" ca="1" si="24"/>
        <v>118.22958446377524</v>
      </c>
      <c r="R153" s="1">
        <f t="shared" ca="1" si="24"/>
        <v>105.90871886852557</v>
      </c>
      <c r="AB153" s="104">
        <v>41395</v>
      </c>
    </row>
    <row r="154" spans="1:28" x14ac:dyDescent="0.3">
      <c r="A154" s="234">
        <v>43664</v>
      </c>
      <c r="B154" s="101">
        <v>111.79329730000001</v>
      </c>
      <c r="C154" s="101">
        <v>116.23212669999999</v>
      </c>
      <c r="D154" s="101"/>
      <c r="E154" s="101"/>
      <c r="F154" s="101">
        <v>103.45553993</v>
      </c>
      <c r="G154" s="102">
        <v>119.14875726</v>
      </c>
      <c r="I154" s="103">
        <f t="shared" ca="1" si="20"/>
        <v>45965</v>
      </c>
      <c r="J154" s="1">
        <f t="shared" ca="1" si="17"/>
        <v>152.64268006</v>
      </c>
      <c r="K154" s="1">
        <f t="shared" ca="1" si="18"/>
        <v>179.25209900999999</v>
      </c>
      <c r="L154" s="1">
        <f t="shared" ca="1" si="19"/>
        <v>171.47443537999999</v>
      </c>
      <c r="M154" s="1">
        <f t="shared" ca="1" si="21"/>
        <v>171.81262269999999</v>
      </c>
      <c r="O154" s="1">
        <f t="shared" ca="1" si="22"/>
        <v>109.43989316662905</v>
      </c>
      <c r="P154" s="1">
        <f t="shared" ca="1" si="23"/>
        <v>108.41458506157019</v>
      </c>
      <c r="Q154" s="1">
        <f t="shared" ca="1" si="24"/>
        <v>118.426007422258</v>
      </c>
      <c r="R154" s="1">
        <f t="shared" ca="1" si="24"/>
        <v>105.81568702700547</v>
      </c>
      <c r="AB154" s="104">
        <v>41424</v>
      </c>
    </row>
    <row r="155" spans="1:28" x14ac:dyDescent="0.3">
      <c r="A155" s="234">
        <v>43665</v>
      </c>
      <c r="B155" s="101">
        <v>111.61426949</v>
      </c>
      <c r="C155" s="101">
        <v>116.26556871</v>
      </c>
      <c r="D155" s="101"/>
      <c r="E155" s="101"/>
      <c r="F155" s="101">
        <v>103.48101097</v>
      </c>
      <c r="G155" s="102">
        <v>117.70980029</v>
      </c>
      <c r="I155" s="103">
        <f t="shared" ca="1" si="20"/>
        <v>45966</v>
      </c>
      <c r="J155" s="1">
        <f t="shared" ca="1" si="17"/>
        <v>152.69285887000001</v>
      </c>
      <c r="K155" s="1">
        <f t="shared" ca="1" si="18"/>
        <v>179.35092258</v>
      </c>
      <c r="L155" s="1">
        <f t="shared" ca="1" si="19"/>
        <v>174.42166538999999</v>
      </c>
      <c r="M155" s="1">
        <f t="shared" ca="1" si="21"/>
        <v>172.08455875999999</v>
      </c>
      <c r="O155" s="1">
        <f t="shared" ca="1" si="22"/>
        <v>109.47586975983003</v>
      </c>
      <c r="P155" s="1">
        <f t="shared" ca="1" si="23"/>
        <v>108.47435516409632</v>
      </c>
      <c r="Q155" s="1">
        <f t="shared" ca="1" si="24"/>
        <v>120.46146350797648</v>
      </c>
      <c r="R155" s="1">
        <f t="shared" ca="1" si="24"/>
        <v>105.98316657864797</v>
      </c>
      <c r="AB155" s="104">
        <v>41524</v>
      </c>
    </row>
    <row r="156" spans="1:28" x14ac:dyDescent="0.3">
      <c r="A156" s="234">
        <v>43668</v>
      </c>
      <c r="B156" s="101">
        <v>111.49307489</v>
      </c>
      <c r="C156" s="101">
        <v>116.39856119</v>
      </c>
      <c r="D156" s="101"/>
      <c r="E156" s="101"/>
      <c r="F156" s="101">
        <v>103.50648825</v>
      </c>
      <c r="G156" s="102">
        <v>118.27590048</v>
      </c>
      <c r="I156" s="103">
        <f t="shared" ca="1" si="20"/>
        <v>45967</v>
      </c>
      <c r="J156" s="1">
        <f t="shared" ca="1" si="17"/>
        <v>152.77620673999999</v>
      </c>
      <c r="K156" s="1">
        <f t="shared" ca="1" si="18"/>
        <v>179.44980057999999</v>
      </c>
      <c r="L156" s="1">
        <f t="shared" ca="1" si="19"/>
        <v>174.47194571</v>
      </c>
      <c r="M156" s="1">
        <f t="shared" ca="1" si="21"/>
        <v>172.48142161999999</v>
      </c>
      <c r="O156" s="1">
        <f t="shared" ca="1" si="22"/>
        <v>109.53562750245405</v>
      </c>
      <c r="P156" s="1">
        <f t="shared" ca="1" si="23"/>
        <v>108.53415818677176</v>
      </c>
      <c r="Q156" s="1">
        <f t="shared" ca="1" si="24"/>
        <v>120.49618878662409</v>
      </c>
      <c r="R156" s="1">
        <f t="shared" ca="1" si="24"/>
        <v>106.2275858507973</v>
      </c>
      <c r="AB156" s="104">
        <v>41559</v>
      </c>
    </row>
    <row r="157" spans="1:28" x14ac:dyDescent="0.3">
      <c r="A157" s="234">
        <v>43669</v>
      </c>
      <c r="B157" s="101">
        <v>111.70527174999999</v>
      </c>
      <c r="C157" s="101">
        <v>116.77584673</v>
      </c>
      <c r="D157" s="101"/>
      <c r="E157" s="101"/>
      <c r="F157" s="101">
        <v>103.53197178000001</v>
      </c>
      <c r="G157" s="102">
        <v>117.99692947</v>
      </c>
      <c r="I157" s="103">
        <f t="shared" ca="1" si="20"/>
        <v>45968</v>
      </c>
      <c r="J157" s="1">
        <f t="shared" ca="1" si="17"/>
        <v>152.94332771000001</v>
      </c>
      <c r="K157" s="1">
        <f t="shared" ca="1" si="18"/>
        <v>179.54873318</v>
      </c>
      <c r="L157" s="1">
        <f t="shared" ca="1" si="19"/>
        <v>175.29675230999999</v>
      </c>
      <c r="M157" s="1">
        <f t="shared" ca="1" si="21"/>
        <v>172.80329728000001</v>
      </c>
      <c r="O157" s="1">
        <f t="shared" ca="1" si="22"/>
        <v>109.65544786393824</v>
      </c>
      <c r="P157" s="1">
        <f t="shared" ca="1" si="23"/>
        <v>108.59399423241531</v>
      </c>
      <c r="Q157" s="1">
        <f t="shared" ca="1" si="24"/>
        <v>121.06582794197143</v>
      </c>
      <c r="R157" s="1">
        <f t="shared" ca="1" si="24"/>
        <v>106.42582212450604</v>
      </c>
      <c r="AB157" s="104">
        <v>41580</v>
      </c>
    </row>
    <row r="158" spans="1:28" x14ac:dyDescent="0.3">
      <c r="A158" s="234">
        <v>43670</v>
      </c>
      <c r="B158" s="101">
        <v>111.77883899</v>
      </c>
      <c r="C158" s="101">
        <v>116.96751944</v>
      </c>
      <c r="D158" s="101"/>
      <c r="E158" s="101"/>
      <c r="F158" s="101">
        <v>103.55746155</v>
      </c>
      <c r="G158" s="102">
        <v>118.46942111</v>
      </c>
      <c r="I158" s="103">
        <f t="shared" ca="1" si="20"/>
        <v>45971</v>
      </c>
      <c r="J158" s="1">
        <f t="shared" ca="1" si="17"/>
        <v>152.79279126</v>
      </c>
      <c r="K158" s="1">
        <f t="shared" ca="1" si="18"/>
        <v>179.64772038999999</v>
      </c>
      <c r="L158" s="1">
        <f t="shared" ca="1" si="19"/>
        <v>176.65506051</v>
      </c>
      <c r="M158" s="1">
        <f t="shared" ca="1" si="21"/>
        <v>173.12888140999999</v>
      </c>
      <c r="O158" s="1">
        <f t="shared" ca="1" si="22"/>
        <v>109.54751806999589</v>
      </c>
      <c r="P158" s="1">
        <f t="shared" ca="1" si="23"/>
        <v>108.6538633070751</v>
      </c>
      <c r="Q158" s="1">
        <f t="shared" ca="1" si="24"/>
        <v>122.00392123044584</v>
      </c>
      <c r="R158" s="1">
        <f t="shared" ca="1" si="24"/>
        <v>106.62634236486809</v>
      </c>
      <c r="AB158" s="104">
        <v>41593</v>
      </c>
    </row>
    <row r="159" spans="1:28" x14ac:dyDescent="0.3">
      <c r="A159" s="234">
        <v>43671</v>
      </c>
      <c r="B159" s="101">
        <v>111.65977062</v>
      </c>
      <c r="C159" s="101">
        <v>116.76577296000001</v>
      </c>
      <c r="D159" s="101"/>
      <c r="E159" s="101"/>
      <c r="F159" s="101">
        <v>103.58295757</v>
      </c>
      <c r="G159" s="102">
        <v>116.80255855</v>
      </c>
      <c r="I159" s="103">
        <f t="shared" ca="1" si="20"/>
        <v>45972</v>
      </c>
      <c r="J159" s="1">
        <f t="shared" ca="1" si="17"/>
        <v>152.77663197999999</v>
      </c>
      <c r="K159" s="1">
        <f t="shared" ca="1" si="18"/>
        <v>179.74676202000001</v>
      </c>
      <c r="L159" s="1">
        <f t="shared" ca="1" si="19"/>
        <v>179.48970312</v>
      </c>
      <c r="M159" s="1">
        <f t="shared" ca="1" si="21"/>
        <v>173.97642328000001</v>
      </c>
      <c r="O159" s="1">
        <f t="shared" ca="1" si="22"/>
        <v>109.53593238585988</v>
      </c>
      <c r="P159" s="1">
        <f t="shared" ca="1" si="23"/>
        <v>108.71376529583604</v>
      </c>
      <c r="Q159" s="1">
        <f t="shared" ca="1" si="24"/>
        <v>123.9616206742573</v>
      </c>
      <c r="R159" s="1">
        <f t="shared" ca="1" si="24"/>
        <v>107.14832511473158</v>
      </c>
      <c r="AB159" s="104">
        <v>41633</v>
      </c>
    </row>
    <row r="160" spans="1:28" x14ac:dyDescent="0.3">
      <c r="A160" s="234">
        <v>43672</v>
      </c>
      <c r="B160" s="101">
        <v>111.99869024</v>
      </c>
      <c r="C160" s="101">
        <v>116.94892784</v>
      </c>
      <c r="D160" s="101"/>
      <c r="E160" s="101"/>
      <c r="F160" s="101">
        <v>103.60846002</v>
      </c>
      <c r="G160" s="102">
        <v>116.98955946</v>
      </c>
      <c r="I160" s="103">
        <f t="shared" ca="1" si="20"/>
        <v>45973</v>
      </c>
      <c r="J160" s="1">
        <f t="shared" ca="1" si="17"/>
        <v>152.96288894</v>
      </c>
      <c r="K160" s="1">
        <f t="shared" ca="1" si="18"/>
        <v>179.84585824999999</v>
      </c>
      <c r="L160" s="1">
        <f t="shared" ca="1" si="19"/>
        <v>179.35805719999999</v>
      </c>
      <c r="M160" s="1">
        <f t="shared" ca="1" si="21"/>
        <v>174.46738409</v>
      </c>
      <c r="O160" s="1">
        <f t="shared" ca="1" si="22"/>
        <v>109.66947263682985</v>
      </c>
      <c r="P160" s="1">
        <f t="shared" ca="1" si="23"/>
        <v>108.77370030756505</v>
      </c>
      <c r="Q160" s="1">
        <f t="shared" ca="1" si="24"/>
        <v>123.87070157798222</v>
      </c>
      <c r="R160" s="1">
        <f t="shared" ca="1" si="24"/>
        <v>107.45069728388351</v>
      </c>
      <c r="AB160" s="104">
        <v>41640</v>
      </c>
    </row>
    <row r="161" spans="1:28" x14ac:dyDescent="0.3">
      <c r="A161" s="234">
        <v>43675</v>
      </c>
      <c r="B161" s="101">
        <v>112.4417947</v>
      </c>
      <c r="C161" s="101">
        <v>116.96837798999999</v>
      </c>
      <c r="D161" s="101"/>
      <c r="E161" s="101"/>
      <c r="F161" s="101">
        <v>103.63396871</v>
      </c>
      <c r="G161" s="102">
        <v>117.74473140000001</v>
      </c>
      <c r="I161" s="103">
        <f t="shared" ca="1" si="20"/>
        <v>45974</v>
      </c>
      <c r="J161" s="1">
        <f t="shared" ca="1" si="17"/>
        <v>152.70859290999999</v>
      </c>
      <c r="K161" s="1">
        <f t="shared" ca="1" si="18"/>
        <v>179.94500926000001</v>
      </c>
      <c r="L161" s="1">
        <f t="shared" ca="1" si="19"/>
        <v>178.82274645999999</v>
      </c>
      <c r="M161" s="1">
        <f t="shared" ca="1" si="21"/>
        <v>174.2603671</v>
      </c>
      <c r="O161" s="1">
        <f t="shared" ca="1" si="22"/>
        <v>109.48715056056022</v>
      </c>
      <c r="P161" s="1">
        <f t="shared" ca="1" si="23"/>
        <v>108.83366845112909</v>
      </c>
      <c r="Q161" s="1">
        <f t="shared" ca="1" si="24"/>
        <v>123.50099799197554</v>
      </c>
      <c r="R161" s="1">
        <f t="shared" ca="1" si="24"/>
        <v>107.32319998666013</v>
      </c>
      <c r="AB161" s="104">
        <v>41701</v>
      </c>
    </row>
    <row r="162" spans="1:28" x14ac:dyDescent="0.3">
      <c r="A162" s="234">
        <v>43676</v>
      </c>
      <c r="B162" s="101">
        <v>112.69609072999999</v>
      </c>
      <c r="C162" s="101">
        <v>116.96540872999999</v>
      </c>
      <c r="D162" s="101"/>
      <c r="E162" s="101"/>
      <c r="F162" s="101">
        <v>103.65948364</v>
      </c>
      <c r="G162" s="102">
        <v>117.11907764999999</v>
      </c>
      <c r="I162" s="103">
        <f t="shared" ca="1" si="20"/>
        <v>45975</v>
      </c>
      <c r="J162" s="1">
        <f t="shared" ca="1" si="17"/>
        <v>153.79891903000001</v>
      </c>
      <c r="K162" s="1">
        <f t="shared" ca="1" si="18"/>
        <v>180.04421486999999</v>
      </c>
      <c r="L162" s="1">
        <f t="shared" ca="1" si="19"/>
        <v>179.47842731</v>
      </c>
      <c r="M162" s="1">
        <f t="shared" ca="1" si="21"/>
        <v>174.5133056</v>
      </c>
      <c r="O162" s="1">
        <f t="shared" ca="1" si="22"/>
        <v>110.26887932765656</v>
      </c>
      <c r="P162" s="1">
        <f t="shared" ca="1" si="23"/>
        <v>108.89366961766119</v>
      </c>
      <c r="Q162" s="1">
        <f t="shared" ca="1" si="24"/>
        <v>123.95383322095095</v>
      </c>
      <c r="R162" s="1">
        <f t="shared" ca="1" si="24"/>
        <v>107.47897935101926</v>
      </c>
      <c r="AB162" s="104">
        <v>41702</v>
      </c>
    </row>
    <row r="163" spans="1:28" x14ac:dyDescent="0.3">
      <c r="A163" s="234">
        <v>43677</v>
      </c>
      <c r="B163" s="101">
        <v>113.09582027</v>
      </c>
      <c r="C163" s="101">
        <v>116.71528033</v>
      </c>
      <c r="D163" s="101"/>
      <c r="E163" s="101"/>
      <c r="F163" s="101">
        <v>103.68500482</v>
      </c>
      <c r="G163" s="102">
        <v>115.84400107</v>
      </c>
      <c r="I163" s="103">
        <f t="shared" ca="1" si="20"/>
        <v>45978</v>
      </c>
      <c r="J163" s="1">
        <f t="shared" ca="1" si="17"/>
        <v>153.78913840999999</v>
      </c>
      <c r="K163" s="1">
        <f t="shared" ca="1" si="18"/>
        <v>180.14347509000001</v>
      </c>
      <c r="L163" s="1">
        <f t="shared" ca="1" si="19"/>
        <v>178.62988576000001</v>
      </c>
      <c r="M163" s="1">
        <f t="shared" ca="1" si="21"/>
        <v>174.21827571</v>
      </c>
      <c r="O163" s="1">
        <f t="shared" ca="1" si="22"/>
        <v>110.26186693762591</v>
      </c>
      <c r="P163" s="1">
        <f t="shared" ca="1" si="23"/>
        <v>108.95370381320957</v>
      </c>
      <c r="Q163" s="1">
        <f t="shared" ca="1" si="24"/>
        <v>123.36780191152747</v>
      </c>
      <c r="R163" s="1">
        <f t="shared" ca="1" si="24"/>
        <v>107.29727680778784</v>
      </c>
      <c r="AB163" s="104">
        <v>41747</v>
      </c>
    </row>
    <row r="164" spans="1:28" x14ac:dyDescent="0.3">
      <c r="A164" s="234">
        <v>43678</v>
      </c>
      <c r="B164" s="101">
        <v>112.82493972</v>
      </c>
      <c r="C164" s="101">
        <v>116.77270799999999</v>
      </c>
      <c r="D164" s="101"/>
      <c r="E164" s="101"/>
      <c r="F164" s="101">
        <v>103.70859387</v>
      </c>
      <c r="G164" s="102">
        <v>116.20106074</v>
      </c>
      <c r="I164" s="103">
        <f t="shared" ca="1" si="20"/>
        <v>45979</v>
      </c>
      <c r="J164" s="1">
        <f t="shared" ca="1" si="17"/>
        <v>153.76447425000001</v>
      </c>
      <c r="K164" s="1">
        <f t="shared" ca="1" si="18"/>
        <v>180.24279007999999</v>
      </c>
      <c r="L164" s="1">
        <f t="shared" ca="1" si="19"/>
        <v>178.09419954000001</v>
      </c>
      <c r="M164" s="1">
        <f t="shared" ca="1" si="21"/>
        <v>174.2999331</v>
      </c>
      <c r="O164" s="1">
        <f t="shared" ca="1" si="22"/>
        <v>110.24418352801608</v>
      </c>
      <c r="P164" s="1">
        <f t="shared" ca="1" si="23"/>
        <v>109.01377113454477</v>
      </c>
      <c r="Q164" s="1">
        <f t="shared" ca="1" si="24"/>
        <v>122.99783900641489</v>
      </c>
      <c r="R164" s="1">
        <f t="shared" ca="1" si="24"/>
        <v>107.34756783232315</v>
      </c>
      <c r="AB164" s="104">
        <v>41750</v>
      </c>
    </row>
    <row r="165" spans="1:28" x14ac:dyDescent="0.3">
      <c r="A165" s="234">
        <v>43679</v>
      </c>
      <c r="B165" s="101">
        <v>113.17874289</v>
      </c>
      <c r="C165" s="101">
        <v>116.79215718</v>
      </c>
      <c r="D165" s="101"/>
      <c r="E165" s="101"/>
      <c r="F165" s="101">
        <v>103.73218826999999</v>
      </c>
      <c r="G165" s="102">
        <v>116.82429093</v>
      </c>
      <c r="I165" s="103">
        <f t="shared" ca="1" si="20"/>
        <v>45980</v>
      </c>
      <c r="J165" s="1">
        <f t="shared" ca="1" si="17"/>
        <v>153.92223985000001</v>
      </c>
      <c r="K165" s="1">
        <f t="shared" ca="1" si="18"/>
        <v>180.34215986000001</v>
      </c>
      <c r="L165" s="1">
        <f t="shared" ca="1" si="19"/>
        <v>176.79541076000001</v>
      </c>
      <c r="M165" s="1">
        <f t="shared" ca="1" si="21"/>
        <v>174.71200967999999</v>
      </c>
      <c r="O165" s="1">
        <f t="shared" ca="1" si="22"/>
        <v>110.35729639004512</v>
      </c>
      <c r="P165" s="1">
        <f t="shared" ca="1" si="23"/>
        <v>109.07387159376316</v>
      </c>
      <c r="Q165" s="1">
        <f t="shared" ca="1" si="24"/>
        <v>122.1008518295254</v>
      </c>
      <c r="R165" s="1">
        <f t="shared" ca="1" si="24"/>
        <v>107.6013569063458</v>
      </c>
      <c r="AB165" s="104">
        <v>41760</v>
      </c>
    </row>
    <row r="166" spans="1:28" x14ac:dyDescent="0.3">
      <c r="A166" s="234">
        <v>43682</v>
      </c>
      <c r="B166" s="101">
        <v>112.5736204</v>
      </c>
      <c r="C166" s="101">
        <v>116.28827436</v>
      </c>
      <c r="D166" s="101"/>
      <c r="E166" s="101"/>
      <c r="F166" s="101">
        <v>103.75578802</v>
      </c>
      <c r="G166" s="102">
        <v>113.89334314</v>
      </c>
      <c r="I166" s="103">
        <f t="shared" ca="1" si="20"/>
        <v>45981</v>
      </c>
      <c r="J166" s="1">
        <f t="shared" ref="J166:M166" ca="1" si="25">J165</f>
        <v>153.92223985000001</v>
      </c>
      <c r="K166" s="1">
        <f t="shared" ca="1" si="25"/>
        <v>180.34215986000001</v>
      </c>
      <c r="L166" s="1">
        <f t="shared" ca="1" si="25"/>
        <v>176.79541076000001</v>
      </c>
      <c r="M166" s="1">
        <f t="shared" ca="1" si="25"/>
        <v>174.71200967999999</v>
      </c>
      <c r="O166" s="1">
        <f t="shared" ca="1" si="22"/>
        <v>110.35729639004512</v>
      </c>
      <c r="P166" s="1">
        <f t="shared" ca="1" si="23"/>
        <v>109.07387159376316</v>
      </c>
      <c r="Q166" s="1">
        <f t="shared" ca="1" si="24"/>
        <v>122.1008518295254</v>
      </c>
      <c r="R166" s="1">
        <f t="shared" ca="1" si="24"/>
        <v>107.6013569063458</v>
      </c>
      <c r="AB166" s="104">
        <v>41809</v>
      </c>
    </row>
    <row r="167" spans="1:28" x14ac:dyDescent="0.3">
      <c r="A167" s="234">
        <v>43683</v>
      </c>
      <c r="B167" s="101">
        <v>112.67057607</v>
      </c>
      <c r="C167" s="101">
        <v>116.97185382000001</v>
      </c>
      <c r="D167" s="101"/>
      <c r="E167" s="101"/>
      <c r="F167" s="101">
        <v>103.77939313</v>
      </c>
      <c r="G167" s="102">
        <v>116.24401349</v>
      </c>
      <c r="I167" s="103">
        <f t="shared" ca="1" si="20"/>
        <v>45982</v>
      </c>
      <c r="J167" s="1">
        <f t="shared" ca="1" si="17"/>
        <v>154.17015721000001</v>
      </c>
      <c r="K167" s="1">
        <f t="shared" ca="1" si="18"/>
        <v>180.44158442</v>
      </c>
      <c r="L167" s="1">
        <f t="shared" ca="1" si="19"/>
        <v>176.10070264000001</v>
      </c>
      <c r="M167" s="1">
        <f t="shared" ca="1" si="21"/>
        <v>174.76834690999999</v>
      </c>
      <c r="O167" s="1">
        <f t="shared" ca="1" si="22"/>
        <v>110.5350451650397</v>
      </c>
      <c r="P167" s="1">
        <f t="shared" ca="1" si="23"/>
        <v>109.13400518481656</v>
      </c>
      <c r="Q167" s="1">
        <f t="shared" ca="1" si="24"/>
        <v>121.62106305638785</v>
      </c>
      <c r="R167" s="1">
        <f t="shared" ca="1" si="24"/>
        <v>107.63605379068392</v>
      </c>
      <c r="AB167" s="104">
        <v>41889</v>
      </c>
    </row>
    <row r="168" spans="1:28" x14ac:dyDescent="0.3">
      <c r="A168" s="234">
        <v>43684</v>
      </c>
      <c r="B168" s="101">
        <v>112.83216887</v>
      </c>
      <c r="C168" s="101">
        <v>117.42206939</v>
      </c>
      <c r="D168" s="101"/>
      <c r="E168" s="101"/>
      <c r="F168" s="101">
        <v>103.80300359</v>
      </c>
      <c r="G168" s="102">
        <v>116.94796072</v>
      </c>
      <c r="I168" s="103">
        <f t="shared" ca="1" si="20"/>
        <v>45985</v>
      </c>
      <c r="J168" s="1">
        <f t="shared" ca="1" si="17"/>
        <v>154.20545247999999</v>
      </c>
      <c r="K168" s="1">
        <f t="shared" ca="1" si="18"/>
        <v>180.54106375000001</v>
      </c>
      <c r="L168" s="1">
        <f t="shared" ca="1" si="19"/>
        <v>176.67810138999999</v>
      </c>
      <c r="M168" s="1">
        <f t="shared" ca="1" si="21"/>
        <v>174.83756063000001</v>
      </c>
      <c r="O168" s="1">
        <f t="shared" ca="1" si="22"/>
        <v>110.5603507386615</v>
      </c>
      <c r="P168" s="1">
        <f t="shared" ca="1" si="23"/>
        <v>109.19417190165682</v>
      </c>
      <c r="Q168" s="1">
        <f t="shared" ca="1" si="24"/>
        <v>122.0198340364559</v>
      </c>
      <c r="R168" s="1">
        <f t="shared" ca="1" si="24"/>
        <v>107.67868102737005</v>
      </c>
      <c r="AB168" s="104">
        <v>41924</v>
      </c>
    </row>
    <row r="169" spans="1:28" x14ac:dyDescent="0.3">
      <c r="A169" s="234">
        <v>43685</v>
      </c>
      <c r="B169" s="101">
        <v>112.72585782</v>
      </c>
      <c r="C169" s="101">
        <v>117.82009262</v>
      </c>
      <c r="D169" s="101"/>
      <c r="E169" s="101"/>
      <c r="F169" s="101">
        <v>103.8266194</v>
      </c>
      <c r="G169" s="102">
        <v>118.46451709999999</v>
      </c>
      <c r="I169" s="103">
        <f t="shared" ca="1" si="20"/>
        <v>45986</v>
      </c>
      <c r="J169" s="1">
        <f t="shared" ca="1" si="17"/>
        <v>154.41594835999999</v>
      </c>
      <c r="K169" s="1">
        <f t="shared" ca="1" si="18"/>
        <v>180.64059804999999</v>
      </c>
      <c r="L169" s="1">
        <f t="shared" ca="1" si="19"/>
        <v>177.39790984999999</v>
      </c>
      <c r="M169" s="1">
        <f t="shared" ca="1" si="21"/>
        <v>175.36730768999999</v>
      </c>
      <c r="O169" s="1">
        <f t="shared" ca="1" si="22"/>
        <v>110.71126951583548</v>
      </c>
      <c r="P169" s="1">
        <f t="shared" ca="1" si="23"/>
        <v>109.25437186524714</v>
      </c>
      <c r="Q169" s="1">
        <f t="shared" ca="1" si="24"/>
        <v>122.51695794788711</v>
      </c>
      <c r="R169" s="1">
        <f t="shared" ca="1" si="24"/>
        <v>108.00494081098508</v>
      </c>
      <c r="AB169" s="104">
        <v>41945</v>
      </c>
    </row>
    <row r="170" spans="1:28" x14ac:dyDescent="0.3">
      <c r="A170" s="234">
        <v>43686</v>
      </c>
      <c r="B170" s="101">
        <v>112.21726576</v>
      </c>
      <c r="C170" s="101">
        <v>117.84054761</v>
      </c>
      <c r="D170" s="101"/>
      <c r="E170" s="101"/>
      <c r="F170" s="101">
        <v>103.85024057</v>
      </c>
      <c r="G170" s="102">
        <v>118.32903673</v>
      </c>
      <c r="I170" s="103">
        <f t="shared" ca="1" si="20"/>
        <v>45987</v>
      </c>
      <c r="J170" s="1">
        <f t="shared" ca="1" si="17"/>
        <v>153.85845322</v>
      </c>
      <c r="K170" s="1">
        <f t="shared" ca="1" si="18"/>
        <v>180.74018713000001</v>
      </c>
      <c r="L170" s="1">
        <f t="shared" ca="1" si="19"/>
        <v>180.40717387000001</v>
      </c>
      <c r="M170" s="1">
        <f t="shared" ca="1" si="21"/>
        <v>175.68809114000001</v>
      </c>
      <c r="O170" s="1">
        <f t="shared" ca="1" si="22"/>
        <v>110.3115634274824</v>
      </c>
      <c r="P170" s="1">
        <f t="shared" ca="1" si="23"/>
        <v>109.31460496067248</v>
      </c>
      <c r="Q170" s="1">
        <f t="shared" ca="1" si="24"/>
        <v>124.59525680554655</v>
      </c>
      <c r="R170" s="1">
        <f t="shared" ca="1" si="24"/>
        <v>108.20250441612201</v>
      </c>
      <c r="AB170" s="104">
        <v>41958</v>
      </c>
    </row>
    <row r="171" spans="1:28" x14ac:dyDescent="0.3">
      <c r="A171" s="234">
        <v>43689</v>
      </c>
      <c r="B171" s="101">
        <v>111.80477888999999</v>
      </c>
      <c r="C171" s="101">
        <v>117.53749309</v>
      </c>
      <c r="D171" s="101"/>
      <c r="E171" s="101"/>
      <c r="F171" s="101">
        <v>103.87386708</v>
      </c>
      <c r="G171" s="102">
        <v>115.96129906</v>
      </c>
      <c r="I171" s="103">
        <f t="shared" ca="1" si="20"/>
        <v>45988</v>
      </c>
      <c r="J171" s="1">
        <f t="shared" ca="1" si="17"/>
        <v>154.55712943</v>
      </c>
      <c r="K171" s="1">
        <f t="shared" ca="1" si="18"/>
        <v>180.83983117</v>
      </c>
      <c r="L171" s="1">
        <f t="shared" ca="1" si="19"/>
        <v>180.18509392999999</v>
      </c>
      <c r="M171" s="1">
        <f t="shared" ca="1" si="21"/>
        <v>175.70153253000001</v>
      </c>
      <c r="O171" s="1">
        <f t="shared" ca="1" si="22"/>
        <v>110.81249180315301</v>
      </c>
      <c r="P171" s="1">
        <f t="shared" ca="1" si="23"/>
        <v>109.37487129679977</v>
      </c>
      <c r="Q171" s="1">
        <f t="shared" ca="1" si="24"/>
        <v>124.44188093605037</v>
      </c>
      <c r="R171" s="1">
        <f t="shared" ca="1" si="24"/>
        <v>108.21078267819087</v>
      </c>
      <c r="AB171" s="104">
        <v>41998</v>
      </c>
    </row>
    <row r="172" spans="1:28" x14ac:dyDescent="0.3">
      <c r="A172" s="234">
        <v>43690</v>
      </c>
      <c r="B172" s="101">
        <v>112.08926726</v>
      </c>
      <c r="C172" s="101">
        <v>117.53533671</v>
      </c>
      <c r="D172" s="101"/>
      <c r="E172" s="101"/>
      <c r="F172" s="101">
        <v>103.89749895999999</v>
      </c>
      <c r="G172" s="102">
        <v>117.53632807</v>
      </c>
      <c r="I172" s="103">
        <f t="shared" ca="1" si="20"/>
        <v>45989</v>
      </c>
      <c r="J172" s="1">
        <f t="shared" ca="1" si="17"/>
        <v>155.65681092</v>
      </c>
      <c r="K172" s="1">
        <f t="shared" ca="1" si="18"/>
        <v>180.93953016</v>
      </c>
      <c r="L172" s="1">
        <f t="shared" ca="1" si="19"/>
        <v>180.99564362000001</v>
      </c>
      <c r="M172" s="1">
        <f t="shared" ca="1" si="21"/>
        <v>175.55472331000001</v>
      </c>
      <c r="O172" s="1">
        <f t="shared" ca="1" si="22"/>
        <v>111.60092806970448</v>
      </c>
      <c r="P172" s="1">
        <f t="shared" ca="1" si="23"/>
        <v>109.43517086758085</v>
      </c>
      <c r="Q172" s="1">
        <f t="shared" ca="1" si="24"/>
        <v>125.0016737902524</v>
      </c>
      <c r="R172" s="1">
        <f t="shared" ca="1" si="24"/>
        <v>108.12036604737484</v>
      </c>
      <c r="AB172" s="104">
        <v>42005</v>
      </c>
    </row>
    <row r="173" spans="1:28" x14ac:dyDescent="0.3">
      <c r="A173" s="234">
        <v>43691</v>
      </c>
      <c r="B173" s="101">
        <v>111.81030706</v>
      </c>
      <c r="C173" s="101">
        <v>117.26507653</v>
      </c>
      <c r="D173" s="101"/>
      <c r="E173" s="101"/>
      <c r="F173" s="101">
        <v>103.92113636000001</v>
      </c>
      <c r="G173" s="102">
        <v>114.07569037</v>
      </c>
      <c r="I173" s="103">
        <f t="shared" ca="1" si="20"/>
        <v>45992</v>
      </c>
      <c r="J173" s="1">
        <f t="shared" ca="1" si="17"/>
        <v>155.64915653</v>
      </c>
      <c r="K173" s="1">
        <f t="shared" ca="1" si="18"/>
        <v>181.03928411999999</v>
      </c>
      <c r="L173" s="1">
        <f t="shared" ca="1" si="19"/>
        <v>180.47097151</v>
      </c>
      <c r="M173" s="1">
        <f t="shared" ca="1" si="21"/>
        <v>175.38475761000001</v>
      </c>
      <c r="O173" s="1">
        <f t="shared" ca="1" si="22"/>
        <v>111.59544011821198</v>
      </c>
      <c r="P173" s="1">
        <f t="shared" ca="1" si="23"/>
        <v>109.49550368511201</v>
      </c>
      <c r="Q173" s="1">
        <f t="shared" ca="1" si="24"/>
        <v>124.63931759963181</v>
      </c>
      <c r="R173" s="1">
        <f t="shared" ca="1" si="24"/>
        <v>108.01568784018671</v>
      </c>
      <c r="AB173" s="104">
        <v>42051</v>
      </c>
    </row>
    <row r="174" spans="1:28" x14ac:dyDescent="0.3">
      <c r="A174" s="234">
        <v>43692</v>
      </c>
      <c r="B174" s="101">
        <v>111.71377663</v>
      </c>
      <c r="C174" s="101">
        <v>117.34511614</v>
      </c>
      <c r="D174" s="101"/>
      <c r="E174" s="101"/>
      <c r="F174" s="101">
        <v>103.94477912000001</v>
      </c>
      <c r="G174" s="102">
        <v>112.70905331</v>
      </c>
      <c r="I174" s="103">
        <f t="shared" ca="1" si="20"/>
        <v>45993</v>
      </c>
      <c r="J174" s="1">
        <f t="shared" ca="1" si="17"/>
        <v>155.99147811</v>
      </c>
      <c r="K174" s="1">
        <f t="shared" ca="1" si="18"/>
        <v>181.13909303</v>
      </c>
      <c r="L174" s="1">
        <f t="shared" ca="1" si="19"/>
        <v>183.29417900999999</v>
      </c>
      <c r="M174" s="1">
        <f t="shared" ca="1" si="21"/>
        <v>176.12018272</v>
      </c>
      <c r="O174" s="1">
        <f t="shared" ca="1" si="22"/>
        <v>111.84087368324835</v>
      </c>
      <c r="P174" s="1">
        <f t="shared" ca="1" si="23"/>
        <v>109.55586973729694</v>
      </c>
      <c r="Q174" s="1">
        <f t="shared" ca="1" si="24"/>
        <v>126.5891195722037</v>
      </c>
      <c r="R174" s="1">
        <f t="shared" ca="1" si="24"/>
        <v>108.46862029677018</v>
      </c>
      <c r="AB174" s="104">
        <v>42052</v>
      </c>
    </row>
    <row r="175" spans="1:28" x14ac:dyDescent="0.3">
      <c r="A175" s="234">
        <v>43693</v>
      </c>
      <c r="B175" s="101">
        <v>112.14242278</v>
      </c>
      <c r="C175" s="101">
        <v>117.66681368</v>
      </c>
      <c r="D175" s="101"/>
      <c r="E175" s="101"/>
      <c r="F175" s="101">
        <v>103.96842723</v>
      </c>
      <c r="G175" s="102">
        <v>113.56113348</v>
      </c>
      <c r="I175" s="103">
        <f t="shared" ca="1" si="20"/>
        <v>45994</v>
      </c>
      <c r="J175" s="1">
        <f t="shared" ca="1" si="17"/>
        <v>155.94512649000001</v>
      </c>
      <c r="K175" s="1">
        <f t="shared" ca="1" si="18"/>
        <v>181.23895690000001</v>
      </c>
      <c r="L175" s="1">
        <f t="shared" ca="1" si="19"/>
        <v>184.04847482</v>
      </c>
      <c r="M175" s="1">
        <f t="shared" ca="1" si="21"/>
        <v>176.63618982</v>
      </c>
      <c r="O175" s="1">
        <f t="shared" ca="1" si="22"/>
        <v>111.80764106220876</v>
      </c>
      <c r="P175" s="1">
        <f t="shared" ca="1" si="23"/>
        <v>109.61626903018382</v>
      </c>
      <c r="Q175" s="1">
        <f t="shared" ca="1" si="24"/>
        <v>127.11006160648233</v>
      </c>
      <c r="R175" s="1">
        <f t="shared" ca="1" si="24"/>
        <v>108.78641793549578</v>
      </c>
      <c r="AB175" s="104">
        <v>42097</v>
      </c>
    </row>
    <row r="176" spans="1:28" x14ac:dyDescent="0.3">
      <c r="A176" s="234">
        <v>43696</v>
      </c>
      <c r="B176" s="101">
        <v>111.98253096000001</v>
      </c>
      <c r="C176" s="101">
        <v>117.48839598000001</v>
      </c>
      <c r="D176" s="101"/>
      <c r="E176" s="101"/>
      <c r="F176" s="101">
        <v>103.99208068999999</v>
      </c>
      <c r="G176" s="102">
        <v>113.17756257000001</v>
      </c>
      <c r="I176" s="103">
        <f t="shared" ca="1" si="20"/>
        <v>45995</v>
      </c>
      <c r="J176" s="1">
        <f t="shared" ca="1" si="17"/>
        <v>156.31678991999999</v>
      </c>
      <c r="K176" s="1">
        <f t="shared" ca="1" si="18"/>
        <v>181.33887591000001</v>
      </c>
      <c r="L176" s="1">
        <f t="shared" ca="1" si="19"/>
        <v>187.12108136000001</v>
      </c>
      <c r="M176" s="1">
        <f t="shared" ca="1" si="21"/>
        <v>177.04970041000001</v>
      </c>
      <c r="O176" s="1">
        <f t="shared" ca="1" si="22"/>
        <v>112.07411179016736</v>
      </c>
      <c r="P176" s="1">
        <f t="shared" ca="1" si="23"/>
        <v>109.67670167263958</v>
      </c>
      <c r="Q176" s="1">
        <f t="shared" ca="1" si="24"/>
        <v>129.23210693706088</v>
      </c>
      <c r="R176" s="1">
        <f t="shared" ca="1" si="24"/>
        <v>109.04109018533504</v>
      </c>
      <c r="AB176" s="104">
        <v>42115</v>
      </c>
    </row>
    <row r="177" spans="1:28" x14ac:dyDescent="0.3">
      <c r="A177" s="234">
        <v>43697</v>
      </c>
      <c r="B177" s="101">
        <v>111.58322665999999</v>
      </c>
      <c r="C177" s="101">
        <v>117.37227138999999</v>
      </c>
      <c r="D177" s="101"/>
      <c r="E177" s="101"/>
      <c r="F177" s="101">
        <v>104.01573951</v>
      </c>
      <c r="G177" s="102">
        <v>112.89718067</v>
      </c>
      <c r="I177" s="103">
        <f t="shared" ca="1" si="20"/>
        <v>45996</v>
      </c>
      <c r="J177" s="1">
        <f t="shared" ca="1" si="17"/>
        <v>156.07907840999999</v>
      </c>
      <c r="K177" s="1">
        <f t="shared" ca="1" si="18"/>
        <v>181.43884987999999</v>
      </c>
      <c r="L177" s="1">
        <f t="shared" ca="1" si="19"/>
        <v>179.05819579999999</v>
      </c>
      <c r="M177" s="1">
        <f t="shared" ca="1" si="21"/>
        <v>175.14660193</v>
      </c>
      <c r="O177" s="1">
        <f t="shared" ca="1" si="22"/>
        <v>111.90368028143959</v>
      </c>
      <c r="P177" s="1">
        <f t="shared" ca="1" si="23"/>
        <v>109.73716755579726</v>
      </c>
      <c r="Q177" s="1">
        <f t="shared" ca="1" si="24"/>
        <v>123.66360721838649</v>
      </c>
      <c r="R177" s="1">
        <f t="shared" ca="1" si="24"/>
        <v>107.86901289568867</v>
      </c>
      <c r="AB177" s="104">
        <v>42125</v>
      </c>
    </row>
    <row r="178" spans="1:28" x14ac:dyDescent="0.3">
      <c r="A178" s="234">
        <v>43698</v>
      </c>
      <c r="B178" s="101">
        <v>111.64786377999999</v>
      </c>
      <c r="C178" s="101">
        <v>117.65054068000001</v>
      </c>
      <c r="D178" s="101"/>
      <c r="E178" s="101"/>
      <c r="F178" s="101">
        <v>104.03940368000001</v>
      </c>
      <c r="G178" s="102">
        <v>115.14966843000001</v>
      </c>
      <c r="I178" s="103">
        <f t="shared" ca="1" si="20"/>
        <v>45999</v>
      </c>
      <c r="J178" s="1">
        <f t="shared" ca="1" si="17"/>
        <v>156.38993192000001</v>
      </c>
      <c r="K178" s="1">
        <f t="shared" ca="1" si="18"/>
        <v>181.53887899</v>
      </c>
      <c r="L178" s="1">
        <f t="shared" ca="1" si="19"/>
        <v>179.98901319999999</v>
      </c>
      <c r="M178" s="1">
        <f t="shared" ca="1" si="21"/>
        <v>175.26570186999999</v>
      </c>
      <c r="O178" s="1">
        <f t="shared" ca="1" si="22"/>
        <v>112.12655225218526</v>
      </c>
      <c r="P178" s="1">
        <f t="shared" ca="1" si="23"/>
        <v>109.79766678852383</v>
      </c>
      <c r="Q178" s="1">
        <f t="shared" ca="1" si="24"/>
        <v>124.30646099467613</v>
      </c>
      <c r="R178" s="1">
        <f t="shared" ca="1" si="24"/>
        <v>107.94236397885082</v>
      </c>
      <c r="AB178" s="104">
        <v>42159</v>
      </c>
    </row>
    <row r="179" spans="1:28" x14ac:dyDescent="0.3">
      <c r="A179" s="234">
        <v>43699</v>
      </c>
      <c r="B179" s="101">
        <v>111.68358429</v>
      </c>
      <c r="C179" s="101">
        <v>117.55494330000001</v>
      </c>
      <c r="D179" s="101"/>
      <c r="E179" s="101"/>
      <c r="F179" s="101">
        <v>104.06307338000001</v>
      </c>
      <c r="G179" s="102">
        <v>113.79495574000001</v>
      </c>
      <c r="I179" s="103">
        <f t="shared" ca="1" si="20"/>
        <v>46000</v>
      </c>
      <c r="J179" s="1">
        <f t="shared" ca="1" si="17"/>
        <v>156.30190637000001</v>
      </c>
      <c r="K179" s="1">
        <f t="shared" ca="1" si="18"/>
        <v>181.63896324000001</v>
      </c>
      <c r="L179" s="1">
        <f t="shared" ca="1" si="19"/>
        <v>179.75428067999999</v>
      </c>
      <c r="M179" s="1">
        <f t="shared" ca="1" si="21"/>
        <v>174.71476881999999</v>
      </c>
      <c r="O179" s="1">
        <f t="shared" ca="1" si="22"/>
        <v>112.06344076341851</v>
      </c>
      <c r="P179" s="1">
        <f t="shared" ca="1" si="23"/>
        <v>109.85819937081925</v>
      </c>
      <c r="Q179" s="1">
        <f t="shared" ca="1" si="24"/>
        <v>124.14434682824566</v>
      </c>
      <c r="R179" s="1">
        <f t="shared" ca="1" si="24"/>
        <v>107.60305620113634</v>
      </c>
      <c r="AB179" s="104">
        <v>42254</v>
      </c>
    </row>
    <row r="180" spans="1:28" x14ac:dyDescent="0.3">
      <c r="A180" s="234">
        <v>43700</v>
      </c>
      <c r="B180" s="101">
        <v>111.7307864</v>
      </c>
      <c r="C180" s="101">
        <v>117.34384925000001</v>
      </c>
      <c r="D180" s="101"/>
      <c r="E180" s="101"/>
      <c r="F180" s="101">
        <v>104.08674843</v>
      </c>
      <c r="G180" s="102">
        <v>111.12814176000001</v>
      </c>
      <c r="I180" s="103">
        <f t="shared" ca="1" si="20"/>
        <v>46001</v>
      </c>
      <c r="J180" s="1">
        <f t="shared" ca="1" si="17"/>
        <v>156.33635115000001</v>
      </c>
      <c r="K180" s="1">
        <f t="shared" ca="1" si="18"/>
        <v>181.73910280000001</v>
      </c>
      <c r="L180" s="1">
        <f t="shared" ca="1" si="19"/>
        <v>180.99887504</v>
      </c>
      <c r="M180" s="1">
        <f t="shared" ca="1" si="21"/>
        <v>174.61436673</v>
      </c>
      <c r="O180" s="1">
        <f t="shared" ca="1" si="22"/>
        <v>112.088136563059</v>
      </c>
      <c r="P180" s="1">
        <f t="shared" ca="1" si="23"/>
        <v>109.9187654055023</v>
      </c>
      <c r="Q180" s="1">
        <f t="shared" ca="1" si="24"/>
        <v>125.00390551749533</v>
      </c>
      <c r="R180" s="1">
        <f t="shared" ca="1" si="24"/>
        <v>107.54122072033557</v>
      </c>
      <c r="AB180" s="104">
        <v>42289</v>
      </c>
    </row>
    <row r="181" spans="1:28" x14ac:dyDescent="0.3">
      <c r="A181" s="234">
        <v>43703</v>
      </c>
      <c r="B181" s="101">
        <v>111.47478939</v>
      </c>
      <c r="C181" s="101">
        <v>116.8391586</v>
      </c>
      <c r="D181" s="101"/>
      <c r="E181" s="101"/>
      <c r="F181" s="101">
        <v>104.11042884</v>
      </c>
      <c r="G181" s="102">
        <v>109.71964426</v>
      </c>
      <c r="I181" s="103">
        <f t="shared" ca="1" si="20"/>
        <v>46002</v>
      </c>
      <c r="J181" s="1">
        <f t="shared" ca="1" si="17"/>
        <v>156.40949315</v>
      </c>
      <c r="K181" s="1">
        <f t="shared" ca="1" si="18"/>
        <v>181.83929749999999</v>
      </c>
      <c r="L181" s="1">
        <f t="shared" ca="1" si="19"/>
        <v>181.12873457000001</v>
      </c>
      <c r="M181" s="1">
        <f t="shared" ca="1" si="21"/>
        <v>175.44768142000001</v>
      </c>
      <c r="O181" s="1">
        <f t="shared" ca="1" si="22"/>
        <v>112.14057702507687</v>
      </c>
      <c r="P181" s="1">
        <f t="shared" ca="1" si="23"/>
        <v>109.9793647897542</v>
      </c>
      <c r="Q181" s="1">
        <f t="shared" ca="1" si="24"/>
        <v>125.09359087280529</v>
      </c>
      <c r="R181" s="1">
        <f t="shared" ca="1" si="24"/>
        <v>108.05444125702464</v>
      </c>
      <c r="AB181" s="104">
        <v>42310</v>
      </c>
    </row>
    <row r="182" spans="1:28" x14ac:dyDescent="0.3">
      <c r="A182" s="234">
        <v>43704</v>
      </c>
      <c r="B182" s="101">
        <v>111.59385777</v>
      </c>
      <c r="C182" s="101">
        <v>116.39614627</v>
      </c>
      <c r="D182" s="101"/>
      <c r="E182" s="101"/>
      <c r="F182" s="101">
        <v>104.1341146</v>
      </c>
      <c r="G182" s="102">
        <v>110.68291232</v>
      </c>
      <c r="I182" s="103">
        <f t="shared" ca="1" si="20"/>
        <v>46003</v>
      </c>
      <c r="J182" s="1">
        <f t="shared" ca="1" si="17"/>
        <v>156.74330985</v>
      </c>
      <c r="K182" s="1">
        <f t="shared" ca="1" si="18"/>
        <v>181.93954751000001</v>
      </c>
      <c r="L182" s="1">
        <f t="shared" ca="1" si="19"/>
        <v>182.92338583</v>
      </c>
      <c r="M182" s="1">
        <f t="shared" ca="1" si="21"/>
        <v>175.84304123999999</v>
      </c>
      <c r="O182" s="1">
        <f t="shared" ca="1" si="22"/>
        <v>112.37991286463941</v>
      </c>
      <c r="P182" s="1">
        <f t="shared" ca="1" si="23"/>
        <v>110.03999762639376</v>
      </c>
      <c r="Q182" s="1">
        <f t="shared" ca="1" si="24"/>
        <v>126.33303734169809</v>
      </c>
      <c r="R182" s="1">
        <f t="shared" ca="1" si="24"/>
        <v>108.29793483926986</v>
      </c>
      <c r="AB182" s="104">
        <v>42323</v>
      </c>
    </row>
    <row r="183" spans="1:28" x14ac:dyDescent="0.3">
      <c r="A183" s="234">
        <v>43705</v>
      </c>
      <c r="B183" s="101">
        <v>111.93150166</v>
      </c>
      <c r="C183" s="101">
        <v>115.66881823</v>
      </c>
      <c r="D183" s="101"/>
      <c r="E183" s="101"/>
      <c r="F183" s="101">
        <v>104.15780571000001</v>
      </c>
      <c r="G183" s="102">
        <v>111.72668123</v>
      </c>
      <c r="I183" s="103">
        <f t="shared" ca="1" si="20"/>
        <v>46006</v>
      </c>
      <c r="J183" s="1">
        <f t="shared" ca="1" si="17"/>
        <v>156.92659008999999</v>
      </c>
      <c r="K183" s="1">
        <f t="shared" ca="1" si="18"/>
        <v>182.03985266000001</v>
      </c>
      <c r="L183" s="1">
        <f t="shared" ca="1" si="19"/>
        <v>184.87517020000001</v>
      </c>
      <c r="M183" s="1">
        <f t="shared" ca="1" si="21"/>
        <v>176.08439641000001</v>
      </c>
      <c r="O183" s="1">
        <f t="shared" ca="1" si="22"/>
        <v>112.5113189030899</v>
      </c>
      <c r="P183" s="1">
        <f t="shared" ca="1" si="23"/>
        <v>110.10066381260216</v>
      </c>
      <c r="Q183" s="1">
        <f t="shared" ca="1" si="24"/>
        <v>127.68100521676962</v>
      </c>
      <c r="R183" s="1">
        <f t="shared" ca="1" si="24"/>
        <v>108.44658028062177</v>
      </c>
      <c r="AB183" s="104">
        <v>42363</v>
      </c>
    </row>
    <row r="184" spans="1:28" x14ac:dyDescent="0.3">
      <c r="A184" s="234">
        <v>43706</v>
      </c>
      <c r="B184" s="101">
        <v>112.24065419</v>
      </c>
      <c r="C184" s="101">
        <v>115.53101418</v>
      </c>
      <c r="D184" s="101"/>
      <c r="E184" s="101"/>
      <c r="F184" s="101">
        <v>104.18150236</v>
      </c>
      <c r="G184" s="102">
        <v>114.37882869000001</v>
      </c>
      <c r="I184" s="103">
        <f t="shared" ca="1" si="20"/>
        <v>46007</v>
      </c>
      <c r="J184" s="1">
        <f t="shared" ca="1" si="17"/>
        <v>156.98102134999999</v>
      </c>
      <c r="K184" s="1">
        <f t="shared" ca="1" si="18"/>
        <v>182.14021313000001</v>
      </c>
      <c r="L184" s="1">
        <f t="shared" ca="1" si="19"/>
        <v>180.43327549</v>
      </c>
      <c r="M184" s="1">
        <f t="shared" ca="1" si="21"/>
        <v>175.55377204000001</v>
      </c>
      <c r="O184" s="1">
        <f t="shared" ca="1" si="22"/>
        <v>112.55034436619749</v>
      </c>
      <c r="P184" s="1">
        <f t="shared" ca="1" si="23"/>
        <v>110.16136345724635</v>
      </c>
      <c r="Q184" s="1">
        <f t="shared" ca="1" si="24"/>
        <v>124.61328346145596</v>
      </c>
      <c r="R184" s="1">
        <f t="shared" ca="1" si="24"/>
        <v>108.11978018070792</v>
      </c>
      <c r="AB184" s="104">
        <v>42370</v>
      </c>
    </row>
    <row r="185" spans="1:28" x14ac:dyDescent="0.3">
      <c r="A185" s="234">
        <v>43707</v>
      </c>
      <c r="B185" s="101">
        <v>112.97420043</v>
      </c>
      <c r="C185" s="101">
        <v>116.24622513</v>
      </c>
      <c r="D185" s="101"/>
      <c r="E185" s="101"/>
      <c r="F185" s="101">
        <v>104.20520436</v>
      </c>
      <c r="G185" s="102">
        <v>115.07310443999999</v>
      </c>
      <c r="I185" s="103">
        <f t="shared" ca="1" si="20"/>
        <v>46008</v>
      </c>
      <c r="J185" s="1">
        <f t="shared" ca="1" si="17"/>
        <v>156.78625951000001</v>
      </c>
      <c r="K185" s="1">
        <f t="shared" ca="1" si="18"/>
        <v>182.24062891</v>
      </c>
      <c r="L185" s="1">
        <f t="shared" ca="1" si="19"/>
        <v>179.01029353000001</v>
      </c>
      <c r="M185" s="1">
        <f t="shared" ca="1" si="21"/>
        <v>174.13452050000001</v>
      </c>
      <c r="O185" s="1">
        <f t="shared" ca="1" si="22"/>
        <v>112.41070638975371</v>
      </c>
      <c r="P185" s="1">
        <f t="shared" ca="1" si="23"/>
        <v>110.22209655427818</v>
      </c>
      <c r="Q185" s="1">
        <f t="shared" ca="1" si="24"/>
        <v>123.63052430098257</v>
      </c>
      <c r="R185" s="1">
        <f t="shared" ca="1" si="24"/>
        <v>107.24569378118032</v>
      </c>
      <c r="AB185" s="104">
        <v>42408</v>
      </c>
    </row>
    <row r="186" spans="1:28" x14ac:dyDescent="0.3">
      <c r="A186" s="234">
        <v>43710</v>
      </c>
      <c r="B186" s="101">
        <v>112.97547616</v>
      </c>
      <c r="C186" s="101">
        <v>115.9229684</v>
      </c>
      <c r="D186" s="101"/>
      <c r="E186" s="101"/>
      <c r="F186" s="101">
        <v>104.22891171000001</v>
      </c>
      <c r="G186" s="102">
        <v>114.49410136</v>
      </c>
      <c r="I186" s="103">
        <f t="shared" ca="1" si="20"/>
        <v>46009</v>
      </c>
      <c r="J186" s="1">
        <f t="shared" ca="1" si="17"/>
        <v>157.21745712000001</v>
      </c>
      <c r="K186" s="1">
        <f t="shared" ca="1" si="18"/>
        <v>182.34110018999999</v>
      </c>
      <c r="L186" s="1">
        <f t="shared" ca="1" si="19"/>
        <v>179.68852598999999</v>
      </c>
      <c r="M186" s="1">
        <f t="shared" ca="1" si="21"/>
        <v>174.3164554</v>
      </c>
      <c r="O186" s="1">
        <f t="shared" ca="1" si="22"/>
        <v>112.71986121036846</v>
      </c>
      <c r="P186" s="1">
        <f t="shared" ca="1" si="23"/>
        <v>110.28286321861275</v>
      </c>
      <c r="Q186" s="1">
        <f t="shared" ca="1" si="24"/>
        <v>124.09893442966431</v>
      </c>
      <c r="R186" s="1">
        <f t="shared" ca="1" si="24"/>
        <v>107.35774356038253</v>
      </c>
      <c r="AB186" s="104">
        <v>42409</v>
      </c>
    </row>
    <row r="187" spans="1:28" x14ac:dyDescent="0.3">
      <c r="A187" s="234">
        <v>43711</v>
      </c>
      <c r="B187" s="101">
        <v>113.0056685</v>
      </c>
      <c r="C187" s="101">
        <v>116.26667195</v>
      </c>
      <c r="D187" s="101"/>
      <c r="E187" s="101"/>
      <c r="F187" s="101">
        <v>104.25262441</v>
      </c>
      <c r="G187" s="102">
        <v>113.41896272</v>
      </c>
      <c r="I187" s="103">
        <f t="shared" ca="1" si="20"/>
        <v>46010</v>
      </c>
      <c r="J187" s="1">
        <f t="shared" ca="1" si="17"/>
        <v>157.65248194</v>
      </c>
      <c r="K187" s="1">
        <f t="shared" ca="1" si="18"/>
        <v>182.44162678000001</v>
      </c>
      <c r="L187" s="1">
        <f t="shared" ca="1" si="19"/>
        <v>180.31396355999999</v>
      </c>
      <c r="M187" s="1">
        <f t="shared" ca="1" si="21"/>
        <v>175.04356849000001</v>
      </c>
      <c r="O187" s="1">
        <f t="shared" ca="1" si="22"/>
        <v>113.03176001748399</v>
      </c>
      <c r="P187" s="1">
        <f t="shared" ca="1" si="23"/>
        <v>110.34366333533494</v>
      </c>
      <c r="Q187" s="1">
        <f t="shared" ca="1" si="24"/>
        <v>124.53088263315503</v>
      </c>
      <c r="R187" s="1">
        <f t="shared" ca="1" si="24"/>
        <v>107.80555682320097</v>
      </c>
      <c r="AB187" s="104">
        <v>42454</v>
      </c>
    </row>
    <row r="188" spans="1:28" x14ac:dyDescent="0.3">
      <c r="A188" s="234">
        <v>43712</v>
      </c>
      <c r="B188" s="101">
        <v>113.20595852</v>
      </c>
      <c r="C188" s="101">
        <v>116.82144848999999</v>
      </c>
      <c r="D188" s="101"/>
      <c r="E188" s="101"/>
      <c r="F188" s="101">
        <v>104.27634247</v>
      </c>
      <c r="G188" s="102">
        <v>115.14851923000001</v>
      </c>
      <c r="I188" s="103">
        <f t="shared" ca="1" si="20"/>
        <v>46013</v>
      </c>
      <c r="J188" s="1">
        <f t="shared" ca="1" si="17"/>
        <v>158.83253457999999</v>
      </c>
      <c r="K188" s="1">
        <f t="shared" ca="1" si="18"/>
        <v>182.54220887</v>
      </c>
      <c r="L188" s="1">
        <f t="shared" ca="1" si="19"/>
        <v>179.93692374</v>
      </c>
      <c r="M188" s="1">
        <f t="shared" ca="1" si="21"/>
        <v>174.56982593999999</v>
      </c>
      <c r="O188" s="1">
        <f t="shared" ca="1" si="22"/>
        <v>113.87781981414003</v>
      </c>
      <c r="P188" s="1">
        <f t="shared" ca="1" si="23"/>
        <v>110.40449701935985</v>
      </c>
      <c r="Q188" s="1">
        <f t="shared" ca="1" si="24"/>
        <v>124.27048626314888</v>
      </c>
      <c r="R188" s="1">
        <f t="shared" ca="1" si="24"/>
        <v>107.51378900885528</v>
      </c>
      <c r="AB188" s="104">
        <v>42481</v>
      </c>
    </row>
    <row r="189" spans="1:28" x14ac:dyDescent="0.3">
      <c r="A189" s="234">
        <v>43713</v>
      </c>
      <c r="B189" s="101">
        <v>113.12813883</v>
      </c>
      <c r="C189" s="101">
        <v>116.7747584</v>
      </c>
      <c r="D189" s="101"/>
      <c r="E189" s="101"/>
      <c r="F189" s="101">
        <v>104.30006606000001</v>
      </c>
      <c r="G189" s="102">
        <v>116.33425409</v>
      </c>
      <c r="I189" s="103">
        <f t="shared" ca="1" si="20"/>
        <v>46014</v>
      </c>
      <c r="J189" s="1">
        <f t="shared" ca="1" si="17"/>
        <v>159.68557444000001</v>
      </c>
      <c r="K189" s="1">
        <f t="shared" ca="1" si="18"/>
        <v>182.64284627999999</v>
      </c>
      <c r="L189" s="1">
        <f t="shared" ca="1" si="19"/>
        <v>182.57004683</v>
      </c>
      <c r="M189" s="1">
        <f t="shared" ca="1" si="21"/>
        <v>174.85822769999999</v>
      </c>
      <c r="O189" s="1">
        <f t="shared" ca="1" si="22"/>
        <v>114.4894219630841</v>
      </c>
      <c r="P189" s="1">
        <f t="shared" ca="1" si="23"/>
        <v>110.46536416182055</v>
      </c>
      <c r="Q189" s="1">
        <f t="shared" ca="1" si="24"/>
        <v>126.08900955444312</v>
      </c>
      <c r="R189" s="1">
        <f t="shared" ca="1" si="24"/>
        <v>107.69140942983844</v>
      </c>
      <c r="AB189" s="104">
        <v>42491</v>
      </c>
    </row>
    <row r="190" spans="1:28" x14ac:dyDescent="0.3">
      <c r="A190" s="234">
        <v>43714</v>
      </c>
      <c r="B190" s="101">
        <v>113.10262418000001</v>
      </c>
      <c r="C190" s="101">
        <v>116.82426953</v>
      </c>
      <c r="D190" s="101"/>
      <c r="E190" s="101"/>
      <c r="F190" s="101">
        <v>104.323795</v>
      </c>
      <c r="G190" s="102">
        <v>117.12211563</v>
      </c>
      <c r="I190" s="103">
        <f t="shared" ca="1" si="20"/>
        <v>46015</v>
      </c>
      <c r="J190" s="1">
        <f ca="1">J189</f>
        <v>159.68557444000001</v>
      </c>
      <c r="K190" s="1">
        <f t="shared" ca="1" si="18"/>
        <v>182.74353918</v>
      </c>
      <c r="L190" s="1">
        <f ca="1">L189</f>
        <v>182.57004683</v>
      </c>
      <c r="M190" s="1">
        <f t="shared" ca="1" si="21"/>
        <v>174.89494712999999</v>
      </c>
      <c r="O190" s="1">
        <f t="shared" ca="1" si="22"/>
        <v>114.4894219630841</v>
      </c>
      <c r="P190" s="1">
        <f t="shared" ca="1" si="23"/>
        <v>110.52626486553579</v>
      </c>
      <c r="Q190" s="1">
        <f t="shared" ca="1" si="24"/>
        <v>126.08900955444312</v>
      </c>
      <c r="R190" s="1">
        <f t="shared" ca="1" si="24"/>
        <v>107.71402413446043</v>
      </c>
      <c r="AB190" s="104">
        <v>42516</v>
      </c>
    </row>
    <row r="191" spans="1:28" x14ac:dyDescent="0.3">
      <c r="A191" s="234">
        <v>43717</v>
      </c>
      <c r="B191" s="101">
        <v>113.03373462</v>
      </c>
      <c r="C191" s="101">
        <v>116.79274694</v>
      </c>
      <c r="D191" s="101"/>
      <c r="E191" s="101"/>
      <c r="F191" s="101">
        <v>104.34752930000001</v>
      </c>
      <c r="G191" s="102">
        <v>117.40106388</v>
      </c>
      <c r="I191" s="103">
        <f t="shared" ca="1" si="20"/>
        <v>46017</v>
      </c>
      <c r="J191" s="1">
        <f t="shared" ca="1" si="17"/>
        <v>160.55349785000001</v>
      </c>
      <c r="K191" s="1">
        <f t="shared" ca="1" si="18"/>
        <v>182.84428757000001</v>
      </c>
      <c r="L191" s="1">
        <f t="shared" ca="1" si="19"/>
        <v>183.0716098</v>
      </c>
      <c r="M191" s="1">
        <f t="shared" ca="1" si="21"/>
        <v>175.45740294000001</v>
      </c>
      <c r="O191" s="1">
        <f t="shared" ca="1" si="22"/>
        <v>115.11169513877704</v>
      </c>
      <c r="P191" s="1">
        <f t="shared" ca="1" si="23"/>
        <v>110.58719913050561</v>
      </c>
      <c r="Q191" s="1">
        <f t="shared" ca="1" si="24"/>
        <v>126.43540579640373</v>
      </c>
      <c r="R191" s="1">
        <f t="shared" ca="1" si="24"/>
        <v>108.0604285314261</v>
      </c>
      <c r="AB191" s="104">
        <v>42620</v>
      </c>
    </row>
    <row r="192" spans="1:28" x14ac:dyDescent="0.3">
      <c r="A192" s="234">
        <v>43718</v>
      </c>
      <c r="B192" s="101">
        <v>113.01459862999999</v>
      </c>
      <c r="C192" s="101">
        <v>116.62173335</v>
      </c>
      <c r="D192" s="101"/>
      <c r="E192" s="101"/>
      <c r="F192" s="101">
        <v>104.37126895</v>
      </c>
      <c r="G192" s="102">
        <v>117.23142611999999</v>
      </c>
      <c r="I192" s="103">
        <f t="shared" ca="1" si="20"/>
        <v>46020</v>
      </c>
      <c r="J192" s="1">
        <f t="shared" ca="1" si="17"/>
        <v>160.41486824</v>
      </c>
      <c r="K192" s="1">
        <f t="shared" ca="1" si="18"/>
        <v>182.94509163999999</v>
      </c>
      <c r="L192" s="1">
        <f t="shared" ca="1" si="19"/>
        <v>182.60926753000001</v>
      </c>
      <c r="M192" s="1">
        <f t="shared" ca="1" si="21"/>
        <v>175.83471716</v>
      </c>
      <c r="O192" s="1">
        <f t="shared" ca="1" si="22"/>
        <v>115.01230216623378</v>
      </c>
      <c r="P192" s="1">
        <f t="shared" ca="1" si="23"/>
        <v>110.64816707164508</v>
      </c>
      <c r="Q192" s="1">
        <f t="shared" ca="1" si="24"/>
        <v>126.11609668786342</v>
      </c>
      <c r="R192" s="1">
        <f t="shared" ca="1" si="24"/>
        <v>108.292808218011</v>
      </c>
      <c r="AB192" s="104">
        <v>42655</v>
      </c>
    </row>
    <row r="193" spans="1:28" x14ac:dyDescent="0.3">
      <c r="A193" s="234">
        <v>43719</v>
      </c>
      <c r="B193" s="101">
        <v>112.78199005</v>
      </c>
      <c r="C193" s="101">
        <v>116.92744743</v>
      </c>
      <c r="D193" s="101"/>
      <c r="E193" s="101"/>
      <c r="F193" s="101">
        <v>104.39501413000001</v>
      </c>
      <c r="G193" s="102">
        <v>117.70259788</v>
      </c>
      <c r="I193" s="103">
        <f t="shared" ca="1" si="20"/>
        <v>46021</v>
      </c>
      <c r="J193" s="1">
        <f t="shared" ca="1" si="17"/>
        <v>160.54286673999999</v>
      </c>
      <c r="K193" s="1">
        <f t="shared" ca="1" si="18"/>
        <v>183.04595119999999</v>
      </c>
      <c r="L193" s="1">
        <f t="shared" ca="1" si="19"/>
        <v>183.33186365</v>
      </c>
      <c r="M193" s="1">
        <f t="shared" ca="1" si="21"/>
        <v>176.01070797</v>
      </c>
      <c r="O193" s="1">
        <f t="shared" ca="1" si="22"/>
        <v>115.10407297476507</v>
      </c>
      <c r="P193" s="1">
        <f t="shared" ca="1" si="23"/>
        <v>110.70916857403911</v>
      </c>
      <c r="Q193" s="1">
        <f t="shared" ca="1" si="24"/>
        <v>126.61514585096914</v>
      </c>
      <c r="R193" s="1">
        <f t="shared" ca="1" si="24"/>
        <v>108.40119716044106</v>
      </c>
      <c r="AB193" s="104">
        <v>42676</v>
      </c>
    </row>
    <row r="194" spans="1:28" x14ac:dyDescent="0.3">
      <c r="A194" s="234">
        <v>43720</v>
      </c>
      <c r="B194" s="101">
        <v>112.92997502999999</v>
      </c>
      <c r="C194" s="101">
        <v>117.17820107</v>
      </c>
      <c r="D194" s="101"/>
      <c r="E194" s="101"/>
      <c r="F194" s="101">
        <v>104.41876465999999</v>
      </c>
      <c r="G194" s="102">
        <v>118.75543523</v>
      </c>
      <c r="I194" s="103">
        <f t="shared" ca="1" si="20"/>
        <v>46022</v>
      </c>
      <c r="J194" s="1">
        <f ca="1">J193</f>
        <v>160.54286673999999</v>
      </c>
      <c r="K194" s="1">
        <f t="shared" ca="1" si="18"/>
        <v>183.14686642999999</v>
      </c>
      <c r="L194" s="1">
        <f ca="1">L193</f>
        <v>183.33186365</v>
      </c>
      <c r="M194" s="1">
        <f t="shared" ca="1" si="21"/>
        <v>176.09221316</v>
      </c>
      <c r="O194" s="1">
        <f t="shared" ca="1" si="22"/>
        <v>115.10407297476507</v>
      </c>
      <c r="P194" s="1">
        <f t="shared" ca="1" si="23"/>
        <v>110.77020374655461</v>
      </c>
      <c r="Q194" s="1">
        <f t="shared" ca="1" si="24"/>
        <v>126.61514585096914</v>
      </c>
      <c r="R194" s="1">
        <f t="shared" ca="1" si="24"/>
        <v>108.45139444828047</v>
      </c>
      <c r="AB194" s="104">
        <v>42689</v>
      </c>
    </row>
    <row r="195" spans="1:28" x14ac:dyDescent="0.3">
      <c r="A195" s="234">
        <v>43721</v>
      </c>
      <c r="B195" s="101">
        <v>113.03671133</v>
      </c>
      <c r="C195" s="101">
        <v>116.88077726</v>
      </c>
      <c r="D195" s="101"/>
      <c r="E195" s="101"/>
      <c r="F195" s="101">
        <v>104.44252055</v>
      </c>
      <c r="G195" s="102">
        <v>117.76583798</v>
      </c>
      <c r="I195" s="103">
        <f t="shared" ca="1" si="20"/>
        <v>46024</v>
      </c>
      <c r="J195" s="1">
        <f t="shared" ca="1" si="17"/>
        <v>160.69510416</v>
      </c>
      <c r="K195" s="1">
        <f t="shared" ca="1" si="18"/>
        <v>183.24783715999999</v>
      </c>
      <c r="L195" s="1">
        <f t="shared" ca="1" si="19"/>
        <v>182.6643267</v>
      </c>
      <c r="M195" s="1">
        <f t="shared" ca="1" si="21"/>
        <v>176.43021071000001</v>
      </c>
      <c r="O195" s="1">
        <f t="shared" ca="1" si="22"/>
        <v>115.21322230950038</v>
      </c>
      <c r="P195" s="1">
        <f t="shared" ca="1" si="23"/>
        <v>110.83127248637285</v>
      </c>
      <c r="Q195" s="1">
        <f t="shared" ca="1" si="24"/>
        <v>126.15412240091293</v>
      </c>
      <c r="R195" s="1">
        <f t="shared" ca="1" si="24"/>
        <v>108.65955984616944</v>
      </c>
      <c r="AB195" s="104">
        <v>42729</v>
      </c>
    </row>
    <row r="196" spans="1:28" x14ac:dyDescent="0.3">
      <c r="A196" s="234">
        <v>43724</v>
      </c>
      <c r="B196" s="101">
        <v>112.93380223</v>
      </c>
      <c r="C196" s="101">
        <v>117.28840246</v>
      </c>
      <c r="D196" s="101"/>
      <c r="E196" s="101"/>
      <c r="F196" s="101">
        <v>104.46628197</v>
      </c>
      <c r="G196" s="102">
        <v>117.96976968</v>
      </c>
      <c r="I196" s="103">
        <f t="shared" ca="1" si="20"/>
        <v>46027</v>
      </c>
      <c r="J196" s="1">
        <f t="shared" ca="1" si="17"/>
        <v>160.86690282000001</v>
      </c>
      <c r="K196" s="1">
        <f t="shared" ca="1" si="18"/>
        <v>183.34886356000001</v>
      </c>
      <c r="L196" s="1">
        <f t="shared" ca="1" si="19"/>
        <v>184.17884638000001</v>
      </c>
      <c r="M196" s="1">
        <f t="shared" ca="1" si="21"/>
        <v>176.03744085</v>
      </c>
      <c r="O196" s="1">
        <f t="shared" ca="1" si="22"/>
        <v>115.33639642429696</v>
      </c>
      <c r="P196" s="1">
        <f t="shared" ca="1" si="23"/>
        <v>110.89237489631259</v>
      </c>
      <c r="Q196" s="1">
        <f t="shared" ca="1" si="24"/>
        <v>127.20010058691696</v>
      </c>
      <c r="R196" s="1">
        <f t="shared" ca="1" si="24"/>
        <v>108.41766136440323</v>
      </c>
      <c r="AB196" s="104">
        <v>42736</v>
      </c>
    </row>
    <row r="197" spans="1:28" x14ac:dyDescent="0.3">
      <c r="A197" s="234">
        <v>43725</v>
      </c>
      <c r="B197" s="101">
        <v>113.07158135</v>
      </c>
      <c r="C197" s="101">
        <v>117.87936239</v>
      </c>
      <c r="D197" s="101"/>
      <c r="E197" s="101"/>
      <c r="F197" s="101">
        <v>104.49004874000001</v>
      </c>
      <c r="G197" s="102">
        <v>119.03528235</v>
      </c>
      <c r="I197" s="103">
        <f t="shared" ca="1" si="20"/>
        <v>46028</v>
      </c>
      <c r="J197" s="1">
        <f t="shared" ref="J197:J253" ca="1" si="26">VLOOKUP(I197,$A$10:$G$10000,2,FALSE)</f>
        <v>161.10163761999999</v>
      </c>
      <c r="K197" s="1">
        <f t="shared" ref="K197:K253" ca="1" si="27">VLOOKUP(I197,$A$10:$G$10000,6,FALSE)</f>
        <v>183.44994581</v>
      </c>
      <c r="L197" s="1">
        <f t="shared" ref="L197:L253" ca="1" si="28">VLOOKUP(I197,$A$10:$G$10000,7,FALSE)</f>
        <v>186.22023417</v>
      </c>
      <c r="M197" s="1">
        <f t="shared" ca="1" si="21"/>
        <v>175.59566798</v>
      </c>
      <c r="O197" s="1">
        <f t="shared" ca="1" si="22"/>
        <v>115.50469372767495</v>
      </c>
      <c r="P197" s="1">
        <f t="shared" ca="1" si="23"/>
        <v>110.95351108524072</v>
      </c>
      <c r="Q197" s="1">
        <f t="shared" ca="1" si="24"/>
        <v>128.60995159493748</v>
      </c>
      <c r="R197" s="1">
        <f t="shared" ca="1" si="24"/>
        <v>108.14558298614249</v>
      </c>
      <c r="AB197" s="104">
        <v>42793</v>
      </c>
    </row>
    <row r="198" spans="1:28" x14ac:dyDescent="0.3">
      <c r="A198" s="234">
        <v>43726</v>
      </c>
      <c r="B198" s="101">
        <v>113.07243183999999</v>
      </c>
      <c r="C198" s="101">
        <v>118.07288522</v>
      </c>
      <c r="D198" s="101"/>
      <c r="E198" s="101"/>
      <c r="F198" s="101">
        <v>104.51382087</v>
      </c>
      <c r="G198" s="102">
        <v>118.93864720000001</v>
      </c>
      <c r="I198" s="103">
        <f t="shared" ref="I198:I252" ca="1" si="29">WORKDAY(I197,1,$AB$4:$AB$467)</f>
        <v>46029</v>
      </c>
      <c r="J198" s="1">
        <f t="shared" ca="1" si="26"/>
        <v>160.78780739999999</v>
      </c>
      <c r="K198" s="1">
        <f t="shared" ca="1" si="27"/>
        <v>183.55108372999999</v>
      </c>
      <c r="L198" s="1">
        <f t="shared" ca="1" si="28"/>
        <v>184.29886375999999</v>
      </c>
      <c r="M198" s="1">
        <f t="shared" ref="M198:M253" ca="1" si="30">VLOOKUP(I198,$A$10:$G$10000,3,FALSE)</f>
        <v>175.5845885</v>
      </c>
      <c r="O198" s="1">
        <f t="shared" ca="1" si="22"/>
        <v>115.27968755157951</v>
      </c>
      <c r="P198" s="1">
        <f t="shared" ca="1" si="23"/>
        <v>111.01468094429033</v>
      </c>
      <c r="Q198" s="1">
        <f t="shared" ca="1" si="24"/>
        <v>127.28298862269429</v>
      </c>
      <c r="R198" s="1">
        <f t="shared" ca="1" si="24"/>
        <v>108.13875937347842</v>
      </c>
      <c r="AB198" s="104">
        <v>44196</v>
      </c>
    </row>
    <row r="199" spans="1:28" x14ac:dyDescent="0.3">
      <c r="A199" s="234">
        <v>43727</v>
      </c>
      <c r="B199" s="101">
        <v>113.30589089999999</v>
      </c>
      <c r="C199" s="101">
        <v>118.68236604000001</v>
      </c>
      <c r="D199" s="101"/>
      <c r="E199" s="101"/>
      <c r="F199" s="101">
        <v>104.53563516</v>
      </c>
      <c r="G199" s="102">
        <v>118.7193094</v>
      </c>
      <c r="I199" s="103">
        <f t="shared" ca="1" si="29"/>
        <v>46030</v>
      </c>
      <c r="J199" s="1">
        <f t="shared" ca="1" si="26"/>
        <v>160.85074354</v>
      </c>
      <c r="K199" s="1">
        <f t="shared" ca="1" si="27"/>
        <v>183.65227733</v>
      </c>
      <c r="L199" s="1">
        <f t="shared" ca="1" si="28"/>
        <v>185.39258301999999</v>
      </c>
      <c r="M199" s="1">
        <f t="shared" ca="1" si="30"/>
        <v>175.76633683</v>
      </c>
      <c r="O199" s="1">
        <f t="shared" ref="O199:O214" ca="1" si="31">J199/J198*O198</f>
        <v>115.32481074016094</v>
      </c>
      <c r="P199" s="1">
        <f t="shared" ref="P199:P214" ca="1" si="32">K199/K198*P198</f>
        <v>111.07588447950961</v>
      </c>
      <c r="Q199" s="1">
        <f t="shared" ref="Q199:R214" ca="1" si="33">L199/L198*Q198</f>
        <v>128.03834789776985</v>
      </c>
      <c r="R199" s="1">
        <f t="shared" ca="1" si="33"/>
        <v>108.25069424824336</v>
      </c>
      <c r="AB199" s="104">
        <v>44221</v>
      </c>
    </row>
    <row r="200" spans="1:28" x14ac:dyDescent="0.3">
      <c r="A200" s="234">
        <v>43728</v>
      </c>
      <c r="B200" s="101">
        <v>113.43984283</v>
      </c>
      <c r="C200" s="101">
        <v>119.28037347</v>
      </c>
      <c r="D200" s="101"/>
      <c r="E200" s="101"/>
      <c r="F200" s="101">
        <v>104.5574541</v>
      </c>
      <c r="G200" s="102">
        <v>119.26346101999999</v>
      </c>
      <c r="I200" s="103">
        <f t="shared" ca="1" si="29"/>
        <v>46031</v>
      </c>
      <c r="J200" s="1">
        <f t="shared" ca="1" si="26"/>
        <v>161.14458728</v>
      </c>
      <c r="K200" s="1">
        <f t="shared" ca="1" si="27"/>
        <v>183.75352677999999</v>
      </c>
      <c r="L200" s="1">
        <f t="shared" ca="1" si="28"/>
        <v>185.88620399999999</v>
      </c>
      <c r="M200" s="1">
        <f t="shared" ca="1" si="30"/>
        <v>175.48137173000001</v>
      </c>
      <c r="O200" s="1">
        <f t="shared" ca="1" si="31"/>
        <v>115.53548725278927</v>
      </c>
      <c r="P200" s="1">
        <f t="shared" ca="1" si="32"/>
        <v>111.1371217937173</v>
      </c>
      <c r="Q200" s="1">
        <f t="shared" ca="1" si="33"/>
        <v>128.37925913454819</v>
      </c>
      <c r="R200" s="1">
        <f t="shared" ca="1" si="33"/>
        <v>108.07519039199951</v>
      </c>
      <c r="AB200" s="104">
        <v>42846</v>
      </c>
    </row>
    <row r="201" spans="1:28" x14ac:dyDescent="0.3">
      <c r="A201" s="234">
        <v>43731</v>
      </c>
      <c r="B201" s="101">
        <v>113.39476694</v>
      </c>
      <c r="C201" s="101">
        <v>119.13163943000001</v>
      </c>
      <c r="D201" s="101"/>
      <c r="E201" s="101"/>
      <c r="F201" s="101">
        <v>104.5792775</v>
      </c>
      <c r="G201" s="102">
        <v>119.05913108</v>
      </c>
      <c r="I201" s="103">
        <f t="shared" ca="1" si="29"/>
        <v>46034</v>
      </c>
      <c r="J201" s="1">
        <f t="shared" ca="1" si="26"/>
        <v>161.08632882000001</v>
      </c>
      <c r="K201" s="1">
        <f t="shared" ca="1" si="27"/>
        <v>183.85483207999999</v>
      </c>
      <c r="L201" s="1">
        <f t="shared" ca="1" si="28"/>
        <v>185.63592883999999</v>
      </c>
      <c r="M201" s="1">
        <f t="shared" ca="1" si="30"/>
        <v>175.5044115</v>
      </c>
      <c r="O201" s="1">
        <f t="shared" ca="1" si="31"/>
        <v>115.49371781035059</v>
      </c>
      <c r="P201" s="1">
        <f t="shared" ca="1" si="32"/>
        <v>111.19839288691341</v>
      </c>
      <c r="Q201" s="1">
        <f t="shared" ca="1" si="33"/>
        <v>128.20641069862779</v>
      </c>
      <c r="R201" s="1">
        <f t="shared" ca="1" si="33"/>
        <v>108.08938008920093</v>
      </c>
      <c r="AB201" s="104">
        <v>42856</v>
      </c>
    </row>
    <row r="202" spans="1:28" x14ac:dyDescent="0.3">
      <c r="A202" s="234">
        <v>43732</v>
      </c>
      <c r="B202" s="101">
        <v>113.4491982</v>
      </c>
      <c r="C202" s="101">
        <v>118.88284722</v>
      </c>
      <c r="D202" s="101"/>
      <c r="E202" s="101"/>
      <c r="F202" s="101">
        <v>104.60110553</v>
      </c>
      <c r="G202" s="102">
        <v>118.19192927</v>
      </c>
      <c r="I202" s="103">
        <f t="shared" ca="1" si="29"/>
        <v>46035</v>
      </c>
      <c r="J202" s="1">
        <f t="shared" ca="1" si="26"/>
        <v>161.41674355999999</v>
      </c>
      <c r="K202" s="1">
        <f t="shared" ca="1" si="27"/>
        <v>183.95619323</v>
      </c>
      <c r="L202" s="1">
        <f t="shared" ca="1" si="28"/>
        <v>184.29637192999999</v>
      </c>
      <c r="M202" s="1">
        <f t="shared" ca="1" si="30"/>
        <v>175.48728546000001</v>
      </c>
      <c r="O202" s="1">
        <f t="shared" ca="1" si="31"/>
        <v>115.73061455398785</v>
      </c>
      <c r="P202" s="1">
        <f t="shared" ca="1" si="32"/>
        <v>111.25969775909792</v>
      </c>
      <c r="Q202" s="1">
        <f t="shared" ca="1" si="33"/>
        <v>127.28126768115908</v>
      </c>
      <c r="R202" s="1">
        <f t="shared" ca="1" si="33"/>
        <v>108.07883253070277</v>
      </c>
      <c r="AB202" s="104">
        <v>42901</v>
      </c>
    </row>
    <row r="203" spans="1:28" x14ac:dyDescent="0.3">
      <c r="A203" s="234">
        <v>43733</v>
      </c>
      <c r="B203" s="101">
        <v>113.64055809</v>
      </c>
      <c r="C203" s="101">
        <v>119.31255437</v>
      </c>
      <c r="D203" s="101"/>
      <c r="E203" s="101"/>
      <c r="F203" s="101">
        <v>104.62293803</v>
      </c>
      <c r="G203" s="102">
        <v>118.88067521000001</v>
      </c>
      <c r="I203" s="103">
        <f t="shared" ca="1" si="29"/>
        <v>46036</v>
      </c>
      <c r="J203" s="1">
        <f t="shared" ca="1" si="26"/>
        <v>161.50264289</v>
      </c>
      <c r="K203" s="1">
        <f t="shared" ca="1" si="27"/>
        <v>184.05761022999999</v>
      </c>
      <c r="L203" s="1">
        <f t="shared" ca="1" si="28"/>
        <v>187.90659898999999</v>
      </c>
      <c r="M203" s="1">
        <f t="shared" ca="1" si="30"/>
        <v>174.74405956999999</v>
      </c>
      <c r="O203" s="1">
        <f t="shared" ca="1" si="31"/>
        <v>115.79220161138616</v>
      </c>
      <c r="P203" s="1">
        <f t="shared" ca="1" si="32"/>
        <v>111.32103641027085</v>
      </c>
      <c r="Q203" s="1">
        <f t="shared" ca="1" si="33"/>
        <v>129.77461180943175</v>
      </c>
      <c r="R203" s="1">
        <f t="shared" ca="1" si="33"/>
        <v>107.62109574203893</v>
      </c>
      <c r="AB203" s="104">
        <v>42985</v>
      </c>
    </row>
    <row r="204" spans="1:28" x14ac:dyDescent="0.3">
      <c r="A204" s="234">
        <v>43734</v>
      </c>
      <c r="B204" s="101">
        <v>113.52063922000001</v>
      </c>
      <c r="C204" s="101">
        <v>119.52509688000001</v>
      </c>
      <c r="D204" s="101"/>
      <c r="E204" s="101"/>
      <c r="F204" s="101">
        <v>104.64477517</v>
      </c>
      <c r="G204" s="102">
        <v>119.83464727</v>
      </c>
      <c r="I204" s="103">
        <f t="shared" ca="1" si="29"/>
        <v>46037</v>
      </c>
      <c r="J204" s="1">
        <f t="shared" ca="1" si="26"/>
        <v>161.78330406000001</v>
      </c>
      <c r="K204" s="1">
        <f t="shared" ca="1" si="27"/>
        <v>184.15908309</v>
      </c>
      <c r="L204" s="1">
        <f t="shared" ca="1" si="28"/>
        <v>188.38714640000001</v>
      </c>
      <c r="M204" s="1">
        <f t="shared" ca="1" si="30"/>
        <v>174.91180918000001</v>
      </c>
      <c r="O204" s="1">
        <f t="shared" ca="1" si="31"/>
        <v>115.99342664522824</v>
      </c>
      <c r="P204" s="1">
        <f t="shared" ca="1" si="32"/>
        <v>111.38240884648035</v>
      </c>
      <c r="Q204" s="1">
        <f t="shared" ca="1" si="33"/>
        <v>130.10649399943455</v>
      </c>
      <c r="R204" s="1">
        <f t="shared" ca="1" si="33"/>
        <v>107.72440910721384</v>
      </c>
      <c r="AB204" s="104">
        <v>43020</v>
      </c>
    </row>
    <row r="205" spans="1:28" x14ac:dyDescent="0.3">
      <c r="A205" s="234">
        <v>43735</v>
      </c>
      <c r="B205" s="101">
        <v>113.87104044</v>
      </c>
      <c r="C205" s="101">
        <v>119.56631038</v>
      </c>
      <c r="D205" s="101"/>
      <c r="E205" s="101"/>
      <c r="F205" s="101">
        <v>104.66661676</v>
      </c>
      <c r="G205" s="102">
        <v>119.55955623</v>
      </c>
      <c r="I205" s="103">
        <f t="shared" ca="1" si="29"/>
        <v>46038</v>
      </c>
      <c r="J205" s="1">
        <f t="shared" ca="1" si="26"/>
        <v>161.98827177000001</v>
      </c>
      <c r="K205" s="1">
        <f t="shared" ca="1" si="27"/>
        <v>184.26061197000001</v>
      </c>
      <c r="L205" s="1">
        <f t="shared" ca="1" si="28"/>
        <v>187.51291284999999</v>
      </c>
      <c r="M205" s="1">
        <f t="shared" ca="1" si="30"/>
        <v>174.79935681000001</v>
      </c>
      <c r="O205" s="1">
        <f t="shared" ca="1" si="31"/>
        <v>116.14038190227818</v>
      </c>
      <c r="P205" s="1">
        <f t="shared" ca="1" si="32"/>
        <v>111.44381516449704</v>
      </c>
      <c r="Q205" s="1">
        <f t="shared" ca="1" si="33"/>
        <v>129.50271893143881</v>
      </c>
      <c r="R205" s="1">
        <f t="shared" ca="1" si="33"/>
        <v>107.65515211897649</v>
      </c>
      <c r="AB205" s="104">
        <v>43041</v>
      </c>
    </row>
    <row r="206" spans="1:28" x14ac:dyDescent="0.3">
      <c r="A206" s="234">
        <v>43738</v>
      </c>
      <c r="B206" s="101">
        <v>114.14659868</v>
      </c>
      <c r="C206" s="101">
        <v>119.57231882000001</v>
      </c>
      <c r="D206" s="101"/>
      <c r="E206" s="101"/>
      <c r="F206" s="101">
        <v>104.688463</v>
      </c>
      <c r="G206" s="102">
        <v>119.18144687</v>
      </c>
      <c r="I206" s="103">
        <f t="shared" ca="1" si="29"/>
        <v>46041</v>
      </c>
      <c r="J206" s="1">
        <f t="shared" ca="1" si="26"/>
        <v>162.16177139999999</v>
      </c>
      <c r="K206" s="1">
        <f t="shared" ca="1" si="27"/>
        <v>184.36219689000001</v>
      </c>
      <c r="L206" s="1">
        <f t="shared" ca="1" si="28"/>
        <v>187.56899605999999</v>
      </c>
      <c r="M206" s="1">
        <f t="shared" ca="1" si="30"/>
        <v>174.78797559</v>
      </c>
      <c r="O206" s="1">
        <f t="shared" ca="1" si="31"/>
        <v>116.26477555786771</v>
      </c>
      <c r="P206" s="1">
        <f t="shared" ca="1" si="32"/>
        <v>111.50525537641722</v>
      </c>
      <c r="Q206" s="1">
        <f t="shared" ca="1" si="33"/>
        <v>129.54145188092485</v>
      </c>
      <c r="R206" s="1">
        <f t="shared" ca="1" si="33"/>
        <v>107.64814267115723</v>
      </c>
      <c r="AB206" s="104">
        <v>43054</v>
      </c>
    </row>
    <row r="207" spans="1:28" x14ac:dyDescent="0.3">
      <c r="A207" s="234">
        <v>43739</v>
      </c>
      <c r="B207" s="101">
        <v>113.83829664</v>
      </c>
      <c r="C207" s="101">
        <v>119.63841436</v>
      </c>
      <c r="D207" s="101"/>
      <c r="E207" s="101"/>
      <c r="F207" s="101">
        <v>104.7103137</v>
      </c>
      <c r="G207" s="102">
        <v>118.39416561</v>
      </c>
      <c r="I207" s="103">
        <f t="shared" ca="1" si="29"/>
        <v>46042</v>
      </c>
      <c r="J207" s="1">
        <f t="shared" ca="1" si="26"/>
        <v>162.05205839000001</v>
      </c>
      <c r="K207" s="1">
        <f t="shared" ca="1" si="27"/>
        <v>184.46383764999999</v>
      </c>
      <c r="L207" s="1">
        <f t="shared" ca="1" si="28"/>
        <v>189.19338375000001</v>
      </c>
      <c r="M207" s="1">
        <f t="shared" ca="1" si="30"/>
        <v>174.68444074000001</v>
      </c>
      <c r="O207" s="1">
        <f t="shared" ca="1" si="31"/>
        <v>116.18611485767123</v>
      </c>
      <c r="P207" s="1">
        <f t="shared" ca="1" si="32"/>
        <v>111.56672936127764</v>
      </c>
      <c r="Q207" s="1">
        <f t="shared" ca="1" si="33"/>
        <v>130.66330860671761</v>
      </c>
      <c r="R207" s="1">
        <f t="shared" ca="1" si="33"/>
        <v>107.58437779106971</v>
      </c>
      <c r="AB207" s="104">
        <v>43094</v>
      </c>
    </row>
    <row r="208" spans="1:28" x14ac:dyDescent="0.3">
      <c r="A208" s="234">
        <v>43740</v>
      </c>
      <c r="B208" s="101">
        <v>113.83404419999999</v>
      </c>
      <c r="C208" s="101">
        <v>119.53297001999999</v>
      </c>
      <c r="D208" s="101"/>
      <c r="E208" s="101"/>
      <c r="F208" s="101">
        <v>104.73216904</v>
      </c>
      <c r="G208" s="102">
        <v>114.95571543</v>
      </c>
      <c r="I208" s="103">
        <f t="shared" ca="1" si="29"/>
        <v>46043</v>
      </c>
      <c r="J208" s="1">
        <f t="shared" ca="1" si="26"/>
        <v>162.11627027</v>
      </c>
      <c r="K208" s="1">
        <f t="shared" ca="1" si="27"/>
        <v>184.56553443999999</v>
      </c>
      <c r="L208" s="1">
        <f t="shared" ca="1" si="28"/>
        <v>195.49665156</v>
      </c>
      <c r="M208" s="1">
        <f t="shared" ca="1" si="30"/>
        <v>175.01462649000001</v>
      </c>
      <c r="O208" s="1">
        <f t="shared" ca="1" si="31"/>
        <v>116.23215271080944</v>
      </c>
      <c r="P208" s="1">
        <f t="shared" ca="1" si="32"/>
        <v>111.62823723399343</v>
      </c>
      <c r="Q208" s="1">
        <f t="shared" ca="1" si="33"/>
        <v>135.01655717579615</v>
      </c>
      <c r="R208" s="1">
        <f t="shared" ca="1" si="33"/>
        <v>107.78773206989814</v>
      </c>
      <c r="AB208" s="104">
        <v>43101</v>
      </c>
    </row>
    <row r="209" spans="1:28" x14ac:dyDescent="0.3">
      <c r="A209" s="234">
        <v>43741</v>
      </c>
      <c r="B209" s="101">
        <v>113.79704795000001</v>
      </c>
      <c r="C209" s="101">
        <v>119.7866233</v>
      </c>
      <c r="D209" s="101"/>
      <c r="E209" s="101"/>
      <c r="F209" s="101">
        <v>104.75402901</v>
      </c>
      <c r="G209" s="102">
        <v>115.50710358000001</v>
      </c>
      <c r="I209" s="103">
        <f t="shared" ca="1" si="29"/>
        <v>46044</v>
      </c>
      <c r="J209" s="1">
        <f t="shared" ca="1" si="26"/>
        <v>162.45178794</v>
      </c>
      <c r="K209" s="1">
        <f t="shared" ca="1" si="27"/>
        <v>184.66728745</v>
      </c>
      <c r="L209" s="1">
        <f t="shared" ca="1" si="28"/>
        <v>199.78928689</v>
      </c>
      <c r="M209" s="1">
        <f t="shared" ca="1" si="30"/>
        <v>175.591656</v>
      </c>
      <c r="O209" s="1">
        <f t="shared" ca="1" si="31"/>
        <v>116.47270809116495</v>
      </c>
      <c r="P209" s="1">
        <f t="shared" ca="1" si="32"/>
        <v>111.68977910947966</v>
      </c>
      <c r="Q209" s="1">
        <f t="shared" ca="1" si="33"/>
        <v>137.98119538746349</v>
      </c>
      <c r="R209" s="1">
        <f t="shared" ca="1" si="33"/>
        <v>108.14311209422918</v>
      </c>
      <c r="AB209" s="104">
        <v>43143</v>
      </c>
    </row>
    <row r="210" spans="1:28" x14ac:dyDescent="0.3">
      <c r="A210" s="234">
        <v>43742</v>
      </c>
      <c r="B210" s="101">
        <v>114.07133046</v>
      </c>
      <c r="C210" s="101">
        <v>119.78698657</v>
      </c>
      <c r="D210" s="101"/>
      <c r="E210" s="101"/>
      <c r="F210" s="101">
        <v>104.77589345</v>
      </c>
      <c r="G210" s="102">
        <v>116.68506712999999</v>
      </c>
      <c r="I210" s="103">
        <f t="shared" ca="1" si="29"/>
        <v>46045</v>
      </c>
      <c r="J210" s="1">
        <f t="shared" ca="1" si="26"/>
        <v>163.35883380999999</v>
      </c>
      <c r="K210" s="1">
        <f t="shared" ca="1" si="27"/>
        <v>184.76909648</v>
      </c>
      <c r="L210" s="1">
        <f t="shared" ca="1" si="28"/>
        <v>203.50904062000001</v>
      </c>
      <c r="M210" s="1">
        <f t="shared" ca="1" si="30"/>
        <v>176.21390224000001</v>
      </c>
      <c r="O210" s="1">
        <f t="shared" ca="1" si="31"/>
        <v>117.12303081264108</v>
      </c>
      <c r="P210" s="1">
        <f t="shared" ca="1" si="32"/>
        <v>111.75135486677306</v>
      </c>
      <c r="Q210" s="1">
        <f t="shared" ca="1" si="33"/>
        <v>140.55018231465027</v>
      </c>
      <c r="R210" s="1">
        <f t="shared" ca="1" si="33"/>
        <v>108.52634012690139</v>
      </c>
      <c r="AB210" s="104">
        <v>43144</v>
      </c>
    </row>
    <row r="211" spans="1:28" x14ac:dyDescent="0.3">
      <c r="A211" s="234">
        <v>43745</v>
      </c>
      <c r="B211" s="101">
        <v>114.03050700999999</v>
      </c>
      <c r="C211" s="101">
        <v>119.51326397</v>
      </c>
      <c r="D211" s="101"/>
      <c r="E211" s="101"/>
      <c r="F211" s="101">
        <v>104.79776253</v>
      </c>
      <c r="G211" s="102">
        <v>114.43383097</v>
      </c>
      <c r="I211" s="103">
        <f t="shared" ca="1" si="29"/>
        <v>46048</v>
      </c>
      <c r="J211" s="1">
        <f t="shared" ca="1" si="26"/>
        <v>163.54509077</v>
      </c>
      <c r="K211" s="1">
        <f t="shared" ca="1" si="27"/>
        <v>184.87096172</v>
      </c>
      <c r="L211" s="1">
        <f t="shared" ca="1" si="28"/>
        <v>203.35218058000001</v>
      </c>
      <c r="M211" s="1">
        <f t="shared" ca="1" si="30"/>
        <v>176.54400755</v>
      </c>
      <c r="O211" s="1">
        <f t="shared" ca="1" si="31"/>
        <v>117.25657106361105</v>
      </c>
      <c r="P211" s="1">
        <f t="shared" ca="1" si="32"/>
        <v>111.81296462078872</v>
      </c>
      <c r="Q211" s="1">
        <f t="shared" ca="1" si="33"/>
        <v>140.44184949978998</v>
      </c>
      <c r="R211" s="1">
        <f t="shared" ca="1" si="33"/>
        <v>108.72964486446951</v>
      </c>
      <c r="AB211" s="104">
        <v>43189</v>
      </c>
    </row>
    <row r="212" spans="1:28" x14ac:dyDescent="0.3">
      <c r="A212" s="234">
        <v>43746</v>
      </c>
      <c r="B212" s="101">
        <v>114.09131693</v>
      </c>
      <c r="C212" s="101">
        <v>119.42069975</v>
      </c>
      <c r="D212" s="101"/>
      <c r="E212" s="101"/>
      <c r="F212" s="101">
        <v>104.81963607</v>
      </c>
      <c r="G212" s="102">
        <v>113.76095764</v>
      </c>
      <c r="I212" s="103">
        <f t="shared" ca="1" si="29"/>
        <v>46049</v>
      </c>
      <c r="J212" s="1">
        <f t="shared" ca="1" si="26"/>
        <v>163.29717339999999</v>
      </c>
      <c r="K212" s="1">
        <f t="shared" ca="1" si="27"/>
        <v>184.97288298999999</v>
      </c>
      <c r="L212" s="1">
        <f t="shared" ca="1" si="28"/>
        <v>206.99144484000001</v>
      </c>
      <c r="M212" s="1">
        <f t="shared" ca="1" si="30"/>
        <v>177.05121803</v>
      </c>
      <c r="O212" s="1">
        <f t="shared" ca="1" si="31"/>
        <v>117.07882228144679</v>
      </c>
      <c r="P212" s="1">
        <f t="shared" ca="1" si="32"/>
        <v>111.87460826265971</v>
      </c>
      <c r="Q212" s="1">
        <f t="shared" ca="1" si="33"/>
        <v>142.95524769416937</v>
      </c>
      <c r="R212" s="1">
        <f t="shared" ca="1" si="33"/>
        <v>109.04202485474654</v>
      </c>
      <c r="AB212" s="104">
        <v>43211</v>
      </c>
    </row>
    <row r="213" spans="1:28" x14ac:dyDescent="0.3">
      <c r="A213" s="234">
        <v>43747</v>
      </c>
      <c r="B213" s="101">
        <v>114.16148223</v>
      </c>
      <c r="C213" s="101">
        <v>119.80118256999999</v>
      </c>
      <c r="D213" s="101"/>
      <c r="E213" s="101"/>
      <c r="F213" s="101">
        <v>104.84151424</v>
      </c>
      <c r="G213" s="102">
        <v>115.20300949</v>
      </c>
      <c r="I213" s="103">
        <f t="shared" ca="1" si="29"/>
        <v>46050</v>
      </c>
      <c r="J213" s="1">
        <f t="shared" ca="1" si="26"/>
        <v>163.65778048000001</v>
      </c>
      <c r="K213" s="1">
        <f t="shared" ca="1" si="27"/>
        <v>185.07486047</v>
      </c>
      <c r="L213" s="1">
        <f t="shared" ca="1" si="28"/>
        <v>210.14539421000001</v>
      </c>
      <c r="M213" s="1">
        <f t="shared" ca="1" si="30"/>
        <v>177.38593642000001</v>
      </c>
      <c r="O213" s="1">
        <f t="shared" ca="1" si="31"/>
        <v>117.33736596198763</v>
      </c>
      <c r="P213" s="1">
        <f t="shared" ca="1" si="32"/>
        <v>111.936285901253</v>
      </c>
      <c r="Q213" s="1">
        <f t="shared" ca="1" si="33"/>
        <v>145.1334711166482</v>
      </c>
      <c r="R213" s="1">
        <f t="shared" ca="1" si="33"/>
        <v>109.24817068874775</v>
      </c>
      <c r="AB213" s="104">
        <v>43221</v>
      </c>
    </row>
    <row r="214" spans="1:28" x14ac:dyDescent="0.3">
      <c r="A214" s="234">
        <v>43748</v>
      </c>
      <c r="B214" s="101">
        <v>114.34986541000001</v>
      </c>
      <c r="C214" s="101">
        <v>120.13414269</v>
      </c>
      <c r="D214" s="101"/>
      <c r="E214" s="101"/>
      <c r="F214" s="101">
        <v>104.86339706</v>
      </c>
      <c r="G214" s="102">
        <v>115.84969017</v>
      </c>
      <c r="I214" s="103">
        <f t="shared" ca="1" si="29"/>
        <v>46051</v>
      </c>
      <c r="J214" s="1">
        <f t="shared" ca="1" si="26"/>
        <v>163.4221952</v>
      </c>
      <c r="K214" s="1">
        <f t="shared" ca="1" si="27"/>
        <v>185.17689415000001</v>
      </c>
      <c r="L214" s="1">
        <f t="shared" ca="1" si="28"/>
        <v>208.37346524</v>
      </c>
      <c r="M214" s="1">
        <f t="shared" ca="1" si="30"/>
        <v>177.85073704999999</v>
      </c>
      <c r="O214" s="1">
        <f t="shared" ca="1" si="31"/>
        <v>117.16845889179798</v>
      </c>
      <c r="P214" s="1">
        <f t="shared" ca="1" si="32"/>
        <v>111.99799753052038</v>
      </c>
      <c r="Q214" s="1">
        <f t="shared" ca="1" si="33"/>
        <v>143.90971742480539</v>
      </c>
      <c r="R214" s="1">
        <f t="shared" ca="1" si="33"/>
        <v>109.53443136751004</v>
      </c>
      <c r="AB214" s="104">
        <v>43251</v>
      </c>
    </row>
    <row r="215" spans="1:28" x14ac:dyDescent="0.3">
      <c r="A215" s="234">
        <v>43749</v>
      </c>
      <c r="B215" s="101">
        <v>114.67262574999999</v>
      </c>
      <c r="C215" s="101">
        <v>121.01201858</v>
      </c>
      <c r="D215" s="101"/>
      <c r="E215" s="101"/>
      <c r="F215" s="101">
        <v>104.88528434</v>
      </c>
      <c r="G215" s="102">
        <v>118.14216097000001</v>
      </c>
      <c r="I215" s="103">
        <f t="shared" ca="1" si="29"/>
        <v>46052</v>
      </c>
      <c r="J215" s="1">
        <f t="shared" ca="1" si="26"/>
        <v>164.18635902</v>
      </c>
      <c r="K215" s="1">
        <f t="shared" ca="1" si="27"/>
        <v>185.27898422999999</v>
      </c>
      <c r="L215" s="1">
        <f t="shared" ca="1" si="28"/>
        <v>206.35969237</v>
      </c>
      <c r="M215" s="1">
        <f t="shared" ca="1" si="30"/>
        <v>177.85058491999999</v>
      </c>
      <c r="O215" s="1">
        <f t="shared" ref="O215:O253" ca="1" si="34">J215/J214*O214</f>
        <v>117.71633977799395</v>
      </c>
      <c r="P215" s="1">
        <f t="shared" ref="P215:P253" ca="1" si="35">K215/K214*P214</f>
        <v>112.05974327142509</v>
      </c>
      <c r="Q215" s="1">
        <f t="shared" ref="Q215:R253" ca="1" si="36">L215/L214*Q214</f>
        <v>142.51893820852825</v>
      </c>
      <c r="R215" s="1">
        <f t="shared" ca="1" si="36"/>
        <v>109.53433767392563</v>
      </c>
      <c r="AB215" s="104">
        <v>43350</v>
      </c>
    </row>
    <row r="216" spans="1:28" x14ac:dyDescent="0.3">
      <c r="A216" s="234">
        <v>43752</v>
      </c>
      <c r="B216" s="101">
        <v>114.70834626</v>
      </c>
      <c r="C216" s="101">
        <v>121.39007881000001</v>
      </c>
      <c r="D216" s="101"/>
      <c r="E216" s="101"/>
      <c r="F216" s="101">
        <v>104.90717626</v>
      </c>
      <c r="G216" s="102">
        <v>118.67655008</v>
      </c>
      <c r="I216" s="103">
        <f t="shared" ca="1" si="29"/>
        <v>46055</v>
      </c>
      <c r="J216" s="1">
        <f t="shared" ca="1" si="26"/>
        <v>163.85084135</v>
      </c>
      <c r="K216" s="1">
        <f t="shared" ca="1" si="27"/>
        <v>185.38113050999999</v>
      </c>
      <c r="L216" s="1">
        <f t="shared" ca="1" si="28"/>
        <v>207.98620779000001</v>
      </c>
      <c r="M216" s="1">
        <f t="shared" ca="1" si="30"/>
        <v>177.61380821</v>
      </c>
      <c r="O216" s="1">
        <f t="shared" ca="1" si="34"/>
        <v>117.47578439763845</v>
      </c>
      <c r="P216" s="1">
        <f t="shared" ca="1" si="35"/>
        <v>112.12152300300394</v>
      </c>
      <c r="Q216" s="1">
        <f t="shared" ca="1" si="36"/>
        <v>143.64226441616074</v>
      </c>
      <c r="R216" s="1">
        <f t="shared" ca="1" si="36"/>
        <v>109.38851200729583</v>
      </c>
      <c r="AB216" s="104">
        <v>43385</v>
      </c>
    </row>
    <row r="217" spans="1:28" x14ac:dyDescent="0.3">
      <c r="A217" s="234">
        <v>43753</v>
      </c>
      <c r="B217" s="101">
        <v>115.07490676</v>
      </c>
      <c r="C217" s="101">
        <v>121.07995981000001</v>
      </c>
      <c r="D217" s="101"/>
      <c r="E217" s="101"/>
      <c r="F217" s="101">
        <v>104.92907262999999</v>
      </c>
      <c r="G217" s="102">
        <v>118.89043771</v>
      </c>
      <c r="I217" s="103">
        <f t="shared" ca="1" si="29"/>
        <v>46056</v>
      </c>
      <c r="J217" s="1">
        <f t="shared" ca="1" si="26"/>
        <v>164.01413511999999</v>
      </c>
      <c r="K217" s="1">
        <f t="shared" ca="1" si="27"/>
        <v>185.48333317999999</v>
      </c>
      <c r="L217" s="1">
        <f t="shared" ca="1" si="28"/>
        <v>211.26430482999999</v>
      </c>
      <c r="M217" s="1">
        <f t="shared" ca="1" si="30"/>
        <v>177.66625354999999</v>
      </c>
      <c r="O217" s="1">
        <f t="shared" ca="1" si="34"/>
        <v>117.59286077979154</v>
      </c>
      <c r="P217" s="1">
        <f t="shared" ca="1" si="35"/>
        <v>112.18333684017199</v>
      </c>
      <c r="Q217" s="1">
        <f t="shared" ca="1" si="36"/>
        <v>145.9062283914881</v>
      </c>
      <c r="R217" s="1">
        <f t="shared" ca="1" si="36"/>
        <v>109.42081196056034</v>
      </c>
      <c r="AB217" s="104">
        <v>43406</v>
      </c>
    </row>
    <row r="218" spans="1:28" x14ac:dyDescent="0.3">
      <c r="A218" s="234">
        <v>43754</v>
      </c>
      <c r="B218" s="101">
        <v>115.48441692</v>
      </c>
      <c r="C218" s="101">
        <v>121.65866776</v>
      </c>
      <c r="D218" s="101"/>
      <c r="E218" s="101"/>
      <c r="F218" s="101">
        <v>104.95097364999999</v>
      </c>
      <c r="G218" s="102">
        <v>119.95229798</v>
      </c>
      <c r="I218" s="103">
        <f t="shared" ca="1" si="29"/>
        <v>46057</v>
      </c>
      <c r="J218" s="1">
        <f t="shared" ca="1" si="26"/>
        <v>163.63779400000001</v>
      </c>
      <c r="K218" s="1">
        <f t="shared" ca="1" si="27"/>
        <v>185.58559205</v>
      </c>
      <c r="L218" s="1">
        <f t="shared" ca="1" si="28"/>
        <v>206.75147834000001</v>
      </c>
      <c r="M218" s="1">
        <f t="shared" ca="1" si="30"/>
        <v>177.48500122999999</v>
      </c>
      <c r="O218" s="1">
        <f t="shared" ca="1" si="34"/>
        <v>117.32303629852052</v>
      </c>
      <c r="P218" s="1">
        <f t="shared" ca="1" si="35"/>
        <v>112.24518466801415</v>
      </c>
      <c r="Q218" s="1">
        <f t="shared" ca="1" si="36"/>
        <v>142.78951876526452</v>
      </c>
      <c r="R218" s="1">
        <f t="shared" ca="1" si="36"/>
        <v>109.30918256765172</v>
      </c>
      <c r="AB218" s="104">
        <v>43419</v>
      </c>
    </row>
    <row r="219" spans="1:28" x14ac:dyDescent="0.3">
      <c r="A219" s="234">
        <v>43755</v>
      </c>
      <c r="B219" s="101">
        <v>115.55203075</v>
      </c>
      <c r="C219" s="101">
        <v>122.21774648</v>
      </c>
      <c r="D219" s="101"/>
      <c r="E219" s="101"/>
      <c r="F219" s="101">
        <v>104.97287931</v>
      </c>
      <c r="G219" s="102">
        <v>119.48917061</v>
      </c>
      <c r="I219" s="103">
        <f t="shared" ca="1" si="29"/>
        <v>46058</v>
      </c>
      <c r="J219" s="1">
        <f t="shared" ca="1" si="26"/>
        <v>163.62035899</v>
      </c>
      <c r="K219" s="1">
        <f t="shared" ca="1" si="27"/>
        <v>185.68790731999999</v>
      </c>
      <c r="L219" s="1">
        <f t="shared" ca="1" si="28"/>
        <v>207.22824818999999</v>
      </c>
      <c r="M219" s="1">
        <f t="shared" ca="1" si="30"/>
        <v>177.52604940000001</v>
      </c>
      <c r="O219" s="1">
        <f t="shared" ca="1" si="34"/>
        <v>117.31053595699736</v>
      </c>
      <c r="P219" s="1">
        <f t="shared" ca="1" si="35"/>
        <v>112.30706660749365</v>
      </c>
      <c r="Q219" s="1">
        <f t="shared" ca="1" si="36"/>
        <v>143.11879204538749</v>
      </c>
      <c r="R219" s="1">
        <f t="shared" ca="1" si="36"/>
        <v>109.33446324983615</v>
      </c>
      <c r="AB219" s="104">
        <v>43459</v>
      </c>
    </row>
    <row r="220" spans="1:28" x14ac:dyDescent="0.3">
      <c r="A220" s="234">
        <v>43756</v>
      </c>
      <c r="B220" s="101">
        <v>115.93262430999999</v>
      </c>
      <c r="C220" s="101">
        <v>122.28588981</v>
      </c>
      <c r="D220" s="101"/>
      <c r="E220" s="101"/>
      <c r="F220" s="101">
        <v>104.99478943</v>
      </c>
      <c r="G220" s="102">
        <v>119.16275245999999</v>
      </c>
      <c r="I220" s="103">
        <f t="shared" ca="1" si="29"/>
        <v>46059</v>
      </c>
      <c r="J220" s="1">
        <f t="shared" ca="1" si="26"/>
        <v>163.59399385</v>
      </c>
      <c r="K220" s="1">
        <f t="shared" ca="1" si="27"/>
        <v>185.79027895999999</v>
      </c>
      <c r="L220" s="1">
        <f t="shared" ca="1" si="28"/>
        <v>208.16414026999999</v>
      </c>
      <c r="M220" s="1">
        <f t="shared" ca="1" si="30"/>
        <v>177.31125939</v>
      </c>
      <c r="O220" s="1">
        <f t="shared" ca="1" si="34"/>
        <v>117.29163299942488</v>
      </c>
      <c r="P220" s="1">
        <f t="shared" ca="1" si="35"/>
        <v>112.36898264046604</v>
      </c>
      <c r="Q220" s="1">
        <f t="shared" ca="1" si="36"/>
        <v>143.7651505662183</v>
      </c>
      <c r="R220" s="1">
        <f t="shared" ca="1" si="36"/>
        <v>109.20217871731741</v>
      </c>
      <c r="AB220" s="104">
        <v>43466</v>
      </c>
    </row>
    <row r="221" spans="1:28" x14ac:dyDescent="0.3">
      <c r="A221" s="234">
        <v>43759</v>
      </c>
      <c r="B221" s="101">
        <v>116.57091584</v>
      </c>
      <c r="C221" s="101">
        <v>122.28763768</v>
      </c>
      <c r="D221" s="101"/>
      <c r="E221" s="101"/>
      <c r="F221" s="101">
        <v>105.01670419</v>
      </c>
      <c r="G221" s="102">
        <v>120.63439904000001</v>
      </c>
      <c r="I221" s="103">
        <f t="shared" ca="1" si="29"/>
        <v>46062</v>
      </c>
      <c r="J221" s="1">
        <f t="shared" ca="1" si="26"/>
        <v>163.44090593999999</v>
      </c>
      <c r="K221" s="1">
        <f t="shared" ca="1" si="27"/>
        <v>185.89270718</v>
      </c>
      <c r="L221" s="1">
        <f t="shared" ca="1" si="28"/>
        <v>211.90913087000001</v>
      </c>
      <c r="M221" s="1">
        <f t="shared" ca="1" si="30"/>
        <v>177.41600991999999</v>
      </c>
      <c r="O221" s="1">
        <f t="shared" ca="1" si="34"/>
        <v>117.18187389070825</v>
      </c>
      <c r="P221" s="1">
        <f t="shared" ca="1" si="35"/>
        <v>112.43093289394272</v>
      </c>
      <c r="Q221" s="1">
        <f t="shared" ca="1" si="36"/>
        <v>146.35156692390478</v>
      </c>
      <c r="R221" s="1">
        <f t="shared" ca="1" si="36"/>
        <v>109.26669230848553</v>
      </c>
      <c r="AB221" s="104">
        <v>43528</v>
      </c>
    </row>
    <row r="222" spans="1:28" x14ac:dyDescent="0.3">
      <c r="A222" s="234">
        <v>43760</v>
      </c>
      <c r="B222" s="101">
        <v>116.83371676</v>
      </c>
      <c r="C222" s="101">
        <v>121.95334966999999</v>
      </c>
      <c r="D222" s="101"/>
      <c r="E222" s="101"/>
      <c r="F222" s="101">
        <v>105.03862340000001</v>
      </c>
      <c r="G222" s="102">
        <v>122.18050464</v>
      </c>
      <c r="I222" s="103">
        <f t="shared" ca="1" si="29"/>
        <v>46063</v>
      </c>
      <c r="J222" s="1">
        <f t="shared" ca="1" si="26"/>
        <v>163.03054528999999</v>
      </c>
      <c r="K222" s="1">
        <f t="shared" ca="1" si="27"/>
        <v>185.99519178</v>
      </c>
      <c r="L222" s="1">
        <f t="shared" ca="1" si="28"/>
        <v>211.55433546</v>
      </c>
      <c r="M222" s="1">
        <f t="shared" ca="1" si="30"/>
        <v>177.55439211000001</v>
      </c>
      <c r="O222" s="1">
        <f t="shared" ca="1" si="34"/>
        <v>116.88765850037223</v>
      </c>
      <c r="P222" s="1">
        <f t="shared" ca="1" si="35"/>
        <v>112.49291724696043</v>
      </c>
      <c r="Q222" s="1">
        <f t="shared" ca="1" si="36"/>
        <v>146.10653329096158</v>
      </c>
      <c r="R222" s="1">
        <f t="shared" ca="1" si="36"/>
        <v>109.35191891335914</v>
      </c>
      <c r="AB222" s="104">
        <v>43529</v>
      </c>
    </row>
    <row r="223" spans="1:28" x14ac:dyDescent="0.3">
      <c r="A223" s="234">
        <v>43761</v>
      </c>
      <c r="B223" s="101">
        <v>117.17136065</v>
      </c>
      <c r="C223" s="101">
        <v>122.37824664</v>
      </c>
      <c r="D223" s="101"/>
      <c r="E223" s="101"/>
      <c r="F223" s="101">
        <v>105.06054726000001</v>
      </c>
      <c r="G223" s="102">
        <v>122.36537783</v>
      </c>
      <c r="I223" s="103">
        <f t="shared" ca="1" si="29"/>
        <v>46064</v>
      </c>
      <c r="J223" s="1">
        <f t="shared" ca="1" si="26"/>
        <v>163.15003891000001</v>
      </c>
      <c r="K223" s="1">
        <f t="shared" ca="1" si="27"/>
        <v>186.09773294999999</v>
      </c>
      <c r="L223" s="1">
        <f t="shared" ca="1" si="28"/>
        <v>215.84368248000001</v>
      </c>
      <c r="M223" s="1">
        <f t="shared" ca="1" si="30"/>
        <v>177.79135640999999</v>
      </c>
      <c r="O223" s="1">
        <f t="shared" ca="1" si="34"/>
        <v>116.9733315834297</v>
      </c>
      <c r="P223" s="1">
        <f t="shared" ca="1" si="35"/>
        <v>112.55493581443426</v>
      </c>
      <c r="Q223" s="1">
        <f t="shared" ca="1" si="36"/>
        <v>149.06890048524022</v>
      </c>
      <c r="R223" s="1">
        <f t="shared" ca="1" si="36"/>
        <v>109.49786011262222</v>
      </c>
      <c r="AB223" s="104">
        <v>43574</v>
      </c>
    </row>
    <row r="224" spans="1:28" x14ac:dyDescent="0.3">
      <c r="A224" s="234">
        <v>43762</v>
      </c>
      <c r="B224" s="101">
        <v>117.32104661</v>
      </c>
      <c r="C224" s="101">
        <v>122.30814737</v>
      </c>
      <c r="D224" s="101"/>
      <c r="E224" s="101"/>
      <c r="F224" s="101">
        <v>105.08247575999999</v>
      </c>
      <c r="G224" s="102">
        <v>121.73111077</v>
      </c>
      <c r="I224" s="103">
        <f t="shared" ca="1" si="29"/>
        <v>46065</v>
      </c>
      <c r="J224" s="1">
        <f t="shared" ca="1" si="26"/>
        <v>162.99312380000001</v>
      </c>
      <c r="K224" s="1">
        <f t="shared" ca="1" si="27"/>
        <v>186.20033068000001</v>
      </c>
      <c r="L224" s="1">
        <f t="shared" ca="1" si="28"/>
        <v>213.64461542999999</v>
      </c>
      <c r="M224" s="1">
        <f t="shared" ca="1" si="30"/>
        <v>178.14490889000001</v>
      </c>
      <c r="O224" s="1">
        <f t="shared" ca="1" si="34"/>
        <v>116.86082849538198</v>
      </c>
      <c r="P224" s="1">
        <f t="shared" ca="1" si="35"/>
        <v>112.61698859031605</v>
      </c>
      <c r="Q224" s="1">
        <f t="shared" ca="1" si="36"/>
        <v>147.5501508814977</v>
      </c>
      <c r="R224" s="1">
        <f t="shared" ca="1" si="36"/>
        <v>109.71560545626107</v>
      </c>
      <c r="AB224" s="104">
        <v>43576</v>
      </c>
    </row>
    <row r="225" spans="1:28" x14ac:dyDescent="0.3">
      <c r="A225" s="234">
        <v>43763</v>
      </c>
      <c r="B225" s="101">
        <v>117.63955451</v>
      </c>
      <c r="C225" s="101">
        <v>122.80215385</v>
      </c>
      <c r="D225" s="101"/>
      <c r="E225" s="101"/>
      <c r="F225" s="101">
        <v>105.10440872</v>
      </c>
      <c r="G225" s="102">
        <v>122.16077482</v>
      </c>
      <c r="I225" s="103">
        <f t="shared" ca="1" si="29"/>
        <v>46066</v>
      </c>
      <c r="J225" s="1">
        <f t="shared" ca="1" si="26"/>
        <v>163.83170536</v>
      </c>
      <c r="K225" s="1">
        <f t="shared" ca="1" si="27"/>
        <v>186.30298497000001</v>
      </c>
      <c r="L225" s="1">
        <f t="shared" ca="1" si="28"/>
        <v>212.16303567</v>
      </c>
      <c r="M225" s="1">
        <f t="shared" ca="1" si="30"/>
        <v>178.60491492</v>
      </c>
      <c r="O225" s="1">
        <f t="shared" ca="1" si="34"/>
        <v>117.46206450815266</v>
      </c>
      <c r="P225" s="1">
        <f t="shared" ca="1" si="35"/>
        <v>112.67907557460582</v>
      </c>
      <c r="Q225" s="1">
        <f t="shared" ca="1" si="36"/>
        <v>146.52692211118219</v>
      </c>
      <c r="R225" s="1">
        <f t="shared" ca="1" si="36"/>
        <v>109.99891324433905</v>
      </c>
      <c r="AB225" s="104">
        <v>43586</v>
      </c>
    </row>
    <row r="226" spans="1:28" x14ac:dyDescent="0.3">
      <c r="A226" s="234">
        <v>43766</v>
      </c>
      <c r="B226" s="101">
        <v>117.75181898</v>
      </c>
      <c r="C226" s="101">
        <v>123.04995024</v>
      </c>
      <c r="D226" s="101"/>
      <c r="E226" s="101"/>
      <c r="F226" s="101">
        <v>105.12634632</v>
      </c>
      <c r="G226" s="102">
        <v>123.09753164</v>
      </c>
      <c r="I226" s="103">
        <f t="shared" ca="1" si="29"/>
        <v>46071</v>
      </c>
      <c r="J226" s="1">
        <f t="shared" ca="1" si="26"/>
        <v>163.81852279</v>
      </c>
      <c r="K226" s="1">
        <f t="shared" ca="1" si="27"/>
        <v>186.40569583000001</v>
      </c>
      <c r="L226" s="1">
        <f t="shared" ca="1" si="28"/>
        <v>211.65330315</v>
      </c>
      <c r="M226" s="1">
        <f t="shared" ca="1" si="30"/>
        <v>178.96442881999999</v>
      </c>
      <c r="O226" s="1">
        <f t="shared" ca="1" si="34"/>
        <v>117.45261302936642</v>
      </c>
      <c r="P226" s="1">
        <f t="shared" ca="1" si="35"/>
        <v>112.74119677335169</v>
      </c>
      <c r="Q226" s="1">
        <f t="shared" ca="1" si="36"/>
        <v>146.1748837034562</v>
      </c>
      <c r="R226" s="1">
        <f t="shared" ca="1" si="36"/>
        <v>110.22033009792311</v>
      </c>
      <c r="AB226" s="104">
        <v>43636</v>
      </c>
    </row>
    <row r="227" spans="1:28" x14ac:dyDescent="0.3">
      <c r="A227" s="234">
        <v>43767</v>
      </c>
      <c r="B227" s="101">
        <v>117.77988508999999</v>
      </c>
      <c r="C227" s="101">
        <v>123.22148765999999</v>
      </c>
      <c r="D227" s="101"/>
      <c r="E227" s="101"/>
      <c r="F227" s="101">
        <v>105.14828855</v>
      </c>
      <c r="G227" s="102">
        <v>122.37979402000001</v>
      </c>
      <c r="I227" s="103">
        <f t="shared" ca="1" si="29"/>
        <v>46072</v>
      </c>
      <c r="J227" s="1">
        <f t="shared" ca="1" si="26"/>
        <v>163.92908628000001</v>
      </c>
      <c r="K227" s="1">
        <f t="shared" ca="1" si="27"/>
        <v>186.50846326000001</v>
      </c>
      <c r="L227" s="1">
        <f t="shared" ca="1" si="28"/>
        <v>214.51846212000001</v>
      </c>
      <c r="M227" s="1">
        <f t="shared" ca="1" si="30"/>
        <v>178.81418407999999</v>
      </c>
      <c r="O227" s="1">
        <f t="shared" ca="1" si="34"/>
        <v>117.53188349637455</v>
      </c>
      <c r="P227" s="1">
        <f t="shared" ca="1" si="35"/>
        <v>112.80335218655368</v>
      </c>
      <c r="Q227" s="1">
        <f t="shared" ca="1" si="36"/>
        <v>148.15365877097713</v>
      </c>
      <c r="R227" s="1">
        <f t="shared" ca="1" si="36"/>
        <v>110.12779760446915</v>
      </c>
      <c r="AB227" s="104">
        <v>43715</v>
      </c>
    </row>
    <row r="228" spans="1:28" x14ac:dyDescent="0.3">
      <c r="A228" s="234">
        <v>43768</v>
      </c>
      <c r="B228" s="101">
        <v>118.14176791</v>
      </c>
      <c r="C228" s="101">
        <v>123.47787531</v>
      </c>
      <c r="D228" s="101"/>
      <c r="E228" s="101"/>
      <c r="F228" s="101">
        <v>105.17023525</v>
      </c>
      <c r="G228" s="102">
        <v>123.34839846</v>
      </c>
      <c r="I228" s="103">
        <f t="shared" ca="1" si="29"/>
        <v>46073</v>
      </c>
      <c r="J228" s="1">
        <f t="shared" ca="1" si="26"/>
        <v>164.52400291000001</v>
      </c>
      <c r="K228" s="1">
        <f t="shared" ca="1" si="27"/>
        <v>186.61128743</v>
      </c>
      <c r="L228" s="1">
        <f t="shared" ca="1" si="28"/>
        <v>216.79410454000001</v>
      </c>
      <c r="M228" s="1">
        <f t="shared" ca="1" si="30"/>
        <v>179.32844143</v>
      </c>
      <c r="O228" s="1">
        <f t="shared" ca="1" si="34"/>
        <v>117.95841958971789</v>
      </c>
      <c r="P228" s="1">
        <f t="shared" ca="1" si="35"/>
        <v>112.86554191703058</v>
      </c>
      <c r="Q228" s="1">
        <f t="shared" ca="1" si="36"/>
        <v>149.72529389853477</v>
      </c>
      <c r="R228" s="1">
        <f t="shared" ca="1" si="36"/>
        <v>110.44451760992507</v>
      </c>
      <c r="AB228" s="104">
        <v>43750</v>
      </c>
    </row>
    <row r="229" spans="1:28" x14ac:dyDescent="0.3">
      <c r="A229" s="234">
        <v>43769</v>
      </c>
      <c r="B229" s="101">
        <v>118.72732916</v>
      </c>
      <c r="C229" s="101">
        <v>123.59317432</v>
      </c>
      <c r="D229" s="101"/>
      <c r="E229" s="101"/>
      <c r="F229" s="101">
        <v>105.19020164</v>
      </c>
      <c r="G229" s="102">
        <v>121.99699683</v>
      </c>
      <c r="I229" s="103">
        <f t="shared" ca="1" si="29"/>
        <v>46076</v>
      </c>
      <c r="J229" s="1">
        <f t="shared" ca="1" si="26"/>
        <v>164.35858292</v>
      </c>
      <c r="K229" s="1">
        <f t="shared" ca="1" si="27"/>
        <v>186.71416816000001</v>
      </c>
      <c r="L229" s="1">
        <f t="shared" ca="1" si="28"/>
        <v>214.88150673000001</v>
      </c>
      <c r="M229" s="1">
        <f t="shared" ca="1" si="30"/>
        <v>179.44172198999999</v>
      </c>
      <c r="O229" s="1">
        <f t="shared" ca="1" si="34"/>
        <v>117.83981877619634</v>
      </c>
      <c r="P229" s="1">
        <f t="shared" ca="1" si="35"/>
        <v>112.92776585591545</v>
      </c>
      <c r="Q229" s="1">
        <f t="shared" ca="1" si="36"/>
        <v>148.40438957865229</v>
      </c>
      <c r="R229" s="1">
        <f t="shared" ca="1" si="36"/>
        <v>110.51428466251313</v>
      </c>
      <c r="AB229" s="104">
        <v>43771</v>
      </c>
    </row>
    <row r="230" spans="1:28" x14ac:dyDescent="0.3">
      <c r="A230" s="234">
        <v>43770</v>
      </c>
      <c r="B230" s="101">
        <v>118.88764623</v>
      </c>
      <c r="C230" s="101">
        <v>123.96127391</v>
      </c>
      <c r="D230" s="101"/>
      <c r="E230" s="101"/>
      <c r="F230" s="101">
        <v>105.21017177</v>
      </c>
      <c r="G230" s="102">
        <v>123.10728277</v>
      </c>
      <c r="I230" s="103">
        <f t="shared" ca="1" si="29"/>
        <v>46077</v>
      </c>
      <c r="J230" s="1">
        <f t="shared" ca="1" si="26"/>
        <v>164.46872116</v>
      </c>
      <c r="K230" s="1">
        <f t="shared" ca="1" si="27"/>
        <v>186.81710563999999</v>
      </c>
      <c r="L230" s="1">
        <f t="shared" ca="1" si="28"/>
        <v>217.88183885999999</v>
      </c>
      <c r="M230" s="1">
        <f t="shared" ca="1" si="30"/>
        <v>179.95611378000001</v>
      </c>
      <c r="O230" s="1">
        <f t="shared" ca="1" si="34"/>
        <v>117.91878435262896</v>
      </c>
      <c r="P230" s="1">
        <f t="shared" ca="1" si="35"/>
        <v>112.99002411812336</v>
      </c>
      <c r="Q230" s="1">
        <f t="shared" ca="1" si="36"/>
        <v>150.47651977292412</v>
      </c>
      <c r="R230" s="1">
        <f t="shared" ca="1" si="36"/>
        <v>110.83108746666416</v>
      </c>
      <c r="AB230" s="104">
        <v>43784</v>
      </c>
    </row>
    <row r="231" spans="1:28" x14ac:dyDescent="0.3">
      <c r="A231" s="234">
        <v>43773</v>
      </c>
      <c r="B231" s="101">
        <v>119.27631941999999</v>
      </c>
      <c r="C231" s="101">
        <v>123.93071638000001</v>
      </c>
      <c r="D231" s="101"/>
      <c r="E231" s="101"/>
      <c r="F231" s="101">
        <v>105.23014583</v>
      </c>
      <c r="G231" s="102">
        <v>123.77142901000001</v>
      </c>
      <c r="I231" s="103">
        <f t="shared" ca="1" si="29"/>
        <v>46078</v>
      </c>
      <c r="J231" s="1">
        <f t="shared" ca="1" si="26"/>
        <v>164.86547400000001</v>
      </c>
      <c r="K231" s="1">
        <f t="shared" ca="1" si="27"/>
        <v>186.92009985999999</v>
      </c>
      <c r="L231" s="1">
        <f t="shared" ca="1" si="28"/>
        <v>217.60541658</v>
      </c>
      <c r="M231" s="1">
        <f t="shared" ca="1" si="30"/>
        <v>180.37578250999999</v>
      </c>
      <c r="O231" s="1">
        <f t="shared" ca="1" si="34"/>
        <v>118.20324338077292</v>
      </c>
      <c r="P231" s="1">
        <f t="shared" ca="1" si="35"/>
        <v>113.05231669760617</v>
      </c>
      <c r="Q231" s="1">
        <f t="shared" ca="1" si="36"/>
        <v>150.28561325726531</v>
      </c>
      <c r="R231" s="1">
        <f t="shared" ca="1" si="36"/>
        <v>111.08955238205189</v>
      </c>
      <c r="AB231" s="104">
        <v>43824</v>
      </c>
    </row>
    <row r="232" spans="1:28" x14ac:dyDescent="0.3">
      <c r="A232" s="234">
        <v>43774</v>
      </c>
      <c r="B232" s="101">
        <v>119.16958313000001</v>
      </c>
      <c r="C232" s="101">
        <v>123.84895923000001</v>
      </c>
      <c r="D232" s="101"/>
      <c r="E232" s="101"/>
      <c r="F232" s="101">
        <v>105.25012364</v>
      </c>
      <c r="G232" s="102">
        <v>123.70280701</v>
      </c>
      <c r="I232" s="103">
        <f t="shared" ca="1" si="29"/>
        <v>46079</v>
      </c>
      <c r="J232" s="1">
        <f t="shared" ca="1" si="26"/>
        <v>165.21332375</v>
      </c>
      <c r="K232" s="1">
        <f t="shared" ca="1" si="27"/>
        <v>187.02315082999999</v>
      </c>
      <c r="L232" s="1">
        <f t="shared" ca="1" si="28"/>
        <v>217.3295632</v>
      </c>
      <c r="M232" s="1">
        <f t="shared" ca="1" si="30"/>
        <v>181.28827582</v>
      </c>
      <c r="O232" s="1">
        <f t="shared" ca="1" si="34"/>
        <v>118.45264046593334</v>
      </c>
      <c r="P232" s="1">
        <f t="shared" ca="1" si="35"/>
        <v>113.11464360041204</v>
      </c>
      <c r="Q232" s="1">
        <f t="shared" ca="1" si="36"/>
        <v>150.09509964306423</v>
      </c>
      <c r="R232" s="1">
        <f t="shared" ca="1" si="36"/>
        <v>111.65153732231902</v>
      </c>
      <c r="AB232" s="104">
        <v>43831</v>
      </c>
    </row>
    <row r="233" spans="1:28" x14ac:dyDescent="0.3">
      <c r="A233" s="234">
        <v>43775</v>
      </c>
      <c r="B233" s="101">
        <v>119.64840809</v>
      </c>
      <c r="C233" s="101">
        <v>123.33588266</v>
      </c>
      <c r="D233" s="101"/>
      <c r="E233" s="101"/>
      <c r="F233" s="101">
        <v>105.27010519</v>
      </c>
      <c r="G233" s="102">
        <v>123.29455676000001</v>
      </c>
      <c r="I233" s="103">
        <f t="shared" ca="1" si="29"/>
        <v>46080</v>
      </c>
      <c r="J233" s="1">
        <f t="shared" ca="1" si="26"/>
        <v>166.35510442</v>
      </c>
      <c r="K233" s="1">
        <f t="shared" ca="1" si="27"/>
        <v>187.12625871</v>
      </c>
      <c r="L233" s="1">
        <f t="shared" ca="1" si="28"/>
        <v>214.80583024000001</v>
      </c>
      <c r="M233" s="1">
        <f t="shared" ca="1" si="30"/>
        <v>181.04106854</v>
      </c>
      <c r="O233" s="1">
        <f t="shared" ca="1" si="34"/>
        <v>119.2712604907875</v>
      </c>
      <c r="P233" s="1">
        <f t="shared" ca="1" si="35"/>
        <v>113.17700492331157</v>
      </c>
      <c r="Q233" s="1">
        <f t="shared" ca="1" si="36"/>
        <v>148.35212485157169</v>
      </c>
      <c r="R233" s="1">
        <f t="shared" ca="1" si="36"/>
        <v>111.49928769269225</v>
      </c>
      <c r="AB233" s="104">
        <v>43885</v>
      </c>
    </row>
    <row r="234" spans="1:28" x14ac:dyDescent="0.3">
      <c r="A234" s="234">
        <v>43776</v>
      </c>
      <c r="B234" s="101">
        <v>120.19569737</v>
      </c>
      <c r="C234" s="101">
        <v>122.94451058</v>
      </c>
      <c r="D234" s="101"/>
      <c r="E234" s="101"/>
      <c r="F234" s="101">
        <v>105.29009067</v>
      </c>
      <c r="G234" s="102">
        <v>124.68309687999999</v>
      </c>
      <c r="I234" s="103">
        <f t="shared" ca="1" si="29"/>
        <v>46083</v>
      </c>
      <c r="J234" s="1">
        <f t="shared" ca="1" si="26"/>
        <v>166.10293461000001</v>
      </c>
      <c r="K234" s="1">
        <f t="shared" ca="1" si="27"/>
        <v>187.22942334000001</v>
      </c>
      <c r="L234" s="1">
        <f t="shared" ca="1" si="28"/>
        <v>215.39754278000001</v>
      </c>
      <c r="M234" s="1">
        <f t="shared" ca="1" si="30"/>
        <v>181.24260688999999</v>
      </c>
      <c r="O234" s="1">
        <f t="shared" ca="1" si="34"/>
        <v>119.09046284588634</v>
      </c>
      <c r="P234" s="1">
        <f t="shared" ca="1" si="35"/>
        <v>113.23940056953415</v>
      </c>
      <c r="Q234" s="1">
        <f t="shared" ca="1" si="36"/>
        <v>148.76078141602454</v>
      </c>
      <c r="R234" s="1">
        <f t="shared" ca="1" si="36"/>
        <v>111.62341081375523</v>
      </c>
      <c r="AB234" s="104">
        <v>43886</v>
      </c>
    </row>
    <row r="235" spans="1:28" x14ac:dyDescent="0.3">
      <c r="A235" s="234">
        <v>43777</v>
      </c>
      <c r="B235" s="101">
        <v>120.47380708</v>
      </c>
      <c r="C235" s="101">
        <v>122.42317301</v>
      </c>
      <c r="D235" s="101"/>
      <c r="E235" s="101"/>
      <c r="F235" s="101">
        <v>105.31007990000001</v>
      </c>
      <c r="G235" s="102">
        <v>122.46253638</v>
      </c>
      <c r="I235" s="103">
        <f t="shared" ca="1" si="29"/>
        <v>46084</v>
      </c>
      <c r="J235" s="1">
        <f t="shared" ca="1" si="26"/>
        <v>165.12784966999999</v>
      </c>
      <c r="K235" s="1">
        <f t="shared" ca="1" si="27"/>
        <v>187.33264489999999</v>
      </c>
      <c r="L235" s="1">
        <f t="shared" ca="1" si="28"/>
        <v>208.34060496000001</v>
      </c>
      <c r="M235" s="1">
        <f t="shared" ca="1" si="30"/>
        <v>180.55460500000001</v>
      </c>
      <c r="O235" s="1">
        <f t="shared" ca="1" si="34"/>
        <v>118.39135829911052</v>
      </c>
      <c r="P235" s="1">
        <f t="shared" ca="1" si="35"/>
        <v>113.30183064794669</v>
      </c>
      <c r="Q235" s="1">
        <f t="shared" ca="1" si="36"/>
        <v>143.88702301117718</v>
      </c>
      <c r="R235" s="1">
        <f t="shared" ca="1" si="36"/>
        <v>111.19968529509329</v>
      </c>
      <c r="AB235" s="104">
        <v>43931</v>
      </c>
    </row>
    <row r="236" spans="1:28" x14ac:dyDescent="0.3">
      <c r="A236" s="234">
        <v>43780</v>
      </c>
      <c r="B236" s="101">
        <v>120.28712487999999</v>
      </c>
      <c r="C236" s="101">
        <v>122.44503598999999</v>
      </c>
      <c r="D236" s="101"/>
      <c r="E236" s="101"/>
      <c r="F236" s="101">
        <v>105.33007287</v>
      </c>
      <c r="G236" s="102">
        <v>123.30277183</v>
      </c>
      <c r="I236" s="103">
        <f t="shared" ca="1" si="29"/>
        <v>46085</v>
      </c>
      <c r="J236" s="1">
        <f t="shared" ca="1" si="26"/>
        <v>165.45783915999999</v>
      </c>
      <c r="K236" s="1">
        <f t="shared" ca="1" si="27"/>
        <v>187.43592337000001</v>
      </c>
      <c r="L236" s="1">
        <f t="shared" ca="1" si="28"/>
        <v>210.91386728000001</v>
      </c>
      <c r="M236" s="1">
        <f t="shared" ca="1" si="30"/>
        <v>180.49617735000001</v>
      </c>
      <c r="O236" s="1">
        <f t="shared" ca="1" si="34"/>
        <v>118.62795015217229</v>
      </c>
      <c r="P236" s="1">
        <f t="shared" ca="1" si="35"/>
        <v>113.3642951464529</v>
      </c>
      <c r="Q236" s="1">
        <f t="shared" ca="1" si="36"/>
        <v>145.66420444310555</v>
      </c>
      <c r="R236" s="1">
        <f t="shared" ca="1" si="36"/>
        <v>111.16370096618331</v>
      </c>
      <c r="AB236" s="104">
        <v>43942</v>
      </c>
    </row>
    <row r="237" spans="1:28" x14ac:dyDescent="0.3">
      <c r="A237" s="234">
        <v>43781</v>
      </c>
      <c r="B237" s="101">
        <v>120.24927814</v>
      </c>
      <c r="C237" s="101">
        <v>121.88916365</v>
      </c>
      <c r="D237" s="101"/>
      <c r="E237" s="101"/>
      <c r="F237" s="101">
        <v>105.35006959</v>
      </c>
      <c r="G237" s="102">
        <v>121.46367727000001</v>
      </c>
      <c r="I237" s="103">
        <f t="shared" ca="1" si="29"/>
        <v>46086</v>
      </c>
      <c r="J237" s="1">
        <f t="shared" ca="1" si="26"/>
        <v>165.25584817000001</v>
      </c>
      <c r="K237" s="1">
        <f t="shared" ca="1" si="27"/>
        <v>187.53925877</v>
      </c>
      <c r="L237" s="1">
        <f t="shared" ca="1" si="28"/>
        <v>205.33558500999999</v>
      </c>
      <c r="M237" s="1">
        <f t="shared" ca="1" si="30"/>
        <v>179.30113804999999</v>
      </c>
      <c r="O237" s="1">
        <f t="shared" ca="1" si="34"/>
        <v>118.48312910764182</v>
      </c>
      <c r="P237" s="1">
        <f t="shared" ca="1" si="35"/>
        <v>113.42679407714907</v>
      </c>
      <c r="Q237" s="1">
        <f t="shared" ca="1" si="36"/>
        <v>141.81165525088045</v>
      </c>
      <c r="R237" s="1">
        <f t="shared" ca="1" si="36"/>
        <v>110.4277020473229</v>
      </c>
      <c r="AB237" s="104">
        <v>43952</v>
      </c>
    </row>
    <row r="238" spans="1:28" x14ac:dyDescent="0.3">
      <c r="A238" s="234">
        <v>43782</v>
      </c>
      <c r="B238" s="101">
        <v>120.12255537</v>
      </c>
      <c r="C238" s="101">
        <v>121.76219964000001</v>
      </c>
      <c r="D238" s="101"/>
      <c r="E238" s="101"/>
      <c r="F238" s="101">
        <v>105.37007024</v>
      </c>
      <c r="G238" s="102">
        <v>120.67726076</v>
      </c>
      <c r="I238" s="103">
        <f t="shared" ca="1" si="29"/>
        <v>46087</v>
      </c>
      <c r="J238" s="1">
        <f t="shared" ca="1" si="26"/>
        <v>165.70150408999999</v>
      </c>
      <c r="K238" s="1">
        <f t="shared" ca="1" si="27"/>
        <v>187.64265108000001</v>
      </c>
      <c r="L238" s="1">
        <f t="shared" ca="1" si="28"/>
        <v>204.08509674000001</v>
      </c>
      <c r="M238" s="1">
        <f t="shared" ca="1" si="30"/>
        <v>178.82212620999999</v>
      </c>
      <c r="O238" s="1">
        <f t="shared" ca="1" si="34"/>
        <v>118.80265007159961</v>
      </c>
      <c r="P238" s="1">
        <f t="shared" ca="1" si="35"/>
        <v>113.4893274279389</v>
      </c>
      <c r="Q238" s="1">
        <f t="shared" ca="1" si="36"/>
        <v>140.94802602932165</v>
      </c>
      <c r="R238" s="1">
        <f t="shared" ca="1" si="36"/>
        <v>110.13268899096455</v>
      </c>
      <c r="AB238" s="104">
        <v>43993</v>
      </c>
    </row>
    <row r="239" spans="1:28" x14ac:dyDescent="0.3">
      <c r="A239" s="234">
        <v>43783</v>
      </c>
      <c r="B239" s="101">
        <v>120.33220076000001</v>
      </c>
      <c r="C239" s="101">
        <v>121.97817128</v>
      </c>
      <c r="D239" s="101"/>
      <c r="E239" s="101"/>
      <c r="F239" s="101">
        <v>105.39007463</v>
      </c>
      <c r="G239" s="102">
        <v>121.24267826000001</v>
      </c>
      <c r="I239" s="103">
        <f t="shared" ca="1" si="29"/>
        <v>46090</v>
      </c>
      <c r="J239" s="1">
        <f t="shared" ca="1" si="26"/>
        <v>164.96030345</v>
      </c>
      <c r="K239" s="1">
        <f t="shared" ca="1" si="27"/>
        <v>187.74610050000001</v>
      </c>
      <c r="L239" s="1">
        <f t="shared" ca="1" si="28"/>
        <v>205.84933404</v>
      </c>
      <c r="M239" s="1">
        <f t="shared" ca="1" si="30"/>
        <v>179.45468586999999</v>
      </c>
      <c r="O239" s="1">
        <f t="shared" ca="1" si="34"/>
        <v>118.27123304705084</v>
      </c>
      <c r="P239" s="1">
        <f t="shared" ca="1" si="35"/>
        <v>113.55189531978564</v>
      </c>
      <c r="Q239" s="1">
        <f t="shared" ca="1" si="36"/>
        <v>142.16646759538611</v>
      </c>
      <c r="R239" s="1">
        <f t="shared" ca="1" si="36"/>
        <v>110.5222688364765</v>
      </c>
      <c r="AB239" s="104">
        <v>44081</v>
      </c>
    </row>
    <row r="240" spans="1:28" x14ac:dyDescent="0.3">
      <c r="A240" s="234">
        <v>43784</v>
      </c>
      <c r="B240" s="101"/>
      <c r="C240" s="101"/>
      <c r="D240" s="101"/>
      <c r="E240" s="101"/>
      <c r="F240" s="101"/>
      <c r="G240" s="102"/>
      <c r="I240" s="103">
        <f t="shared" ca="1" si="29"/>
        <v>46091</v>
      </c>
      <c r="J240" s="1">
        <f t="shared" ca="1" si="26"/>
        <v>164.84378654</v>
      </c>
      <c r="K240" s="1">
        <f t="shared" ca="1" si="27"/>
        <v>187.84960684000001</v>
      </c>
      <c r="L240" s="1">
        <f t="shared" ca="1" si="28"/>
        <v>208.72988773</v>
      </c>
      <c r="M240" s="1">
        <f t="shared" ca="1" si="30"/>
        <v>180.13822780999999</v>
      </c>
      <c r="O240" s="1">
        <f t="shared" ca="1" si="34"/>
        <v>118.18769416934316</v>
      </c>
      <c r="P240" s="1">
        <f t="shared" ca="1" si="35"/>
        <v>113.61449763777421</v>
      </c>
      <c r="Q240" s="1">
        <f t="shared" ca="1" si="36"/>
        <v>144.15587477387413</v>
      </c>
      <c r="R240" s="1">
        <f t="shared" ca="1" si="36"/>
        <v>110.94324756816822</v>
      </c>
      <c r="AB240" s="104">
        <v>44116</v>
      </c>
    </row>
    <row r="241" spans="1:28" x14ac:dyDescent="0.3">
      <c r="A241" s="234">
        <v>43787</v>
      </c>
      <c r="B241" s="101">
        <v>120.6991865</v>
      </c>
      <c r="C241" s="101">
        <v>121.90068105</v>
      </c>
      <c r="D241" s="101"/>
      <c r="E241" s="101"/>
      <c r="F241" s="101">
        <v>105.41008277</v>
      </c>
      <c r="G241" s="102">
        <v>120.91540673999999</v>
      </c>
      <c r="I241" s="103">
        <f t="shared" ca="1" si="29"/>
        <v>46092</v>
      </c>
      <c r="J241" s="1">
        <f t="shared" ca="1" si="26"/>
        <v>164.7221667</v>
      </c>
      <c r="K241" s="1">
        <f t="shared" ca="1" si="27"/>
        <v>187.95317027999999</v>
      </c>
      <c r="L241" s="1">
        <f t="shared" ca="1" si="28"/>
        <v>209.32422864</v>
      </c>
      <c r="M241" s="1">
        <f t="shared" ca="1" si="30"/>
        <v>180.13230050000001</v>
      </c>
      <c r="O241" s="1">
        <f t="shared" ca="1" si="34"/>
        <v>118.10049665491725</v>
      </c>
      <c r="P241" s="1">
        <f t="shared" ca="1" si="35"/>
        <v>113.67713449077151</v>
      </c>
      <c r="Q241" s="1">
        <f t="shared" ca="1" si="36"/>
        <v>144.56634657897459</v>
      </c>
      <c r="R241" s="1">
        <f t="shared" ca="1" si="36"/>
        <v>110.93959706583601</v>
      </c>
      <c r="AB241" s="104">
        <v>44137</v>
      </c>
    </row>
    <row r="242" spans="1:28" x14ac:dyDescent="0.3">
      <c r="A242" s="234">
        <v>43788</v>
      </c>
      <c r="B242" s="101">
        <v>121.28602349000001</v>
      </c>
      <c r="C242" s="101">
        <v>121.85410328</v>
      </c>
      <c r="D242" s="101"/>
      <c r="E242" s="101"/>
      <c r="F242" s="101">
        <v>105.43009465999999</v>
      </c>
      <c r="G242" s="102">
        <v>120.45450950999999</v>
      </c>
      <c r="I242" s="103">
        <f t="shared" ca="1" si="29"/>
        <v>46093</v>
      </c>
      <c r="J242" s="1">
        <f t="shared" ca="1" si="26"/>
        <v>164.39685488999999</v>
      </c>
      <c r="K242" s="1">
        <f t="shared" ca="1" si="27"/>
        <v>188.05679082</v>
      </c>
      <c r="L242" s="1">
        <f t="shared" ca="1" si="28"/>
        <v>203.99369555999999</v>
      </c>
      <c r="M242" s="1">
        <f t="shared" ca="1" si="30"/>
        <v>179.33405999999999</v>
      </c>
      <c r="O242" s="1">
        <f t="shared" ca="1" si="34"/>
        <v>117.8672585479982</v>
      </c>
      <c r="P242" s="1">
        <f t="shared" ca="1" si="35"/>
        <v>113.73980587877756</v>
      </c>
      <c r="Q242" s="1">
        <f t="shared" ca="1" si="36"/>
        <v>140.88490130290342</v>
      </c>
      <c r="R242" s="1">
        <f t="shared" ca="1" si="36"/>
        <v>110.44797796595319</v>
      </c>
      <c r="AB242" s="104">
        <v>44150</v>
      </c>
    </row>
    <row r="243" spans="1:28" x14ac:dyDescent="0.3">
      <c r="A243" s="234">
        <v>43789</v>
      </c>
      <c r="B243" s="101"/>
      <c r="C243" s="101">
        <v>121.89004665</v>
      </c>
      <c r="D243" s="101"/>
      <c r="E243" s="101"/>
      <c r="F243" s="101">
        <v>105.45011048000001</v>
      </c>
      <c r="G243" s="102"/>
      <c r="I243" s="103">
        <f t="shared" ca="1" si="29"/>
        <v>46094</v>
      </c>
      <c r="J243" s="1">
        <f t="shared" ca="1" si="26"/>
        <v>164.97433651</v>
      </c>
      <c r="K243" s="1">
        <f t="shared" ca="1" si="27"/>
        <v>188.16046846</v>
      </c>
      <c r="L243" s="1">
        <f t="shared" ca="1" si="28"/>
        <v>202.13770435999999</v>
      </c>
      <c r="M243" s="1">
        <f t="shared" ca="1" si="30"/>
        <v>177.15845711</v>
      </c>
      <c r="O243" s="1">
        <f t="shared" ca="1" si="34"/>
        <v>118.2812942998184</v>
      </c>
      <c r="P243" s="1">
        <f t="shared" ca="1" si="35"/>
        <v>113.80251180179238</v>
      </c>
      <c r="Q243" s="1">
        <f t="shared" ca="1" si="36"/>
        <v>139.60309141013568</v>
      </c>
      <c r="R243" s="1">
        <f t="shared" ca="1" si="36"/>
        <v>109.10807109016292</v>
      </c>
      <c r="AB243" s="104">
        <v>44190</v>
      </c>
    </row>
    <row r="244" spans="1:28" x14ac:dyDescent="0.3">
      <c r="A244" s="234">
        <v>43790</v>
      </c>
      <c r="B244" s="101">
        <v>121.58369442999999</v>
      </c>
      <c r="C244" s="101">
        <v>121.28573806999999</v>
      </c>
      <c r="D244" s="101"/>
      <c r="E244" s="101"/>
      <c r="F244" s="101">
        <v>105.47013004</v>
      </c>
      <c r="G244" s="102">
        <v>122.31205952000001</v>
      </c>
      <c r="I244" s="103">
        <f t="shared" ca="1" si="29"/>
        <v>46097</v>
      </c>
      <c r="J244" s="1">
        <f t="shared" ca="1" si="26"/>
        <v>165.04875425</v>
      </c>
      <c r="K244" s="1">
        <f t="shared" ca="1" si="27"/>
        <v>188.26420338</v>
      </c>
      <c r="L244" s="1">
        <f t="shared" ca="1" si="28"/>
        <v>204.66609101</v>
      </c>
      <c r="M244" s="1">
        <f t="shared" ca="1" si="30"/>
        <v>179.91767991</v>
      </c>
      <c r="O244" s="1">
        <f t="shared" ca="1" si="34"/>
        <v>118.3346494263931</v>
      </c>
      <c r="P244" s="1">
        <f t="shared" ca="1" si="35"/>
        <v>113.86525236868285</v>
      </c>
      <c r="Q244" s="1">
        <f t="shared" ca="1" si="36"/>
        <v>141.34928019632812</v>
      </c>
      <c r="R244" s="1">
        <f t="shared" ca="1" si="36"/>
        <v>110.8074168754396</v>
      </c>
      <c r="AB244" s="104">
        <v>44197</v>
      </c>
    </row>
    <row r="245" spans="1:28" x14ac:dyDescent="0.3">
      <c r="A245" s="234">
        <v>43791</v>
      </c>
      <c r="B245" s="101">
        <v>122.13396041999999</v>
      </c>
      <c r="C245" s="101">
        <v>121.66966856000001</v>
      </c>
      <c r="D245" s="101"/>
      <c r="E245" s="101"/>
      <c r="F245" s="101">
        <v>105.49015335</v>
      </c>
      <c r="G245" s="102">
        <v>123.67238166999999</v>
      </c>
      <c r="I245" s="103">
        <f t="shared" ca="1" si="29"/>
        <v>46098</v>
      </c>
      <c r="J245" s="1">
        <f t="shared" ca="1" si="26"/>
        <v>164.80126211999999</v>
      </c>
      <c r="K245" s="1">
        <f t="shared" ca="1" si="27"/>
        <v>188.36799540999999</v>
      </c>
      <c r="L245" s="1">
        <f t="shared" ca="1" si="28"/>
        <v>205.27401750000001</v>
      </c>
      <c r="M245" s="1">
        <f t="shared" ca="1" si="30"/>
        <v>180.18864914</v>
      </c>
      <c r="O245" s="1">
        <f t="shared" ca="1" si="34"/>
        <v>118.15720552763466</v>
      </c>
      <c r="P245" s="1">
        <f t="shared" ca="1" si="35"/>
        <v>113.92802747663023</v>
      </c>
      <c r="Q245" s="1">
        <f t="shared" ca="1" si="36"/>
        <v>141.76913465951608</v>
      </c>
      <c r="R245" s="1">
        <f t="shared" ca="1" si="36"/>
        <v>110.97430097734689</v>
      </c>
      <c r="AB245" s="104">
        <v>44242</v>
      </c>
    </row>
    <row r="246" spans="1:28" x14ac:dyDescent="0.3">
      <c r="A246" s="234">
        <v>43794</v>
      </c>
      <c r="B246" s="101">
        <v>122.15352166</v>
      </c>
      <c r="C246" s="101">
        <v>121.41000991999999</v>
      </c>
      <c r="D246" s="101"/>
      <c r="E246" s="101"/>
      <c r="F246" s="101">
        <v>105.51018058</v>
      </c>
      <c r="G246" s="102">
        <v>123.36704735000001</v>
      </c>
      <c r="I246" s="103">
        <f t="shared" ca="1" si="29"/>
        <v>46099</v>
      </c>
      <c r="J246" s="1">
        <f t="shared" ca="1" si="26"/>
        <v>164.50486692000001</v>
      </c>
      <c r="K246" s="1">
        <f t="shared" ca="1" si="27"/>
        <v>188.47184469999999</v>
      </c>
      <c r="L246" s="1">
        <f t="shared" ca="1" si="28"/>
        <v>204.39809998000001</v>
      </c>
      <c r="M246" s="1">
        <f t="shared" ca="1" si="30"/>
        <v>180.24889590999999</v>
      </c>
      <c r="O246" s="1">
        <f t="shared" ca="1" si="34"/>
        <v>117.94469970023206</v>
      </c>
      <c r="P246" s="1">
        <f t="shared" ca="1" si="35"/>
        <v>113.99083721635697</v>
      </c>
      <c r="Q246" s="1">
        <f t="shared" ca="1" si="36"/>
        <v>141.16419658524904</v>
      </c>
      <c r="R246" s="1">
        <f t="shared" ca="1" si="36"/>
        <v>111.01140566301272</v>
      </c>
      <c r="AB246" s="104">
        <v>44243</v>
      </c>
    </row>
    <row r="247" spans="1:28" x14ac:dyDescent="0.3">
      <c r="A247" s="234">
        <v>43795</v>
      </c>
      <c r="B247" s="101">
        <v>122.32532031</v>
      </c>
      <c r="C247" s="101">
        <v>120.81103905000001</v>
      </c>
      <c r="D247" s="101"/>
      <c r="E247" s="101"/>
      <c r="F247" s="101">
        <v>105.53021156</v>
      </c>
      <c r="G247" s="102">
        <v>121.81445617</v>
      </c>
      <c r="I247" s="103">
        <f t="shared" ca="1" si="29"/>
        <v>46100</v>
      </c>
      <c r="J247" s="1">
        <f t="shared" ca="1" si="26"/>
        <v>164.31648374</v>
      </c>
      <c r="K247" s="1">
        <f t="shared" ca="1" si="27"/>
        <v>188.57412124999999</v>
      </c>
      <c r="L247" s="1">
        <f t="shared" ca="1" si="28"/>
        <v>205.11573519000001</v>
      </c>
      <c r="M247" s="1">
        <f t="shared" ca="1" si="30"/>
        <v>180.43768785</v>
      </c>
      <c r="O247" s="1">
        <f t="shared" ca="1" si="34"/>
        <v>117.80963501789363</v>
      </c>
      <c r="P247" s="1">
        <f t="shared" ca="1" si="35"/>
        <v>114.05269573735069</v>
      </c>
      <c r="Q247" s="1">
        <f t="shared" ca="1" si="36"/>
        <v>141.65981957719882</v>
      </c>
      <c r="R247" s="1">
        <f t="shared" ca="1" si="36"/>
        <v>111.12767854519289</v>
      </c>
      <c r="AB247" s="104">
        <v>44288</v>
      </c>
    </row>
    <row r="248" spans="1:28" x14ac:dyDescent="0.3">
      <c r="A248" s="234">
        <v>43796</v>
      </c>
      <c r="B248" s="101">
        <v>122.35381167</v>
      </c>
      <c r="C248" s="101">
        <v>120.4014244</v>
      </c>
      <c r="D248" s="101"/>
      <c r="E248" s="101"/>
      <c r="F248" s="101">
        <v>105.55024629</v>
      </c>
      <c r="G248" s="102">
        <v>122.55216256</v>
      </c>
      <c r="I248" s="103">
        <f t="shared" ca="1" si="29"/>
        <v>46101</v>
      </c>
      <c r="J248" s="1">
        <f t="shared" ca="1" si="26"/>
        <v>164.22250477</v>
      </c>
      <c r="K248" s="1">
        <f t="shared" ca="1" si="27"/>
        <v>188.67645328</v>
      </c>
      <c r="L248" s="1">
        <f t="shared" ca="1" si="28"/>
        <v>200.50617113999999</v>
      </c>
      <c r="M248" s="1">
        <f t="shared" ca="1" si="30"/>
        <v>179.80305859000001</v>
      </c>
      <c r="O248" s="1">
        <f t="shared" ca="1" si="34"/>
        <v>117.74225511842732</v>
      </c>
      <c r="P248" s="1">
        <f t="shared" ca="1" si="35"/>
        <v>114.11458781355083</v>
      </c>
      <c r="Q248" s="1">
        <f t="shared" ca="1" si="36"/>
        <v>138.47629974120147</v>
      </c>
      <c r="R248" s="1">
        <f t="shared" ca="1" si="36"/>
        <v>110.73682407769782</v>
      </c>
      <c r="AB248" s="104">
        <v>44307</v>
      </c>
    </row>
    <row r="249" spans="1:28" x14ac:dyDescent="0.3">
      <c r="A249" s="234">
        <v>43797</v>
      </c>
      <c r="B249" s="101">
        <v>122.66083798</v>
      </c>
      <c r="C249" s="101">
        <v>120.60993526</v>
      </c>
      <c r="D249" s="101"/>
      <c r="E249" s="101"/>
      <c r="F249" s="101">
        <v>105.57028493999999</v>
      </c>
      <c r="G249" s="102">
        <v>123.21476136</v>
      </c>
      <c r="I249" s="103">
        <f t="shared" ca="1" si="29"/>
        <v>46104</v>
      </c>
      <c r="J249" s="1">
        <f t="shared" ca="1" si="26"/>
        <v>164.23738832000001</v>
      </c>
      <c r="K249" s="1">
        <f t="shared" ca="1" si="27"/>
        <v>188.77884080999999</v>
      </c>
      <c r="L249" s="1">
        <f t="shared" ca="1" si="28"/>
        <v>207.00600894999999</v>
      </c>
      <c r="M249" s="1">
        <f t="shared" ca="1" si="30"/>
        <v>180.22090965999999</v>
      </c>
      <c r="O249" s="1">
        <f t="shared" ca="1" si="34"/>
        <v>117.7529261451762</v>
      </c>
      <c r="P249" s="1">
        <f t="shared" ca="1" si="35"/>
        <v>114.17651345705366</v>
      </c>
      <c r="Q249" s="1">
        <f t="shared" ca="1" si="36"/>
        <v>142.96530615795808</v>
      </c>
      <c r="R249" s="1">
        <f t="shared" ca="1" si="36"/>
        <v>110.99416953551219</v>
      </c>
      <c r="AB249" s="104">
        <v>44317</v>
      </c>
    </row>
    <row r="250" spans="1:28" x14ac:dyDescent="0.3">
      <c r="A250" s="234">
        <v>43798</v>
      </c>
      <c r="B250" s="101">
        <v>122.90662913</v>
      </c>
      <c r="C250" s="101">
        <v>120.55950306</v>
      </c>
      <c r="D250" s="101"/>
      <c r="E250" s="101"/>
      <c r="F250" s="101">
        <v>105.59032734</v>
      </c>
      <c r="G250" s="102">
        <v>123.15012174</v>
      </c>
      <c r="I250" s="103">
        <f t="shared" ca="1" si="29"/>
        <v>46105</v>
      </c>
      <c r="J250" s="1">
        <f t="shared" ca="1" si="26"/>
        <v>163.99329814999999</v>
      </c>
      <c r="K250" s="1">
        <f t="shared" ca="1" si="27"/>
        <v>188.88128401</v>
      </c>
      <c r="L250" s="1">
        <f t="shared" ca="1" si="28"/>
        <v>207.66277073000001</v>
      </c>
      <c r="M250" s="1">
        <f t="shared" ca="1" si="30"/>
        <v>179.85753989</v>
      </c>
      <c r="O250" s="1">
        <f t="shared" ca="1" si="34"/>
        <v>117.57792134234305</v>
      </c>
      <c r="P250" s="1">
        <f t="shared" ca="1" si="35"/>
        <v>114.238472770678</v>
      </c>
      <c r="Q250" s="1">
        <f t="shared" ca="1" si="36"/>
        <v>143.41888791351585</v>
      </c>
      <c r="R250" s="1">
        <f t="shared" ca="1" si="36"/>
        <v>110.77037793479533</v>
      </c>
      <c r="AB250" s="104">
        <v>44350</v>
      </c>
    </row>
    <row r="251" spans="1:28" x14ac:dyDescent="0.3">
      <c r="A251" s="234">
        <v>43801</v>
      </c>
      <c r="B251" s="101">
        <v>122.96999051</v>
      </c>
      <c r="C251" s="101">
        <v>120.30070309</v>
      </c>
      <c r="D251" s="101"/>
      <c r="E251" s="101"/>
      <c r="F251" s="101">
        <v>105.61037349</v>
      </c>
      <c r="G251" s="102">
        <v>123.94039546</v>
      </c>
      <c r="I251" s="103">
        <f t="shared" ca="1" si="29"/>
        <v>46106</v>
      </c>
      <c r="J251" s="1">
        <f t="shared" ca="1" si="26"/>
        <v>164.15233947999999</v>
      </c>
      <c r="K251" s="1">
        <f t="shared" ca="1" si="27"/>
        <v>188.98378271000001</v>
      </c>
      <c r="L251" s="1">
        <f t="shared" ca="1" si="28"/>
        <v>210.97967885</v>
      </c>
      <c r="M251" s="1">
        <f t="shared" ca="1" si="30"/>
        <v>180.08793064</v>
      </c>
      <c r="O251" s="1">
        <f t="shared" ca="1" si="34"/>
        <v>117.69194886175924</v>
      </c>
      <c r="P251" s="1">
        <f t="shared" ca="1" si="35"/>
        <v>114.30046565160505</v>
      </c>
      <c r="Q251" s="1">
        <f t="shared" ca="1" si="36"/>
        <v>145.70965612492634</v>
      </c>
      <c r="R251" s="1">
        <f t="shared" ca="1" si="36"/>
        <v>110.91227062645446</v>
      </c>
      <c r="AB251" s="104">
        <v>44446</v>
      </c>
    </row>
    <row r="252" spans="1:28" x14ac:dyDescent="0.3">
      <c r="A252" s="234">
        <v>43802</v>
      </c>
      <c r="B252" s="101">
        <v>123.64060061000001</v>
      </c>
      <c r="C252" s="101">
        <v>120.67800303999999</v>
      </c>
      <c r="D252" s="101"/>
      <c r="E252" s="101"/>
      <c r="F252" s="101">
        <v>105.63042357</v>
      </c>
      <c r="G252" s="102">
        <v>123.97247064</v>
      </c>
      <c r="I252" s="103">
        <f t="shared" ca="1" si="29"/>
        <v>46107</v>
      </c>
      <c r="J252" s="1">
        <f t="shared" ca="1" si="26"/>
        <v>164.00180304</v>
      </c>
      <c r="K252" s="1">
        <f t="shared" ca="1" si="27"/>
        <v>189.08633707999999</v>
      </c>
      <c r="L252" s="1">
        <f t="shared" ca="1" si="28"/>
        <v>207.91710789999999</v>
      </c>
      <c r="M252" s="1">
        <f t="shared" ca="1" si="30"/>
        <v>179.58816614</v>
      </c>
      <c r="O252" s="1">
        <f t="shared" ca="1" si="34"/>
        <v>117.58401907498657</v>
      </c>
      <c r="P252" s="1">
        <f t="shared" ca="1" si="35"/>
        <v>114.36249220265357</v>
      </c>
      <c r="Q252" s="1">
        <f t="shared" ca="1" si="36"/>
        <v>143.59454171004489</v>
      </c>
      <c r="R252" s="1">
        <f t="shared" ca="1" si="36"/>
        <v>110.6044764545935</v>
      </c>
      <c r="AB252" s="104">
        <v>44481</v>
      </c>
    </row>
    <row r="253" spans="1:28" x14ac:dyDescent="0.3">
      <c r="A253" s="234">
        <v>43803</v>
      </c>
      <c r="B253" s="101">
        <v>124.01311453</v>
      </c>
      <c r="C253" s="101">
        <v>121.12539283</v>
      </c>
      <c r="D253" s="101"/>
      <c r="E253" s="101"/>
      <c r="F253" s="101">
        <v>105.65047739000001</v>
      </c>
      <c r="G253" s="102">
        <v>125.50273776</v>
      </c>
      <c r="I253" s="103">
        <f ca="1">WORKDAY(I252,1,$AB$4:$AB$467)</f>
        <v>46108</v>
      </c>
      <c r="J253" s="1">
        <f t="shared" ca="1" si="26"/>
        <v>164.51039509</v>
      </c>
      <c r="K253" s="1">
        <f t="shared" ca="1" si="27"/>
        <v>189.18894713</v>
      </c>
      <c r="L253" s="1">
        <f t="shared" ca="1" si="28"/>
        <v>206.57913256000001</v>
      </c>
      <c r="M253" s="1">
        <f t="shared" ca="1" si="30"/>
        <v>179.94570139999999</v>
      </c>
      <c r="O253" s="1">
        <f t="shared" ca="1" si="34"/>
        <v>117.94866322035612</v>
      </c>
      <c r="P253" s="1">
        <f t="shared" ca="1" si="35"/>
        <v>114.42455242987175</v>
      </c>
      <c r="Q253" s="1">
        <f t="shared" ca="1" si="36"/>
        <v>142.67049097796641</v>
      </c>
      <c r="R253" s="1">
        <f t="shared" ca="1" si="36"/>
        <v>110.82467470649574</v>
      </c>
      <c r="AB253" s="104">
        <v>44502</v>
      </c>
    </row>
    <row r="254" spans="1:28" x14ac:dyDescent="0.3">
      <c r="A254" s="234">
        <v>43804</v>
      </c>
      <c r="B254" s="101">
        <v>124.13601009999999</v>
      </c>
      <c r="C254" s="101">
        <v>121.22412399</v>
      </c>
      <c r="D254" s="101"/>
      <c r="E254" s="101"/>
      <c r="F254" s="101">
        <v>105.67053496</v>
      </c>
      <c r="G254" s="102">
        <v>125.86836522999999</v>
      </c>
      <c r="I254" s="103">
        <f t="shared" ref="I254:I255" ca="1" si="37">WORKDAY(I253,1,$AB$4:$AB$467)</f>
        <v>46111</v>
      </c>
      <c r="J254" s="1">
        <f t="shared" ref="J254:J256" ca="1" si="38">VLOOKUP(I254,$A$10:$G$10000,2,FALSE)</f>
        <v>164.19741536999999</v>
      </c>
      <c r="K254" s="1">
        <f t="shared" ref="K254:K256" ca="1" si="39">VLOOKUP(I254,$A$10:$G$10000,6,FALSE)</f>
        <v>189.29161284</v>
      </c>
      <c r="L254" s="1">
        <f t="shared" ref="L254:L256" ca="1" si="40">VLOOKUP(I254,$A$10:$G$10000,7,FALSE)</f>
        <v>207.6685281</v>
      </c>
      <c r="M254" s="1">
        <f t="shared" ref="M254:M256" ca="1" si="41">VLOOKUP(I254,$A$10:$G$10000,3,FALSE)</f>
        <v>180.27229971</v>
      </c>
      <c r="O254" s="1">
        <f t="shared" ref="O254:O256" ca="1" si="42">J254/J253*O253</f>
        <v>117.72426682541168</v>
      </c>
      <c r="P254" s="1">
        <f t="shared" ref="P254:P256" ca="1" si="43">K254/K253*P253</f>
        <v>114.48664632116325</v>
      </c>
      <c r="Q254" s="1">
        <f t="shared" ref="Q254:Q256" ca="1" si="44">L254/L253*Q253</f>
        <v>143.42286414671258</v>
      </c>
      <c r="R254" s="1">
        <f t="shared" ref="R254:R256" ca="1" si="45">M254/M253*R253</f>
        <v>111.0258195584363</v>
      </c>
      <c r="AB254" s="104">
        <v>44515</v>
      </c>
    </row>
    <row r="255" spans="1:28" x14ac:dyDescent="0.3">
      <c r="A255" s="234">
        <v>43805</v>
      </c>
      <c r="B255" s="101">
        <v>124.65055558</v>
      </c>
      <c r="C255" s="101">
        <v>121.83038688000001</v>
      </c>
      <c r="D255" s="101"/>
      <c r="E255" s="101"/>
      <c r="F255" s="101">
        <v>105.69059645</v>
      </c>
      <c r="G255" s="102">
        <v>126.44123546</v>
      </c>
      <c r="I255" s="103">
        <f t="shared" ca="1" si="37"/>
        <v>46112</v>
      </c>
      <c r="J255" s="1">
        <f t="shared" ca="1" si="38"/>
        <v>164.59374295999999</v>
      </c>
      <c r="K255" s="1">
        <f t="shared" ca="1" si="39"/>
        <v>189.39433423</v>
      </c>
      <c r="L255" s="1">
        <f t="shared" ca="1" si="40"/>
        <v>213.29805784000001</v>
      </c>
      <c r="M255" s="1">
        <f t="shared" ca="1" si="41"/>
        <v>181.3415426</v>
      </c>
      <c r="O255" s="1">
        <f t="shared" ca="1" si="42"/>
        <v>118.00842096298014</v>
      </c>
      <c r="P255" s="1">
        <f t="shared" ca="1" si="43"/>
        <v>114.5487738886244</v>
      </c>
      <c r="Q255" s="1">
        <f t="shared" ca="1" si="44"/>
        <v>147.31080656387607</v>
      </c>
      <c r="R255" s="1">
        <f t="shared" ca="1" si="45"/>
        <v>111.6843431827549</v>
      </c>
      <c r="AB255" s="104">
        <v>44555</v>
      </c>
    </row>
    <row r="256" spans="1:28" x14ac:dyDescent="0.3">
      <c r="A256" s="234">
        <v>43808</v>
      </c>
      <c r="B256" s="101">
        <v>124.79683958</v>
      </c>
      <c r="C256" s="101">
        <v>122.06217692</v>
      </c>
      <c r="D256" s="101"/>
      <c r="E256" s="101"/>
      <c r="F256" s="101">
        <v>105.71066168999999</v>
      </c>
      <c r="G256" s="102">
        <v>126.27224624999999</v>
      </c>
      <c r="I256" s="103">
        <f ca="1">WORKDAY(I255,1,$AB$4:$AB$467)</f>
        <v>46113</v>
      </c>
      <c r="J256" s="1">
        <f t="shared" ca="1" si="38"/>
        <v>164.85229143000001</v>
      </c>
      <c r="K256" s="1">
        <f t="shared" ca="1" si="39"/>
        <v>189.49711146999999</v>
      </c>
      <c r="L256" s="1">
        <f t="shared" ca="1" si="40"/>
        <v>213.85680769999999</v>
      </c>
      <c r="M256" s="1">
        <f t="shared" ca="1" si="41"/>
        <v>181.77754823000001</v>
      </c>
      <c r="O256" s="1">
        <f t="shared" ca="1" si="42"/>
        <v>118.19379190198669</v>
      </c>
      <c r="P256" s="1">
        <f t="shared" ca="1" si="43"/>
        <v>114.61093523507397</v>
      </c>
      <c r="Q256" s="1">
        <f t="shared" ca="1" si="44"/>
        <v>147.69669799381955</v>
      </c>
      <c r="R256" s="1">
        <f t="shared" ca="1" si="45"/>
        <v>111.95286964234252</v>
      </c>
      <c r="AB256" s="104">
        <v>44562</v>
      </c>
    </row>
    <row r="257" spans="1:28" x14ac:dyDescent="0.3">
      <c r="A257" s="234">
        <v>43809</v>
      </c>
      <c r="B257" s="101">
        <v>125.27098685999999</v>
      </c>
      <c r="C257" s="101">
        <v>122.33893653</v>
      </c>
      <c r="D257" s="101"/>
      <c r="E257" s="101"/>
      <c r="F257" s="101">
        <v>105.73073067999999</v>
      </c>
      <c r="G257" s="102">
        <v>125.92496045999999</v>
      </c>
      <c r="I257" s="103"/>
      <c r="AB257" s="104">
        <v>44620</v>
      </c>
    </row>
    <row r="258" spans="1:28" x14ac:dyDescent="0.3">
      <c r="A258" s="234">
        <v>43810</v>
      </c>
      <c r="B258" s="101">
        <v>125.82040236</v>
      </c>
      <c r="C258" s="101">
        <v>122.69117124</v>
      </c>
      <c r="D258" s="101"/>
      <c r="E258" s="101"/>
      <c r="F258" s="101">
        <v>105.7508036</v>
      </c>
      <c r="G258" s="102">
        <v>126.25704496</v>
      </c>
      <c r="I258" s="103"/>
      <c r="AB258" s="104">
        <v>44621</v>
      </c>
    </row>
    <row r="259" spans="1:28" x14ac:dyDescent="0.3">
      <c r="A259" s="234">
        <v>43811</v>
      </c>
      <c r="B259" s="101">
        <v>126.37534604</v>
      </c>
      <c r="C259" s="101">
        <v>123.14190186</v>
      </c>
      <c r="D259" s="101"/>
      <c r="E259" s="101"/>
      <c r="F259" s="101">
        <v>105.76887497</v>
      </c>
      <c r="G259" s="102">
        <v>127.66324406</v>
      </c>
      <c r="I259" s="103"/>
      <c r="AB259" s="104">
        <v>44666</v>
      </c>
    </row>
    <row r="260" spans="1:28" x14ac:dyDescent="0.3">
      <c r="A260" s="234">
        <v>43812</v>
      </c>
      <c r="B260" s="101">
        <v>126.76699594</v>
      </c>
      <c r="C260" s="101">
        <v>123.10789414</v>
      </c>
      <c r="D260" s="101"/>
      <c r="E260" s="101"/>
      <c r="F260" s="101">
        <v>105.78694937</v>
      </c>
      <c r="G260" s="102">
        <v>128.07868533999999</v>
      </c>
      <c r="I260" s="103"/>
      <c r="AB260" s="104">
        <v>44672</v>
      </c>
    </row>
    <row r="261" spans="1:28" x14ac:dyDescent="0.3">
      <c r="A261" s="234">
        <v>43815</v>
      </c>
      <c r="B261" s="101">
        <v>127.14631377000001</v>
      </c>
      <c r="C261" s="101">
        <v>122.72974979</v>
      </c>
      <c r="D261" s="101"/>
      <c r="E261" s="101"/>
      <c r="F261" s="101">
        <v>105.80502679999999</v>
      </c>
      <c r="G261" s="102">
        <v>127.31768776</v>
      </c>
      <c r="I261" s="103"/>
      <c r="AB261" s="104">
        <v>44682</v>
      </c>
    </row>
    <row r="262" spans="1:28" x14ac:dyDescent="0.3">
      <c r="A262" s="234">
        <v>43816</v>
      </c>
      <c r="B262" s="101">
        <v>127.4295264</v>
      </c>
      <c r="C262" s="101">
        <v>121.94948771</v>
      </c>
      <c r="D262" s="101"/>
      <c r="E262" s="101"/>
      <c r="F262" s="101">
        <v>105.82310726999999</v>
      </c>
      <c r="G262" s="102">
        <v>128.13648666</v>
      </c>
      <c r="I262" s="103"/>
      <c r="AB262" s="104">
        <v>44728</v>
      </c>
    </row>
    <row r="263" spans="1:28" x14ac:dyDescent="0.3">
      <c r="A263" s="234">
        <v>43817</v>
      </c>
      <c r="B263" s="101">
        <v>128.06611697</v>
      </c>
      <c r="C263" s="101">
        <v>121.7421622</v>
      </c>
      <c r="D263" s="101"/>
      <c r="E263" s="101"/>
      <c r="F263" s="101">
        <v>105.84119095</v>
      </c>
      <c r="G263" s="102">
        <v>130.06963352</v>
      </c>
      <c r="I263" s="103"/>
      <c r="AB263" s="104">
        <v>44811</v>
      </c>
    </row>
    <row r="264" spans="1:28" x14ac:dyDescent="0.3">
      <c r="A264" s="234">
        <v>43818</v>
      </c>
      <c r="B264" s="101">
        <v>128.69037545</v>
      </c>
      <c r="C264" s="101">
        <v>120.66245318999999</v>
      </c>
      <c r="D264" s="101"/>
      <c r="E264" s="101"/>
      <c r="F264" s="101">
        <v>105.85927767</v>
      </c>
      <c r="G264" s="102">
        <v>130.99877832000001</v>
      </c>
      <c r="I264" s="103"/>
      <c r="AB264" s="104">
        <v>44846</v>
      </c>
    </row>
    <row r="265" spans="1:28" x14ac:dyDescent="0.3">
      <c r="A265" s="234">
        <v>43819</v>
      </c>
      <c r="B265" s="101">
        <v>129.77602388</v>
      </c>
      <c r="C265" s="101">
        <v>121.05690975</v>
      </c>
      <c r="D265" s="101"/>
      <c r="E265" s="101"/>
      <c r="F265" s="101">
        <v>105.87736741000001</v>
      </c>
      <c r="G265" s="102">
        <v>130.98720668000001</v>
      </c>
      <c r="I265" s="103"/>
      <c r="AB265" s="104">
        <v>44867</v>
      </c>
    </row>
    <row r="266" spans="1:28" x14ac:dyDescent="0.3">
      <c r="A266" s="234">
        <v>43822</v>
      </c>
      <c r="B266" s="101">
        <v>131.22270463999999</v>
      </c>
      <c r="C266" s="101">
        <v>121.44399177</v>
      </c>
      <c r="D266" s="101"/>
      <c r="E266" s="101"/>
      <c r="F266" s="101">
        <v>105.89546037</v>
      </c>
      <c r="G266" s="102">
        <v>131.83170895999999</v>
      </c>
      <c r="I266" s="103"/>
      <c r="AB266" s="104">
        <v>44880</v>
      </c>
    </row>
    <row r="267" spans="1:28" x14ac:dyDescent="0.3">
      <c r="A267" s="234">
        <v>43823</v>
      </c>
      <c r="B267" s="101"/>
      <c r="C267" s="101">
        <v>121.51963000000001</v>
      </c>
      <c r="D267" s="101"/>
      <c r="E267" s="101"/>
      <c r="F267" s="101">
        <v>105.91355636999999</v>
      </c>
      <c r="G267" s="102"/>
      <c r="I267" s="103"/>
      <c r="AB267" s="104">
        <v>44920</v>
      </c>
    </row>
    <row r="268" spans="1:28" x14ac:dyDescent="0.3">
      <c r="A268" s="234">
        <v>43824</v>
      </c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34">
        <v>43825</v>
      </c>
      <c r="B269" s="101">
        <v>133.30555071000001</v>
      </c>
      <c r="C269" s="101">
        <v>122.01822636</v>
      </c>
      <c r="D269" s="101"/>
      <c r="E269" s="101"/>
      <c r="F269" s="101">
        <v>105.93165539</v>
      </c>
      <c r="G269" s="102">
        <v>133.35628697999999</v>
      </c>
      <c r="I269" s="103"/>
      <c r="AB269" s="104">
        <v>44977</v>
      </c>
    </row>
    <row r="270" spans="1:28" x14ac:dyDescent="0.3">
      <c r="A270" s="234">
        <v>43826</v>
      </c>
      <c r="B270" s="101">
        <v>134.77264319</v>
      </c>
      <c r="C270" s="101">
        <v>122.20629997</v>
      </c>
      <c r="D270" s="101"/>
      <c r="E270" s="101"/>
      <c r="F270" s="101">
        <v>105.94975762999999</v>
      </c>
      <c r="G270" s="102">
        <v>132.59483427000001</v>
      </c>
      <c r="I270" s="103"/>
      <c r="AB270" s="104">
        <v>44978</v>
      </c>
    </row>
    <row r="271" spans="1:28" x14ac:dyDescent="0.3">
      <c r="A271" s="234">
        <v>43829</v>
      </c>
      <c r="B271" s="101">
        <v>135.97523378</v>
      </c>
      <c r="C271" s="101">
        <v>122.90125077</v>
      </c>
      <c r="D271" s="101"/>
      <c r="E271" s="101"/>
      <c r="F271" s="101">
        <v>105.9678629</v>
      </c>
      <c r="G271" s="102">
        <v>131.58372083</v>
      </c>
      <c r="I271" s="103"/>
      <c r="AB271" s="104">
        <v>45023</v>
      </c>
    </row>
    <row r="272" spans="1:28" x14ac:dyDescent="0.3">
      <c r="A272" s="234">
        <v>43830</v>
      </c>
      <c r="B272" s="101"/>
      <c r="C272" s="101">
        <v>122.97741815000001</v>
      </c>
      <c r="D272" s="101"/>
      <c r="E272" s="101"/>
      <c r="F272" s="101">
        <v>105.98597121</v>
      </c>
      <c r="G272" s="102"/>
      <c r="I272" s="103"/>
      <c r="AB272" s="104">
        <v>45037</v>
      </c>
    </row>
    <row r="273" spans="1:28" x14ac:dyDescent="0.3">
      <c r="A273" s="234">
        <v>43831</v>
      </c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34">
        <v>43832</v>
      </c>
      <c r="B274" s="101">
        <v>137.14763203000001</v>
      </c>
      <c r="C274" s="101">
        <v>122.85546329</v>
      </c>
      <c r="D274" s="101"/>
      <c r="E274" s="101"/>
      <c r="F274" s="101">
        <v>106.00408272999999</v>
      </c>
      <c r="G274" s="102">
        <v>134.91498826</v>
      </c>
      <c r="I274" s="103"/>
      <c r="AB274" s="104">
        <v>45085</v>
      </c>
    </row>
    <row r="275" spans="1:28" x14ac:dyDescent="0.3">
      <c r="A275" s="234">
        <v>43833</v>
      </c>
      <c r="B275" s="101">
        <v>138.36425567000001</v>
      </c>
      <c r="C275" s="101">
        <v>122.60086846999999</v>
      </c>
      <c r="D275" s="101"/>
      <c r="E275" s="101"/>
      <c r="F275" s="101">
        <v>106.02219728</v>
      </c>
      <c r="G275" s="102">
        <v>133.92913444999999</v>
      </c>
      <c r="I275" s="103"/>
      <c r="AB275" s="104">
        <v>45176</v>
      </c>
    </row>
    <row r="276" spans="1:28" x14ac:dyDescent="0.3">
      <c r="A276" s="234">
        <v>43836</v>
      </c>
      <c r="B276" s="101">
        <v>138.18310165</v>
      </c>
      <c r="C276" s="101">
        <v>122.04080693</v>
      </c>
      <c r="D276" s="101"/>
      <c r="E276" s="101"/>
      <c r="F276" s="101">
        <v>106.04031486</v>
      </c>
      <c r="G276" s="102">
        <v>132.9861765</v>
      </c>
      <c r="I276" s="103"/>
      <c r="AB276" s="104">
        <v>45211</v>
      </c>
    </row>
    <row r="277" spans="1:28" x14ac:dyDescent="0.3">
      <c r="A277" s="234">
        <v>43837</v>
      </c>
      <c r="B277" s="101">
        <v>137.77104001999999</v>
      </c>
      <c r="C277" s="101">
        <v>122.11333822</v>
      </c>
      <c r="D277" s="101"/>
      <c r="E277" s="101"/>
      <c r="F277" s="101">
        <v>106.05843566</v>
      </c>
      <c r="G277" s="102">
        <v>132.74042987000001</v>
      </c>
      <c r="I277" s="103"/>
      <c r="AB277" s="104">
        <v>45232</v>
      </c>
    </row>
    <row r="278" spans="1:28" x14ac:dyDescent="0.3">
      <c r="A278" s="234">
        <v>43838</v>
      </c>
      <c r="B278" s="101">
        <v>135.39562594</v>
      </c>
      <c r="C278" s="101">
        <v>122.44857138</v>
      </c>
      <c r="D278" s="101"/>
      <c r="E278" s="101"/>
      <c r="F278" s="101">
        <v>106.07655948999999</v>
      </c>
      <c r="G278" s="102">
        <v>132.26833647000001</v>
      </c>
      <c r="I278" s="103"/>
      <c r="AB278" s="104">
        <v>45245</v>
      </c>
    </row>
    <row r="279" spans="1:28" x14ac:dyDescent="0.3">
      <c r="A279" s="234">
        <v>43839</v>
      </c>
      <c r="B279" s="101">
        <v>134.69567398999999</v>
      </c>
      <c r="C279" s="101">
        <v>122.65570371</v>
      </c>
      <c r="D279" s="101"/>
      <c r="E279" s="101"/>
      <c r="F279" s="101">
        <v>106.09468653</v>
      </c>
      <c r="G279" s="102">
        <v>131.92708113</v>
      </c>
      <c r="I279" s="103"/>
      <c r="AB279" s="104">
        <v>45285</v>
      </c>
    </row>
    <row r="280" spans="1:28" x14ac:dyDescent="0.3">
      <c r="A280" s="234">
        <v>43840</v>
      </c>
      <c r="B280" s="101">
        <v>135.01290616</v>
      </c>
      <c r="C280" s="101">
        <v>122.79222849</v>
      </c>
      <c r="D280" s="101"/>
      <c r="E280" s="101"/>
      <c r="F280" s="101">
        <v>106.1128166</v>
      </c>
      <c r="G280" s="102">
        <v>131.42224124000001</v>
      </c>
      <c r="I280" s="103"/>
      <c r="AB280" s="104">
        <v>45292</v>
      </c>
    </row>
    <row r="281" spans="1:28" x14ac:dyDescent="0.3">
      <c r="A281" s="234">
        <v>43843</v>
      </c>
      <c r="B281" s="101">
        <v>135.20213982999999</v>
      </c>
      <c r="C281" s="101">
        <v>122.52936896</v>
      </c>
      <c r="D281" s="101"/>
      <c r="E281" s="101"/>
      <c r="F281" s="101">
        <v>106.13094971</v>
      </c>
      <c r="G281" s="102">
        <v>133.49519219000001</v>
      </c>
      <c r="I281" s="103"/>
      <c r="AB281" s="104">
        <v>45334</v>
      </c>
    </row>
    <row r="282" spans="1:28" x14ac:dyDescent="0.3">
      <c r="A282" s="234">
        <v>43844</v>
      </c>
      <c r="B282" s="101">
        <v>135.33524126</v>
      </c>
      <c r="C282" s="101">
        <v>122.99982562</v>
      </c>
      <c r="D282" s="101"/>
      <c r="E282" s="101"/>
      <c r="F282" s="101">
        <v>106.14908603000001</v>
      </c>
      <c r="G282" s="102">
        <v>133.84463984000001</v>
      </c>
      <c r="I282" s="103"/>
      <c r="AB282" s="104">
        <v>45335</v>
      </c>
    </row>
    <row r="283" spans="1:28" x14ac:dyDescent="0.3">
      <c r="A283" s="234">
        <v>43845</v>
      </c>
      <c r="B283" s="101">
        <v>135.02353726999999</v>
      </c>
      <c r="C283" s="101">
        <v>123.06766845</v>
      </c>
      <c r="D283" s="101"/>
      <c r="E283" s="101"/>
      <c r="F283" s="101">
        <v>106.16722539</v>
      </c>
      <c r="G283" s="102">
        <v>132.45871672000001</v>
      </c>
      <c r="I283" s="103"/>
      <c r="AB283" s="104">
        <v>45380</v>
      </c>
    </row>
    <row r="284" spans="1:28" x14ac:dyDescent="0.3">
      <c r="A284" s="234">
        <v>43846</v>
      </c>
      <c r="B284" s="101">
        <v>134.47497225000001</v>
      </c>
      <c r="C284" s="101">
        <v>122.76418756</v>
      </c>
      <c r="D284" s="101"/>
      <c r="E284" s="101"/>
      <c r="F284" s="101">
        <v>106.18536777</v>
      </c>
      <c r="G284" s="102">
        <v>132.78852556999999</v>
      </c>
      <c r="I284" s="103"/>
      <c r="AB284" s="104">
        <v>45403</v>
      </c>
    </row>
    <row r="285" spans="1:28" x14ac:dyDescent="0.3">
      <c r="A285" s="234">
        <v>43847</v>
      </c>
      <c r="B285" s="101">
        <v>133.99742302000001</v>
      </c>
      <c r="C285" s="101">
        <v>123.06243397999999</v>
      </c>
      <c r="D285" s="101"/>
      <c r="E285" s="101"/>
      <c r="F285" s="101">
        <v>106.20351337</v>
      </c>
      <c r="G285" s="102">
        <v>134.80712281000001</v>
      </c>
      <c r="I285" s="103"/>
      <c r="AB285" s="104">
        <v>45413</v>
      </c>
    </row>
    <row r="286" spans="1:28" x14ac:dyDescent="0.3">
      <c r="A286" s="234">
        <v>43850</v>
      </c>
      <c r="B286" s="101">
        <v>133.49350865</v>
      </c>
      <c r="C286" s="101">
        <v>122.79311337999999</v>
      </c>
      <c r="D286" s="101"/>
      <c r="E286" s="101"/>
      <c r="F286" s="101">
        <v>106.22166201</v>
      </c>
      <c r="G286" s="102">
        <v>135.24328381000001</v>
      </c>
      <c r="I286" s="103"/>
      <c r="AB286" s="104">
        <v>45442</v>
      </c>
    </row>
    <row r="287" spans="1:28" x14ac:dyDescent="0.3">
      <c r="A287" s="234">
        <v>43851</v>
      </c>
      <c r="B287" s="101">
        <v>132.93473777</v>
      </c>
      <c r="C287" s="101">
        <v>122.75152377000001</v>
      </c>
      <c r="D287" s="101"/>
      <c r="E287" s="101"/>
      <c r="F287" s="101">
        <v>106.23981367</v>
      </c>
      <c r="G287" s="102">
        <v>133.15471056999999</v>
      </c>
      <c r="I287" s="103"/>
      <c r="AB287" s="104">
        <v>45542</v>
      </c>
    </row>
    <row r="288" spans="1:28" x14ac:dyDescent="0.3">
      <c r="A288" s="234">
        <v>43852</v>
      </c>
      <c r="B288" s="101">
        <v>132.69319906999999</v>
      </c>
      <c r="C288" s="101">
        <v>123.20781386</v>
      </c>
      <c r="D288" s="101"/>
      <c r="E288" s="101"/>
      <c r="F288" s="101">
        <v>106.25796855</v>
      </c>
      <c r="G288" s="102">
        <v>134.70820062999999</v>
      </c>
      <c r="I288" s="103"/>
      <c r="AB288" s="104">
        <v>45577</v>
      </c>
    </row>
    <row r="289" spans="1:28" x14ac:dyDescent="0.3">
      <c r="A289" s="234">
        <v>43853</v>
      </c>
      <c r="B289" s="101">
        <v>132.72764384999999</v>
      </c>
      <c r="C289" s="101">
        <v>123.18238943999999</v>
      </c>
      <c r="D289" s="101"/>
      <c r="E289" s="101"/>
      <c r="F289" s="101">
        <v>106.27612646</v>
      </c>
      <c r="G289" s="102">
        <v>136.00107274000001</v>
      </c>
      <c r="I289" s="103"/>
      <c r="AB289" s="104">
        <v>45598</v>
      </c>
    </row>
    <row r="290" spans="1:28" x14ac:dyDescent="0.3">
      <c r="A290" s="234">
        <v>43854</v>
      </c>
      <c r="B290" s="101">
        <v>132.67236209999999</v>
      </c>
      <c r="C290" s="101">
        <v>123.2903366</v>
      </c>
      <c r="D290" s="101"/>
      <c r="E290" s="101"/>
      <c r="F290" s="101">
        <v>106.29428758</v>
      </c>
      <c r="G290" s="102">
        <v>134.69113331</v>
      </c>
      <c r="I290" s="103"/>
      <c r="AB290" s="104">
        <v>45611</v>
      </c>
    </row>
    <row r="291" spans="1:28" x14ac:dyDescent="0.3">
      <c r="A291" s="234">
        <v>43857</v>
      </c>
      <c r="B291" s="101">
        <v>131.49528617000001</v>
      </c>
      <c r="C291" s="101">
        <v>123.14575714999999</v>
      </c>
      <c r="D291" s="101"/>
      <c r="E291" s="101"/>
      <c r="F291" s="101">
        <v>106.31245174</v>
      </c>
      <c r="G291" s="102">
        <v>130.25986585000001</v>
      </c>
      <c r="I291" s="103"/>
      <c r="AB291" s="104">
        <v>45616</v>
      </c>
    </row>
    <row r="292" spans="1:28" x14ac:dyDescent="0.3">
      <c r="A292" s="234">
        <v>43858</v>
      </c>
      <c r="B292" s="101">
        <v>131.82952811000001</v>
      </c>
      <c r="C292" s="101">
        <v>123.36251992</v>
      </c>
      <c r="D292" s="101"/>
      <c r="E292" s="101"/>
      <c r="F292" s="101">
        <v>106.33061893</v>
      </c>
      <c r="G292" s="102">
        <v>132.53225409999999</v>
      </c>
      <c r="I292" s="103"/>
      <c r="AB292" s="104">
        <v>45650</v>
      </c>
    </row>
    <row r="293" spans="1:28" x14ac:dyDescent="0.3">
      <c r="A293" s="234">
        <v>43859</v>
      </c>
      <c r="B293" s="101">
        <v>131.31115543000001</v>
      </c>
      <c r="C293" s="101">
        <v>123.63178310000001</v>
      </c>
      <c r="D293" s="101"/>
      <c r="E293" s="101"/>
      <c r="F293" s="101">
        <v>106.34878933</v>
      </c>
      <c r="G293" s="102">
        <v>131.2873184</v>
      </c>
      <c r="I293" s="103"/>
      <c r="AB293" s="104">
        <v>45651</v>
      </c>
    </row>
    <row r="294" spans="1:28" x14ac:dyDescent="0.3">
      <c r="A294" s="234">
        <v>43860</v>
      </c>
      <c r="B294" s="101">
        <v>130.80724106</v>
      </c>
      <c r="C294" s="101">
        <v>123.47284904</v>
      </c>
      <c r="D294" s="101"/>
      <c r="E294" s="101"/>
      <c r="F294" s="101">
        <v>106.36696277</v>
      </c>
      <c r="G294" s="102">
        <v>131.45025440000001</v>
      </c>
      <c r="I294" s="103"/>
      <c r="AB294" s="104">
        <v>45657</v>
      </c>
    </row>
    <row r="295" spans="1:28" x14ac:dyDescent="0.3">
      <c r="A295" s="234">
        <v>43861</v>
      </c>
      <c r="B295" s="101">
        <v>130.85954609000001</v>
      </c>
      <c r="C295" s="101">
        <v>123.29882839</v>
      </c>
      <c r="D295" s="101"/>
      <c r="E295" s="101"/>
      <c r="F295" s="101">
        <v>106.38513942</v>
      </c>
      <c r="G295" s="102">
        <v>129.43918954</v>
      </c>
      <c r="I295" s="103"/>
      <c r="AB295" s="104">
        <v>45658</v>
      </c>
    </row>
    <row r="296" spans="1:28" x14ac:dyDescent="0.3">
      <c r="A296" s="234">
        <v>43864</v>
      </c>
      <c r="B296" s="101">
        <v>129.95462644</v>
      </c>
      <c r="C296" s="101">
        <v>123.57147405000001</v>
      </c>
      <c r="D296" s="101"/>
      <c r="E296" s="101"/>
      <c r="F296" s="101">
        <v>106.4033191</v>
      </c>
      <c r="G296" s="102">
        <v>130.42754656</v>
      </c>
      <c r="I296" s="103"/>
      <c r="AB296" s="104">
        <v>45719</v>
      </c>
    </row>
    <row r="297" spans="1:28" x14ac:dyDescent="0.3">
      <c r="A297" s="234">
        <v>43865</v>
      </c>
      <c r="B297" s="101">
        <v>130.06306370999999</v>
      </c>
      <c r="C297" s="101">
        <v>123.72863377</v>
      </c>
      <c r="D297" s="101"/>
      <c r="E297" s="101"/>
      <c r="F297" s="101">
        <v>106.42150181</v>
      </c>
      <c r="G297" s="102">
        <v>131.48287572999999</v>
      </c>
      <c r="I297" s="103"/>
      <c r="AB297" s="104">
        <v>45720</v>
      </c>
    </row>
    <row r="298" spans="1:28" x14ac:dyDescent="0.3">
      <c r="A298" s="234">
        <v>43866</v>
      </c>
      <c r="B298" s="101">
        <v>129.63356708000001</v>
      </c>
      <c r="C298" s="101">
        <v>124.1671769</v>
      </c>
      <c r="D298" s="101"/>
      <c r="E298" s="101"/>
      <c r="F298" s="101">
        <v>106.43968774</v>
      </c>
      <c r="G298" s="102">
        <v>132.0194267</v>
      </c>
      <c r="I298" s="103"/>
      <c r="AB298" s="104">
        <v>45765</v>
      </c>
    </row>
    <row r="299" spans="1:28" x14ac:dyDescent="0.3">
      <c r="A299" s="234">
        <v>43867</v>
      </c>
      <c r="B299" s="101">
        <v>129.39628081000001</v>
      </c>
      <c r="C299" s="101">
        <v>124.02354339999999</v>
      </c>
      <c r="D299" s="101"/>
      <c r="E299" s="101"/>
      <c r="F299" s="101">
        <v>106.45686388</v>
      </c>
      <c r="G299" s="102">
        <v>131.06559118000001</v>
      </c>
      <c r="I299" s="103"/>
      <c r="AB299" s="104">
        <v>45768</v>
      </c>
    </row>
    <row r="300" spans="1:28" x14ac:dyDescent="0.3">
      <c r="A300" s="234">
        <v>43868</v>
      </c>
      <c r="B300" s="101">
        <v>128.77584952999999</v>
      </c>
      <c r="C300" s="101">
        <v>123.88955414</v>
      </c>
      <c r="D300" s="101"/>
      <c r="E300" s="101"/>
      <c r="F300" s="101">
        <v>106.47404288</v>
      </c>
      <c r="G300" s="102">
        <v>129.45024917000001</v>
      </c>
      <c r="I300" s="103"/>
      <c r="AB300" s="104">
        <v>45778</v>
      </c>
    </row>
    <row r="301" spans="1:28" x14ac:dyDescent="0.3">
      <c r="A301" s="234">
        <v>43871</v>
      </c>
      <c r="B301" s="101">
        <v>127.76759554</v>
      </c>
      <c r="C301" s="101">
        <v>124.30123858</v>
      </c>
      <c r="D301" s="101"/>
      <c r="E301" s="101"/>
      <c r="F301" s="101">
        <v>106.49122455</v>
      </c>
      <c r="G301" s="102">
        <v>128.08487509</v>
      </c>
      <c r="I301" s="103"/>
      <c r="AB301" s="104">
        <v>45827</v>
      </c>
    </row>
    <row r="302" spans="1:28" x14ac:dyDescent="0.3">
      <c r="A302" s="234">
        <v>43872</v>
      </c>
      <c r="B302" s="101">
        <v>128.43692991</v>
      </c>
      <c r="C302" s="101">
        <v>124.68754219</v>
      </c>
      <c r="D302" s="101"/>
      <c r="E302" s="101"/>
      <c r="F302" s="101">
        <v>106.50840908000001</v>
      </c>
      <c r="G302" s="102">
        <v>131.27112721</v>
      </c>
      <c r="I302" s="103"/>
      <c r="AB302" s="104">
        <v>45907</v>
      </c>
    </row>
    <row r="303" spans="1:28" x14ac:dyDescent="0.3">
      <c r="A303" s="234">
        <v>43873</v>
      </c>
      <c r="B303" s="101">
        <v>129.02759409999999</v>
      </c>
      <c r="C303" s="101">
        <v>125.08592335</v>
      </c>
      <c r="D303" s="101"/>
      <c r="E303" s="101"/>
      <c r="F303" s="101">
        <v>106.52559629</v>
      </c>
      <c r="G303" s="102">
        <v>132.75429990999999</v>
      </c>
      <c r="I303" s="103"/>
      <c r="AB303" s="104">
        <v>45942</v>
      </c>
    </row>
    <row r="304" spans="1:28" x14ac:dyDescent="0.3">
      <c r="A304" s="234">
        <v>43874</v>
      </c>
      <c r="B304" s="101">
        <v>129.25722596</v>
      </c>
      <c r="C304" s="101">
        <v>124.93010866</v>
      </c>
      <c r="D304" s="101"/>
      <c r="E304" s="101"/>
      <c r="F304" s="101">
        <v>106.54278635</v>
      </c>
      <c r="G304" s="102">
        <v>131.60313206000001</v>
      </c>
      <c r="I304" s="103"/>
      <c r="AB304" s="104">
        <v>45963</v>
      </c>
    </row>
    <row r="305" spans="1:28" x14ac:dyDescent="0.3">
      <c r="A305" s="234">
        <v>43875</v>
      </c>
      <c r="B305" s="101">
        <v>129.6539788</v>
      </c>
      <c r="C305" s="101">
        <v>125.67589108999999</v>
      </c>
      <c r="D305" s="101"/>
      <c r="E305" s="101"/>
      <c r="F305" s="101">
        <v>106.55997908000001</v>
      </c>
      <c r="G305" s="102">
        <v>130.14479799</v>
      </c>
      <c r="I305" s="103"/>
      <c r="AB305" s="104">
        <v>45976</v>
      </c>
    </row>
    <row r="306" spans="1:28" x14ac:dyDescent="0.3">
      <c r="A306" s="234">
        <v>43878</v>
      </c>
      <c r="B306" s="101">
        <v>129.56978045</v>
      </c>
      <c r="C306" s="101">
        <v>125.38002634999999</v>
      </c>
      <c r="D306" s="101"/>
      <c r="E306" s="101"/>
      <c r="F306" s="101">
        <v>106.57717468</v>
      </c>
      <c r="G306" s="102">
        <v>131.20111707000001</v>
      </c>
      <c r="AB306" s="104">
        <v>46016</v>
      </c>
    </row>
    <row r="307" spans="1:28" x14ac:dyDescent="0.3">
      <c r="A307" s="234">
        <v>43879</v>
      </c>
      <c r="B307" s="101">
        <v>128.65167822999999</v>
      </c>
      <c r="C307" s="101">
        <v>125.3277916</v>
      </c>
      <c r="D307" s="101"/>
      <c r="E307" s="101"/>
      <c r="F307" s="101">
        <v>106.59437312</v>
      </c>
      <c r="G307" s="102">
        <v>130.82359937000001</v>
      </c>
      <c r="AB307" s="104">
        <v>46023</v>
      </c>
    </row>
    <row r="308" spans="1:28" x14ac:dyDescent="0.3">
      <c r="A308" s="234">
        <v>43880</v>
      </c>
      <c r="B308" s="101">
        <v>128.12267445000001</v>
      </c>
      <c r="C308" s="101">
        <v>125.63250956</v>
      </c>
      <c r="D308" s="101"/>
      <c r="E308" s="101"/>
      <c r="F308" s="101">
        <v>106.61157425</v>
      </c>
      <c r="G308" s="102">
        <v>132.57618538</v>
      </c>
      <c r="AB308" s="104">
        <v>46069</v>
      </c>
    </row>
    <row r="309" spans="1:28" x14ac:dyDescent="0.3">
      <c r="A309" s="234">
        <v>43881</v>
      </c>
      <c r="B309" s="101">
        <v>128.13117933000001</v>
      </c>
      <c r="C309" s="101">
        <v>125.33292975000001</v>
      </c>
      <c r="D309" s="101"/>
      <c r="E309" s="101"/>
      <c r="F309" s="101">
        <v>106.62877822</v>
      </c>
      <c r="G309" s="102">
        <v>130.37865438</v>
      </c>
      <c r="AB309" s="104">
        <v>46070</v>
      </c>
    </row>
    <row r="310" spans="1:28" x14ac:dyDescent="0.3">
      <c r="A310" s="234">
        <v>43882</v>
      </c>
      <c r="B310" s="101">
        <v>128.320413</v>
      </c>
      <c r="C310" s="101">
        <v>124.86060673999999</v>
      </c>
      <c r="D310" s="101"/>
      <c r="E310" s="101"/>
      <c r="F310" s="101">
        <v>106.64598488</v>
      </c>
      <c r="G310" s="102">
        <v>129.34913098999999</v>
      </c>
      <c r="AB310" s="104">
        <v>46115</v>
      </c>
    </row>
    <row r="311" spans="1:28" x14ac:dyDescent="0.3">
      <c r="A311" s="234">
        <v>43885</v>
      </c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34">
        <v>43886</v>
      </c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34">
        <v>43887</v>
      </c>
      <c r="B313" s="101">
        <v>126.41149179</v>
      </c>
      <c r="C313" s="101">
        <v>123.94824367</v>
      </c>
      <c r="D313" s="101"/>
      <c r="E313" s="101"/>
      <c r="F313" s="101">
        <v>106.66319439</v>
      </c>
      <c r="G313" s="102">
        <v>120.28851277</v>
      </c>
      <c r="AB313" s="104">
        <v>46177</v>
      </c>
    </row>
    <row r="314" spans="1:28" x14ac:dyDescent="0.3">
      <c r="A314" s="234">
        <v>43888</v>
      </c>
      <c r="B314" s="101">
        <v>126.40213642000001</v>
      </c>
      <c r="C314" s="101">
        <v>123.82151177</v>
      </c>
      <c r="D314" s="101"/>
      <c r="E314" s="101"/>
      <c r="F314" s="101">
        <v>106.68040658</v>
      </c>
      <c r="G314" s="102">
        <v>117.17685621</v>
      </c>
      <c r="AB314" s="104">
        <v>46272</v>
      </c>
    </row>
    <row r="315" spans="1:28" x14ac:dyDescent="0.3">
      <c r="A315" s="234">
        <v>43889</v>
      </c>
      <c r="B315" s="101">
        <v>126.03430019</v>
      </c>
      <c r="C315" s="101">
        <v>123.85293977000001</v>
      </c>
      <c r="D315" s="101"/>
      <c r="E315" s="101"/>
      <c r="F315" s="101">
        <v>106.69762162000001</v>
      </c>
      <c r="G315" s="102">
        <v>118.52862193999999</v>
      </c>
      <c r="AB315" s="104">
        <v>46307</v>
      </c>
    </row>
    <row r="316" spans="1:28" x14ac:dyDescent="0.3">
      <c r="A316" s="234">
        <v>43892</v>
      </c>
      <c r="B316" s="101">
        <v>126.94942570000001</v>
      </c>
      <c r="C316" s="101">
        <v>124.81742318000001</v>
      </c>
      <c r="D316" s="101"/>
      <c r="E316" s="101"/>
      <c r="F316" s="101">
        <v>106.71483934</v>
      </c>
      <c r="G316" s="102">
        <v>121.32065315</v>
      </c>
      <c r="AB316" s="104">
        <v>46328</v>
      </c>
    </row>
    <row r="317" spans="1:28" x14ac:dyDescent="0.3">
      <c r="A317" s="234">
        <v>43893</v>
      </c>
      <c r="B317" s="101">
        <v>127.53456172</v>
      </c>
      <c r="C317" s="101">
        <v>125.0494451</v>
      </c>
      <c r="D317" s="101"/>
      <c r="E317" s="101"/>
      <c r="F317" s="101">
        <v>106.73205991</v>
      </c>
      <c r="G317" s="102">
        <v>120.08239646</v>
      </c>
      <c r="AB317" s="104">
        <v>46341</v>
      </c>
    </row>
    <row r="318" spans="1:28" x14ac:dyDescent="0.3">
      <c r="A318" s="234">
        <v>43894</v>
      </c>
      <c r="B318" s="101">
        <v>127.69232731</v>
      </c>
      <c r="C318" s="101">
        <v>125.25853965</v>
      </c>
      <c r="D318" s="101"/>
      <c r="E318" s="101"/>
      <c r="F318" s="101">
        <v>106.74928334000001</v>
      </c>
      <c r="G318" s="102">
        <v>122.00199187</v>
      </c>
      <c r="AB318" s="104">
        <v>46381</v>
      </c>
    </row>
    <row r="319" spans="1:28" x14ac:dyDescent="0.3">
      <c r="A319" s="234">
        <v>43895</v>
      </c>
      <c r="B319" s="101">
        <v>127.3159862</v>
      </c>
      <c r="C319" s="101">
        <v>124.35865153</v>
      </c>
      <c r="D319" s="101"/>
      <c r="E319" s="101"/>
      <c r="F319" s="101">
        <v>106.76650943999999</v>
      </c>
      <c r="G319" s="102">
        <v>116.32314896</v>
      </c>
      <c r="AB319" s="104">
        <v>46388</v>
      </c>
    </row>
    <row r="320" spans="1:28" x14ac:dyDescent="0.3">
      <c r="A320" s="234">
        <v>43896</v>
      </c>
      <c r="B320" s="101">
        <v>126.14146173</v>
      </c>
      <c r="C320" s="101">
        <v>124.18713765</v>
      </c>
      <c r="D320" s="101"/>
      <c r="E320" s="101"/>
      <c r="F320" s="101">
        <v>106.7837384</v>
      </c>
      <c r="G320" s="102">
        <v>111.50280352999999</v>
      </c>
      <c r="AB320" s="104">
        <v>46426</v>
      </c>
    </row>
    <row r="321" spans="1:28" x14ac:dyDescent="0.3">
      <c r="A321" s="234">
        <v>43899</v>
      </c>
      <c r="B321" s="101">
        <v>121.66364034</v>
      </c>
      <c r="C321" s="101">
        <v>121.4836413</v>
      </c>
      <c r="D321" s="101"/>
      <c r="E321" s="101"/>
      <c r="F321" s="101">
        <v>106.80097004</v>
      </c>
      <c r="G321" s="102">
        <v>97.929085748000006</v>
      </c>
      <c r="AB321" s="104">
        <v>46427</v>
      </c>
    </row>
    <row r="322" spans="1:28" x14ac:dyDescent="0.3">
      <c r="A322" s="234">
        <v>43900</v>
      </c>
      <c r="B322" s="101">
        <v>123.392258</v>
      </c>
      <c r="C322" s="101">
        <v>121.69400245999999</v>
      </c>
      <c r="D322" s="101"/>
      <c r="E322" s="101"/>
      <c r="F322" s="101">
        <v>106.81820453</v>
      </c>
      <c r="G322" s="102">
        <v>104.92357994</v>
      </c>
      <c r="AB322" s="104">
        <v>46472</v>
      </c>
    </row>
    <row r="323" spans="1:28" x14ac:dyDescent="0.3">
      <c r="A323" s="234">
        <v>43901</v>
      </c>
      <c r="B323" s="101">
        <v>121.13123461000001</v>
      </c>
      <c r="C323" s="101">
        <v>116.50727086000001</v>
      </c>
      <c r="D323" s="101"/>
      <c r="E323" s="101"/>
      <c r="F323" s="101">
        <v>106.83544188</v>
      </c>
      <c r="G323" s="102">
        <v>96.909518294999998</v>
      </c>
      <c r="AB323" s="104">
        <v>46498</v>
      </c>
    </row>
    <row r="324" spans="1:28" x14ac:dyDescent="0.3">
      <c r="A324" s="234">
        <v>43902</v>
      </c>
      <c r="B324" s="101">
        <v>113.17491569000001</v>
      </c>
      <c r="C324" s="101">
        <v>111.16835471</v>
      </c>
      <c r="D324" s="101"/>
      <c r="E324" s="101"/>
      <c r="F324" s="101">
        <v>106.85268189999999</v>
      </c>
      <c r="G324" s="102">
        <v>82.585942196000005</v>
      </c>
      <c r="AB324" s="104">
        <v>46508</v>
      </c>
    </row>
    <row r="325" spans="1:28" x14ac:dyDescent="0.3">
      <c r="A325" s="234">
        <v>43903</v>
      </c>
      <c r="B325" s="101">
        <v>114.86143417</v>
      </c>
      <c r="C325" s="101">
        <v>117.1718248</v>
      </c>
      <c r="D325" s="101"/>
      <c r="E325" s="101"/>
      <c r="F325" s="101">
        <v>106.86992478000001</v>
      </c>
      <c r="G325" s="102">
        <v>94.072679695000005</v>
      </c>
      <c r="AB325" s="104">
        <v>46534</v>
      </c>
    </row>
    <row r="326" spans="1:28" x14ac:dyDescent="0.3">
      <c r="A326" s="234">
        <v>43906</v>
      </c>
      <c r="B326" s="101">
        <v>109.53482536999999</v>
      </c>
      <c r="C326" s="101">
        <v>116.26881333</v>
      </c>
      <c r="D326" s="101"/>
      <c r="E326" s="101"/>
      <c r="F326" s="101">
        <v>106.88717034</v>
      </c>
      <c r="G326" s="102">
        <v>80.976516849000006</v>
      </c>
      <c r="AB326" s="104">
        <v>46637</v>
      </c>
    </row>
    <row r="327" spans="1:28" x14ac:dyDescent="0.3">
      <c r="A327" s="234">
        <v>43907</v>
      </c>
      <c r="B327" s="101">
        <v>107.19980949000001</v>
      </c>
      <c r="C327" s="101">
        <v>117.00470479000001</v>
      </c>
      <c r="D327" s="101"/>
      <c r="E327" s="101"/>
      <c r="F327" s="101">
        <v>106.90441875</v>
      </c>
      <c r="G327" s="102">
        <v>84.901078393000006</v>
      </c>
      <c r="AB327" s="104">
        <v>46672</v>
      </c>
    </row>
    <row r="328" spans="1:28" x14ac:dyDescent="0.3">
      <c r="A328" s="234">
        <v>43908</v>
      </c>
      <c r="B328" s="101">
        <v>93.017065048999996</v>
      </c>
      <c r="C328" s="101">
        <v>112.46096785</v>
      </c>
      <c r="D328" s="101"/>
      <c r="E328" s="101"/>
      <c r="F328" s="101">
        <v>106.92166983</v>
      </c>
      <c r="G328" s="102">
        <v>76.114493031999999</v>
      </c>
      <c r="AB328" s="104">
        <v>46693</v>
      </c>
    </row>
    <row r="329" spans="1:28" x14ac:dyDescent="0.3">
      <c r="A329" s="234">
        <v>43909</v>
      </c>
      <c r="B329" s="101">
        <v>93.862875755999994</v>
      </c>
      <c r="C329" s="101">
        <v>112.70542261999999</v>
      </c>
      <c r="D329" s="101"/>
      <c r="E329" s="101"/>
      <c r="F329" s="101">
        <v>106.93688172</v>
      </c>
      <c r="G329" s="102">
        <v>77.749371439000001</v>
      </c>
      <c r="AB329" s="104">
        <v>46706</v>
      </c>
    </row>
    <row r="330" spans="1:28" x14ac:dyDescent="0.3">
      <c r="A330" s="234">
        <v>43910</v>
      </c>
      <c r="B330" s="101">
        <v>96.811093771000003</v>
      </c>
      <c r="C330" s="101">
        <v>112.12722579</v>
      </c>
      <c r="D330" s="101"/>
      <c r="E330" s="101"/>
      <c r="F330" s="101">
        <v>106.95209575</v>
      </c>
      <c r="G330" s="102">
        <v>76.312940428999994</v>
      </c>
      <c r="AB330" s="104">
        <v>46746</v>
      </c>
    </row>
    <row r="331" spans="1:28" x14ac:dyDescent="0.3">
      <c r="A331" s="234">
        <v>43913</v>
      </c>
      <c r="B331" s="101">
        <v>92.246522565999996</v>
      </c>
      <c r="C331" s="101">
        <v>109.73686358</v>
      </c>
      <c r="D331" s="101"/>
      <c r="E331" s="101"/>
      <c r="F331" s="101">
        <v>106.96731192999999</v>
      </c>
      <c r="G331" s="102">
        <v>72.330862023999998</v>
      </c>
      <c r="AB331" s="104">
        <v>46753</v>
      </c>
    </row>
    <row r="332" spans="1:28" x14ac:dyDescent="0.3">
      <c r="A332" s="234">
        <v>43914</v>
      </c>
      <c r="B332" s="101">
        <v>94.838385943000006</v>
      </c>
      <c r="C332" s="101">
        <v>111.44208614999999</v>
      </c>
      <c r="D332" s="101"/>
      <c r="E332" s="101"/>
      <c r="F332" s="101">
        <v>106.98253024</v>
      </c>
      <c r="G332" s="102">
        <v>79.339476582000003</v>
      </c>
      <c r="AB332" s="104">
        <v>46811</v>
      </c>
    </row>
    <row r="333" spans="1:28" x14ac:dyDescent="0.3">
      <c r="A333" s="234">
        <v>43915</v>
      </c>
      <c r="B333" s="101">
        <v>100.35975659</v>
      </c>
      <c r="C333" s="101">
        <v>113.69313446</v>
      </c>
      <c r="D333" s="101"/>
      <c r="E333" s="101"/>
      <c r="F333" s="101">
        <v>106.9977507</v>
      </c>
      <c r="G333" s="102">
        <v>85.286037442999998</v>
      </c>
      <c r="AB333" s="104">
        <v>46812</v>
      </c>
    </row>
    <row r="334" spans="1:28" x14ac:dyDescent="0.3">
      <c r="A334" s="234">
        <v>43916</v>
      </c>
      <c r="B334" s="101">
        <v>103.89736306</v>
      </c>
      <c r="C334" s="101">
        <v>115.07566727</v>
      </c>
      <c r="D334" s="101"/>
      <c r="E334" s="101"/>
      <c r="F334" s="101">
        <v>107.01297329000001</v>
      </c>
      <c r="G334" s="102">
        <v>88.419699463000001</v>
      </c>
      <c r="AB334" s="104">
        <v>46857</v>
      </c>
    </row>
    <row r="335" spans="1:28" x14ac:dyDescent="0.3">
      <c r="A335" s="234">
        <v>43917</v>
      </c>
      <c r="B335" s="101">
        <v>104.98641344000001</v>
      </c>
      <c r="C335" s="101">
        <v>115.04005169</v>
      </c>
      <c r="D335" s="101"/>
      <c r="E335" s="101"/>
      <c r="F335" s="101">
        <v>107.02819803</v>
      </c>
      <c r="G335" s="102">
        <v>83.548823396000003</v>
      </c>
      <c r="AB335" s="104">
        <v>46864</v>
      </c>
    </row>
    <row r="336" spans="1:28" x14ac:dyDescent="0.3">
      <c r="A336" s="234">
        <v>43920</v>
      </c>
      <c r="B336" s="101">
        <v>105.34574479</v>
      </c>
      <c r="C336" s="101">
        <v>115.37846902</v>
      </c>
      <c r="D336" s="101"/>
      <c r="E336" s="101"/>
      <c r="F336" s="101">
        <v>107.04342509</v>
      </c>
      <c r="G336" s="102">
        <v>84.926383537000007</v>
      </c>
      <c r="AB336" s="104">
        <v>46874</v>
      </c>
    </row>
    <row r="337" spans="1:28" x14ac:dyDescent="0.3">
      <c r="A337" s="234">
        <v>43921</v>
      </c>
      <c r="B337" s="101">
        <v>106.06015504</v>
      </c>
      <c r="C337" s="101">
        <v>115.21772885999999</v>
      </c>
      <c r="D337" s="101"/>
      <c r="E337" s="101"/>
      <c r="F337" s="101">
        <v>107.05865429000001</v>
      </c>
      <c r="G337" s="102">
        <v>83.083431763999997</v>
      </c>
      <c r="AB337" s="104">
        <v>46919</v>
      </c>
    </row>
    <row r="338" spans="1:28" x14ac:dyDescent="0.3">
      <c r="A338" s="234">
        <v>43922</v>
      </c>
      <c r="B338" s="101">
        <v>104.79250209</v>
      </c>
      <c r="C338" s="101">
        <v>114.52899709</v>
      </c>
      <c r="D338" s="101"/>
      <c r="E338" s="101"/>
      <c r="F338" s="101">
        <v>107.07388563000001</v>
      </c>
      <c r="G338" s="102">
        <v>80.747416548999993</v>
      </c>
      <c r="AB338" s="104">
        <v>47003</v>
      </c>
    </row>
    <row r="339" spans="1:28" x14ac:dyDescent="0.3">
      <c r="A339" s="234">
        <v>43923</v>
      </c>
      <c r="B339" s="101">
        <v>104.00367411000001</v>
      </c>
      <c r="C339" s="101">
        <v>114.25125662000001</v>
      </c>
      <c r="D339" s="101"/>
      <c r="E339" s="101"/>
      <c r="F339" s="101">
        <v>107.08911911</v>
      </c>
      <c r="G339" s="102">
        <v>82.211519370000005</v>
      </c>
      <c r="AB339" s="104">
        <v>47038</v>
      </c>
    </row>
    <row r="340" spans="1:28" x14ac:dyDescent="0.3">
      <c r="A340" s="234">
        <v>43924</v>
      </c>
      <c r="B340" s="101">
        <v>102.81299036</v>
      </c>
      <c r="C340" s="101">
        <v>113.23069173</v>
      </c>
      <c r="D340" s="101"/>
      <c r="E340" s="101"/>
      <c r="F340" s="101">
        <v>107.10435473</v>
      </c>
      <c r="G340" s="102">
        <v>79.121310742999995</v>
      </c>
      <c r="AB340" s="104">
        <v>47059</v>
      </c>
    </row>
    <row r="341" spans="1:28" x14ac:dyDescent="0.3">
      <c r="A341" s="234">
        <v>43927</v>
      </c>
      <c r="B341" s="101">
        <v>103.67921278</v>
      </c>
      <c r="C341" s="101">
        <v>113.67666032</v>
      </c>
      <c r="D341" s="101"/>
      <c r="E341" s="101"/>
      <c r="F341" s="101">
        <v>107.11959249</v>
      </c>
      <c r="G341" s="102">
        <v>84.281807819999997</v>
      </c>
      <c r="AB341" s="104">
        <v>47072</v>
      </c>
    </row>
    <row r="342" spans="1:28" x14ac:dyDescent="0.3">
      <c r="A342" s="234">
        <v>43928</v>
      </c>
      <c r="B342" s="101">
        <v>105.60599424</v>
      </c>
      <c r="C342" s="101">
        <v>114.03752875000001</v>
      </c>
      <c r="D342" s="101"/>
      <c r="E342" s="101"/>
      <c r="F342" s="101">
        <v>107.13483239999999</v>
      </c>
      <c r="G342" s="102">
        <v>86.881854447999999</v>
      </c>
      <c r="AB342" s="104">
        <v>47112</v>
      </c>
    </row>
    <row r="343" spans="1:28" x14ac:dyDescent="0.3">
      <c r="A343" s="234">
        <v>43929</v>
      </c>
      <c r="B343" s="101">
        <v>106.47306715000001</v>
      </c>
      <c r="C343" s="101">
        <v>114.48069531</v>
      </c>
      <c r="D343" s="101"/>
      <c r="E343" s="101"/>
      <c r="F343" s="101">
        <v>107.15007462</v>
      </c>
      <c r="G343" s="102">
        <v>89.460760358000002</v>
      </c>
      <c r="AB343" s="104">
        <v>47119</v>
      </c>
    </row>
    <row r="344" spans="1:28" x14ac:dyDescent="0.3">
      <c r="A344" s="234">
        <v>43930</v>
      </c>
      <c r="B344" s="101">
        <v>107.17046764</v>
      </c>
      <c r="C344" s="101">
        <v>115.20155354000001</v>
      </c>
      <c r="D344" s="101"/>
      <c r="E344" s="101"/>
      <c r="F344" s="101">
        <v>107.16531899</v>
      </c>
      <c r="G344" s="102">
        <v>88.388159059000003</v>
      </c>
      <c r="AB344" s="104">
        <v>47161</v>
      </c>
    </row>
    <row r="345" spans="1:28" x14ac:dyDescent="0.3">
      <c r="A345" s="234">
        <v>43931</v>
      </c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34">
        <v>43934</v>
      </c>
      <c r="B346" s="101">
        <v>107.48727456</v>
      </c>
      <c r="C346" s="101">
        <v>115.35377676</v>
      </c>
      <c r="D346" s="101"/>
      <c r="E346" s="101"/>
      <c r="F346" s="101">
        <v>107.1805655</v>
      </c>
      <c r="G346" s="102">
        <v>89.701068198000002</v>
      </c>
      <c r="AB346" s="104">
        <v>47207</v>
      </c>
    </row>
    <row r="347" spans="1:28" x14ac:dyDescent="0.3">
      <c r="A347" s="234">
        <v>43935</v>
      </c>
      <c r="B347" s="101">
        <v>108.40197483</v>
      </c>
      <c r="C347" s="101">
        <v>116.12485766</v>
      </c>
      <c r="D347" s="101"/>
      <c r="E347" s="101"/>
      <c r="F347" s="101">
        <v>107.19581414</v>
      </c>
      <c r="G347" s="102">
        <v>90.932805172000002</v>
      </c>
      <c r="AB347" s="104">
        <v>47229</v>
      </c>
    </row>
    <row r="348" spans="1:28" x14ac:dyDescent="0.3">
      <c r="A348" s="234">
        <v>43936</v>
      </c>
      <c r="B348" s="101">
        <v>108.20083432</v>
      </c>
      <c r="C348" s="101">
        <v>117.00733839999999</v>
      </c>
      <c r="D348" s="101"/>
      <c r="E348" s="101"/>
      <c r="F348" s="101">
        <v>107.21106493000001</v>
      </c>
      <c r="G348" s="102">
        <v>89.696107298000001</v>
      </c>
      <c r="AB348" s="104">
        <v>47239</v>
      </c>
    </row>
    <row r="349" spans="1:28" x14ac:dyDescent="0.3">
      <c r="A349" s="234">
        <v>43937</v>
      </c>
      <c r="B349" s="101">
        <v>108.44492449000001</v>
      </c>
      <c r="C349" s="101">
        <v>117.98958516</v>
      </c>
      <c r="D349" s="101"/>
      <c r="E349" s="101"/>
      <c r="F349" s="101">
        <v>107.22631787</v>
      </c>
      <c r="G349" s="102">
        <v>88.535973412000004</v>
      </c>
      <c r="AB349" s="104">
        <v>47269</v>
      </c>
    </row>
    <row r="350" spans="1:28" x14ac:dyDescent="0.3">
      <c r="A350" s="234">
        <v>43938</v>
      </c>
      <c r="B350" s="101">
        <v>108.84040160000001</v>
      </c>
      <c r="C350" s="101">
        <v>118.76635475</v>
      </c>
      <c r="D350" s="101"/>
      <c r="E350" s="101"/>
      <c r="F350" s="101">
        <v>107.24157294</v>
      </c>
      <c r="G350" s="102">
        <v>89.87682744</v>
      </c>
      <c r="AB350" s="104">
        <v>47368</v>
      </c>
    </row>
    <row r="351" spans="1:28" x14ac:dyDescent="0.3">
      <c r="A351" s="234">
        <v>43941</v>
      </c>
      <c r="B351" s="101">
        <v>108.67328062999999</v>
      </c>
      <c r="C351" s="101">
        <v>119.33383391</v>
      </c>
      <c r="D351" s="101"/>
      <c r="E351" s="101"/>
      <c r="F351" s="101">
        <v>107.25683033</v>
      </c>
      <c r="G351" s="102">
        <v>89.856881435000005</v>
      </c>
      <c r="AB351" s="104">
        <v>47403</v>
      </c>
    </row>
    <row r="352" spans="1:28" x14ac:dyDescent="0.3">
      <c r="A352" s="234">
        <v>43942</v>
      </c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34">
        <v>43943</v>
      </c>
      <c r="B353" s="101">
        <v>109.41788321</v>
      </c>
      <c r="C353" s="101">
        <v>119.59238508999999</v>
      </c>
      <c r="D353" s="101"/>
      <c r="E353" s="101"/>
      <c r="F353" s="101">
        <v>107.27208985999999</v>
      </c>
      <c r="G353" s="102">
        <v>91.807550741</v>
      </c>
      <c r="AB353" s="104">
        <v>47437</v>
      </c>
    </row>
    <row r="354" spans="1:28" x14ac:dyDescent="0.3">
      <c r="A354" s="234">
        <v>43944</v>
      </c>
      <c r="B354" s="101">
        <v>110.24625890999999</v>
      </c>
      <c r="C354" s="101">
        <v>118.16015733</v>
      </c>
      <c r="D354" s="101"/>
      <c r="E354" s="101"/>
      <c r="F354" s="101">
        <v>107.28735154</v>
      </c>
      <c r="G354" s="102">
        <v>90.653970705999996</v>
      </c>
      <c r="AB354" s="104">
        <v>47477</v>
      </c>
    </row>
    <row r="355" spans="1:28" x14ac:dyDescent="0.3">
      <c r="A355" s="234">
        <v>43945</v>
      </c>
      <c r="B355" s="101">
        <v>107.52427081</v>
      </c>
      <c r="C355" s="101">
        <v>113.56157526</v>
      </c>
      <c r="D355" s="101"/>
      <c r="E355" s="101"/>
      <c r="F355" s="101">
        <v>107.30261535</v>
      </c>
      <c r="G355" s="102">
        <v>85.712765910000002</v>
      </c>
      <c r="AB355" s="104">
        <v>47484</v>
      </c>
    </row>
    <row r="356" spans="1:28" x14ac:dyDescent="0.3">
      <c r="A356" s="234">
        <v>43948</v>
      </c>
      <c r="B356" s="101">
        <v>108.73111384000001</v>
      </c>
      <c r="C356" s="101">
        <v>113.68028174</v>
      </c>
      <c r="D356" s="101"/>
      <c r="E356" s="101"/>
      <c r="F356" s="101">
        <v>107.31788131</v>
      </c>
      <c r="G356" s="102">
        <v>89.021538613999994</v>
      </c>
      <c r="AB356" s="104">
        <v>47546</v>
      </c>
    </row>
    <row r="357" spans="1:28" x14ac:dyDescent="0.3">
      <c r="A357" s="234">
        <v>43949</v>
      </c>
      <c r="B357" s="101">
        <v>109.40980358</v>
      </c>
      <c r="C357" s="101">
        <v>116.44044305</v>
      </c>
      <c r="D357" s="101"/>
      <c r="E357" s="101"/>
      <c r="F357" s="101">
        <v>107.33314941</v>
      </c>
      <c r="G357" s="102">
        <v>92.518780023999994</v>
      </c>
      <c r="AB357" s="104">
        <v>47547</v>
      </c>
    </row>
    <row r="358" spans="1:28" x14ac:dyDescent="0.3">
      <c r="A358" s="234">
        <v>43950</v>
      </c>
      <c r="B358" s="101">
        <v>110.27687649000001</v>
      </c>
      <c r="C358" s="101">
        <v>117.04578381</v>
      </c>
      <c r="D358" s="101"/>
      <c r="E358" s="101"/>
      <c r="F358" s="101">
        <v>107.34841983</v>
      </c>
      <c r="G358" s="102">
        <v>94.633500392000002</v>
      </c>
      <c r="AB358" s="104">
        <v>47592</v>
      </c>
    </row>
    <row r="359" spans="1:28" x14ac:dyDescent="0.3">
      <c r="A359" s="234">
        <v>43951</v>
      </c>
      <c r="B359" s="101">
        <v>110.71742948000001</v>
      </c>
      <c r="C359" s="101">
        <v>116.73195052</v>
      </c>
      <c r="D359" s="101"/>
      <c r="E359" s="101"/>
      <c r="F359" s="101">
        <v>107.36369239</v>
      </c>
      <c r="G359" s="102">
        <v>91.601309267999994</v>
      </c>
      <c r="AB359" s="104">
        <v>47594</v>
      </c>
    </row>
    <row r="360" spans="1:28" x14ac:dyDescent="0.3">
      <c r="A360" s="234">
        <v>43952</v>
      </c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34">
        <v>43955</v>
      </c>
      <c r="B361" s="101">
        <v>109.81888849000001</v>
      </c>
      <c r="C361" s="101">
        <v>116.62193607</v>
      </c>
      <c r="D361" s="101"/>
      <c r="E361" s="101"/>
      <c r="F361" s="101">
        <v>107.37896709</v>
      </c>
      <c r="G361" s="102">
        <v>89.747036175000005</v>
      </c>
      <c r="AB361" s="104">
        <v>47654</v>
      </c>
    </row>
    <row r="362" spans="1:28" x14ac:dyDescent="0.3">
      <c r="A362" s="234">
        <v>43956</v>
      </c>
      <c r="B362" s="101">
        <v>110.03406206</v>
      </c>
      <c r="C362" s="101">
        <v>116.77098133</v>
      </c>
      <c r="D362" s="101"/>
      <c r="E362" s="101"/>
      <c r="F362" s="101">
        <v>107.39424393</v>
      </c>
      <c r="G362" s="102">
        <v>90.423539153999997</v>
      </c>
      <c r="AB362" s="104">
        <v>47733</v>
      </c>
    </row>
    <row r="363" spans="1:28" x14ac:dyDescent="0.3">
      <c r="A363" s="234">
        <v>43957</v>
      </c>
      <c r="B363" s="101">
        <v>109.983458</v>
      </c>
      <c r="C363" s="101">
        <v>116.7136793</v>
      </c>
      <c r="D363" s="101"/>
      <c r="E363" s="101"/>
      <c r="F363" s="101">
        <v>107.40952291000001</v>
      </c>
      <c r="G363" s="102">
        <v>89.960332139000002</v>
      </c>
      <c r="AB363" s="104">
        <v>47768</v>
      </c>
    </row>
    <row r="364" spans="1:28" x14ac:dyDescent="0.3">
      <c r="A364" s="234">
        <v>43958</v>
      </c>
      <c r="B364" s="101">
        <v>109.71172695</v>
      </c>
      <c r="C364" s="101">
        <v>115.84638513</v>
      </c>
      <c r="D364" s="101"/>
      <c r="E364" s="101"/>
      <c r="F364" s="101">
        <v>107.42170830000001</v>
      </c>
      <c r="G364" s="102">
        <v>88.884965933999993</v>
      </c>
      <c r="AB364" s="104">
        <v>47789</v>
      </c>
    </row>
    <row r="365" spans="1:28" x14ac:dyDescent="0.3">
      <c r="A365" s="234">
        <v>43959</v>
      </c>
      <c r="B365" s="101">
        <v>109.83122057</v>
      </c>
      <c r="C365" s="101">
        <v>116.34622156</v>
      </c>
      <c r="D365" s="101"/>
      <c r="E365" s="101"/>
      <c r="F365" s="101">
        <v>107.43389513</v>
      </c>
      <c r="G365" s="102">
        <v>91.325342112000001</v>
      </c>
      <c r="AB365" s="104">
        <v>47802</v>
      </c>
    </row>
    <row r="366" spans="1:28" x14ac:dyDescent="0.3">
      <c r="A366" s="234">
        <v>43962</v>
      </c>
      <c r="B366" s="101">
        <v>110.05702524</v>
      </c>
      <c r="C366" s="101">
        <v>116.16826675</v>
      </c>
      <c r="D366" s="101"/>
      <c r="E366" s="101"/>
      <c r="F366" s="101">
        <v>107.44608337</v>
      </c>
      <c r="G366" s="102">
        <v>89.961378934999999</v>
      </c>
      <c r="AB366" s="104">
        <v>47842</v>
      </c>
    </row>
    <row r="367" spans="1:28" x14ac:dyDescent="0.3">
      <c r="A367" s="234">
        <v>43963</v>
      </c>
      <c r="B367" s="101">
        <v>109.7631815</v>
      </c>
      <c r="C367" s="101">
        <v>115.20179183</v>
      </c>
      <c r="D367" s="101"/>
      <c r="E367" s="101"/>
      <c r="F367" s="101">
        <v>107.45827305</v>
      </c>
      <c r="G367" s="102">
        <v>88.604356467000002</v>
      </c>
      <c r="AB367" s="104">
        <v>47849</v>
      </c>
    </row>
    <row r="368" spans="1:28" x14ac:dyDescent="0.3">
      <c r="A368" s="234">
        <v>43964</v>
      </c>
      <c r="B368" s="101">
        <v>108.80255486</v>
      </c>
      <c r="C368" s="101">
        <v>114.67971968000001</v>
      </c>
      <c r="D368" s="101"/>
      <c r="E368" s="101"/>
      <c r="F368" s="101">
        <v>107.47046397</v>
      </c>
      <c r="G368" s="102">
        <v>88.490858801000002</v>
      </c>
      <c r="AB368" s="104">
        <v>47903</v>
      </c>
    </row>
    <row r="369" spans="1:28" x14ac:dyDescent="0.3">
      <c r="A369" s="234">
        <v>43965</v>
      </c>
      <c r="B369" s="101">
        <v>108.35349699</v>
      </c>
      <c r="C369" s="101">
        <v>115.34168194</v>
      </c>
      <c r="D369" s="101"/>
      <c r="E369" s="101"/>
      <c r="F369" s="101">
        <v>107.48265633</v>
      </c>
      <c r="G369" s="102">
        <v>89.900175532000006</v>
      </c>
      <c r="AB369" s="104">
        <v>47904</v>
      </c>
    </row>
    <row r="370" spans="1:28" x14ac:dyDescent="0.3">
      <c r="A370" s="234">
        <v>43966</v>
      </c>
      <c r="B370" s="101">
        <v>109.00284488</v>
      </c>
      <c r="C370" s="101">
        <v>115.71617512</v>
      </c>
      <c r="D370" s="101"/>
      <c r="E370" s="101"/>
      <c r="F370" s="101">
        <v>107.49485011</v>
      </c>
      <c r="G370" s="102">
        <v>88.245567304999994</v>
      </c>
      <c r="AB370" s="104">
        <v>47949</v>
      </c>
    </row>
    <row r="371" spans="1:28" x14ac:dyDescent="0.3">
      <c r="A371" s="234">
        <v>43969</v>
      </c>
      <c r="B371" s="101">
        <v>109.02538282</v>
      </c>
      <c r="C371" s="101">
        <v>116.45895054</v>
      </c>
      <c r="D371" s="101"/>
      <c r="E371" s="101"/>
      <c r="F371" s="101">
        <v>107.50704531</v>
      </c>
      <c r="G371" s="102">
        <v>92.384585389999998</v>
      </c>
      <c r="AB371" s="104">
        <v>47959</v>
      </c>
    </row>
    <row r="372" spans="1:28" x14ac:dyDescent="0.3">
      <c r="A372" s="234">
        <v>43970</v>
      </c>
      <c r="B372" s="101">
        <v>109.17336779999999</v>
      </c>
      <c r="C372" s="101">
        <v>116.74035895</v>
      </c>
      <c r="D372" s="101"/>
      <c r="E372" s="101"/>
      <c r="F372" s="101">
        <v>107.51924176999999</v>
      </c>
      <c r="G372" s="102">
        <v>91.870358472000007</v>
      </c>
      <c r="AB372" s="104">
        <v>47969</v>
      </c>
    </row>
    <row r="373" spans="1:28" x14ac:dyDescent="0.3">
      <c r="A373" s="234">
        <v>43971</v>
      </c>
      <c r="B373" s="101">
        <v>109.28350605</v>
      </c>
      <c r="C373" s="101">
        <v>117.16575218</v>
      </c>
      <c r="D373" s="101"/>
      <c r="E373" s="101"/>
      <c r="F373" s="101">
        <v>107.53143965</v>
      </c>
      <c r="G373" s="102">
        <v>92.526995092999996</v>
      </c>
      <c r="AB373" s="104">
        <v>48011</v>
      </c>
    </row>
    <row r="374" spans="1:28" x14ac:dyDescent="0.3">
      <c r="A374" s="234">
        <v>43972</v>
      </c>
      <c r="B374" s="101">
        <v>109.52844671</v>
      </c>
      <c r="C374" s="101">
        <v>117.60247424000001</v>
      </c>
      <c r="D374" s="101"/>
      <c r="E374" s="101"/>
      <c r="F374" s="101">
        <v>107.54363897</v>
      </c>
      <c r="G374" s="102">
        <v>94.469984105999998</v>
      </c>
      <c r="AB374" s="104">
        <v>48098</v>
      </c>
    </row>
    <row r="375" spans="1:28" x14ac:dyDescent="0.3">
      <c r="A375" s="234">
        <v>43973</v>
      </c>
      <c r="B375" s="101">
        <v>110.05745048999999</v>
      </c>
      <c r="C375" s="101">
        <v>117.39587281999999</v>
      </c>
      <c r="D375" s="101"/>
      <c r="E375" s="101"/>
      <c r="F375" s="101">
        <v>107.55583970000001</v>
      </c>
      <c r="G375" s="102">
        <v>93.498421329999999</v>
      </c>
      <c r="AB375" s="104">
        <v>48133</v>
      </c>
    </row>
    <row r="376" spans="1:28" x14ac:dyDescent="0.3">
      <c r="A376" s="234">
        <v>43976</v>
      </c>
      <c r="B376" s="101">
        <v>110.74719657</v>
      </c>
      <c r="C376" s="101">
        <v>118.86002469</v>
      </c>
      <c r="D376" s="101"/>
      <c r="E376" s="101"/>
      <c r="F376" s="101">
        <v>107.56804169</v>
      </c>
      <c r="G376" s="102">
        <v>97.469724568999993</v>
      </c>
      <c r="AB376" s="104">
        <v>48154</v>
      </c>
    </row>
    <row r="377" spans="1:28" x14ac:dyDescent="0.3">
      <c r="A377" s="234">
        <v>43977</v>
      </c>
      <c r="B377" s="101">
        <v>111.22432056</v>
      </c>
      <c r="C377" s="101">
        <v>118.49649659000001</v>
      </c>
      <c r="D377" s="101"/>
      <c r="E377" s="101"/>
      <c r="F377" s="101">
        <v>107.58024511000001</v>
      </c>
      <c r="G377" s="102">
        <v>97.248338696000005</v>
      </c>
      <c r="AB377" s="104">
        <v>48167</v>
      </c>
    </row>
    <row r="378" spans="1:28" x14ac:dyDescent="0.3">
      <c r="A378" s="234">
        <v>43978</v>
      </c>
      <c r="B378" s="101">
        <v>111.75247385</v>
      </c>
      <c r="C378" s="101">
        <v>118.56507245</v>
      </c>
      <c r="D378" s="101"/>
      <c r="E378" s="101"/>
      <c r="F378" s="101">
        <v>107.59244995</v>
      </c>
      <c r="G378" s="102">
        <v>100.06710869</v>
      </c>
      <c r="AB378" s="104">
        <v>48207</v>
      </c>
    </row>
    <row r="379" spans="1:28" x14ac:dyDescent="0.3">
      <c r="A379" s="234">
        <v>43979</v>
      </c>
      <c r="B379" s="101">
        <v>112.27807568</v>
      </c>
      <c r="C379" s="101">
        <v>118.41588168</v>
      </c>
      <c r="D379" s="101"/>
      <c r="E379" s="101"/>
      <c r="F379" s="101">
        <v>107.60465622</v>
      </c>
      <c r="G379" s="102">
        <v>98.932518896000005</v>
      </c>
      <c r="AB379" s="104">
        <v>48214</v>
      </c>
    </row>
    <row r="380" spans="1:28" x14ac:dyDescent="0.3">
      <c r="A380" s="234">
        <v>43980</v>
      </c>
      <c r="B380" s="101">
        <v>113.01629961</v>
      </c>
      <c r="C380" s="101">
        <v>118.50437708</v>
      </c>
      <c r="D380" s="101"/>
      <c r="E380" s="101"/>
      <c r="F380" s="101">
        <v>107.61686392</v>
      </c>
      <c r="G380" s="102">
        <v>99.448520814999995</v>
      </c>
      <c r="AB380" s="104">
        <v>48253</v>
      </c>
    </row>
    <row r="381" spans="1:28" x14ac:dyDescent="0.3">
      <c r="A381" s="234">
        <v>43983</v>
      </c>
      <c r="B381" s="101">
        <v>113.80512759</v>
      </c>
      <c r="C381" s="101">
        <v>118.42557084000001</v>
      </c>
      <c r="D381" s="101"/>
      <c r="E381" s="101"/>
      <c r="F381" s="101">
        <v>107.62907287</v>
      </c>
      <c r="G381" s="102">
        <v>100.83382951</v>
      </c>
      <c r="AB381" s="104">
        <v>48254</v>
      </c>
    </row>
    <row r="382" spans="1:28" x14ac:dyDescent="0.3">
      <c r="A382" s="234">
        <v>43984</v>
      </c>
      <c r="B382" s="101">
        <v>115.01664830999999</v>
      </c>
      <c r="C382" s="101">
        <v>119.28174735</v>
      </c>
      <c r="D382" s="101"/>
      <c r="E382" s="101"/>
      <c r="F382" s="101">
        <v>107.64128324000001</v>
      </c>
      <c r="G382" s="102">
        <v>103.59450236000001</v>
      </c>
      <c r="AB382" s="104">
        <v>48299</v>
      </c>
    </row>
    <row r="383" spans="1:28" x14ac:dyDescent="0.3">
      <c r="A383" s="234">
        <v>43985</v>
      </c>
      <c r="B383" s="101">
        <v>116.10995113</v>
      </c>
      <c r="C383" s="101">
        <v>120.03021968</v>
      </c>
      <c r="D383" s="101"/>
      <c r="E383" s="101"/>
      <c r="F383" s="101">
        <v>107.65349504</v>
      </c>
      <c r="G383" s="102">
        <v>105.81980756999999</v>
      </c>
      <c r="AB383" s="104">
        <v>48325</v>
      </c>
    </row>
    <row r="384" spans="1:28" x14ac:dyDescent="0.3">
      <c r="A384" s="234">
        <v>43986</v>
      </c>
      <c r="B384" s="101">
        <v>116.72102705</v>
      </c>
      <c r="C384" s="101">
        <v>120.02393925</v>
      </c>
      <c r="D384" s="101"/>
      <c r="E384" s="101"/>
      <c r="F384" s="101">
        <v>107.66570827</v>
      </c>
      <c r="G384" s="102">
        <v>106.76018267000001</v>
      </c>
      <c r="AB384" s="104">
        <v>48335</v>
      </c>
    </row>
    <row r="385" spans="1:28" x14ac:dyDescent="0.3">
      <c r="A385" s="234">
        <v>43987</v>
      </c>
      <c r="B385" s="101">
        <v>117.91298653</v>
      </c>
      <c r="C385" s="101">
        <v>120.28495529999999</v>
      </c>
      <c r="D385" s="101"/>
      <c r="E385" s="101"/>
      <c r="F385" s="101">
        <v>107.67792274999999</v>
      </c>
      <c r="G385" s="102">
        <v>107.68005423</v>
      </c>
      <c r="AB385" s="104">
        <v>48361</v>
      </c>
    </row>
    <row r="386" spans="1:28" x14ac:dyDescent="0.3">
      <c r="A386" s="234">
        <v>43990</v>
      </c>
      <c r="B386" s="101">
        <v>118.79281677</v>
      </c>
      <c r="C386" s="101">
        <v>120.55362013</v>
      </c>
      <c r="D386" s="101"/>
      <c r="E386" s="101"/>
      <c r="F386" s="101">
        <v>107.69013866</v>
      </c>
      <c r="G386" s="102">
        <v>111.10217668</v>
      </c>
      <c r="AB386" s="104">
        <v>48464</v>
      </c>
    </row>
    <row r="387" spans="1:28" x14ac:dyDescent="0.3">
      <c r="A387" s="234">
        <v>43991</v>
      </c>
      <c r="B387" s="101">
        <v>118.74731564</v>
      </c>
      <c r="C387" s="101">
        <v>120.37069842</v>
      </c>
      <c r="D387" s="101"/>
      <c r="E387" s="101"/>
      <c r="F387" s="101">
        <v>107.70235599</v>
      </c>
      <c r="G387" s="102">
        <v>110.0802767</v>
      </c>
      <c r="AB387" s="104">
        <v>48499</v>
      </c>
    </row>
    <row r="388" spans="1:28" x14ac:dyDescent="0.3">
      <c r="A388" s="234">
        <v>43992</v>
      </c>
      <c r="B388" s="101">
        <v>119.04200987</v>
      </c>
      <c r="C388" s="101">
        <v>120.63766004</v>
      </c>
      <c r="D388" s="101"/>
      <c r="E388" s="101"/>
      <c r="F388" s="101">
        <v>107.71457475</v>
      </c>
      <c r="G388" s="102">
        <v>107.73571644</v>
      </c>
      <c r="AB388" s="104">
        <v>48520</v>
      </c>
    </row>
    <row r="389" spans="1:28" x14ac:dyDescent="0.3">
      <c r="A389" s="234">
        <v>43993</v>
      </c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34">
        <v>43994</v>
      </c>
      <c r="B390" s="101">
        <v>118.30378594</v>
      </c>
      <c r="C390" s="101">
        <v>120.51040783000001</v>
      </c>
      <c r="D390" s="101"/>
      <c r="E390" s="101"/>
      <c r="F390" s="101">
        <v>107.72679476</v>
      </c>
      <c r="G390" s="102">
        <v>105.58442650000001</v>
      </c>
      <c r="AB390" s="104">
        <v>48573</v>
      </c>
    </row>
    <row r="391" spans="1:28" x14ac:dyDescent="0.3">
      <c r="A391" s="234">
        <v>43997</v>
      </c>
      <c r="B391" s="101">
        <v>118.12518338</v>
      </c>
      <c r="C391" s="101">
        <v>120.30878561999999</v>
      </c>
      <c r="D391" s="101"/>
      <c r="E391" s="101"/>
      <c r="F391" s="101">
        <v>107.73901619999999</v>
      </c>
      <c r="G391" s="102">
        <v>105.10682605</v>
      </c>
      <c r="AB391" s="104">
        <v>48580</v>
      </c>
    </row>
    <row r="392" spans="1:28" x14ac:dyDescent="0.3">
      <c r="A392" s="234">
        <v>43998</v>
      </c>
      <c r="B392" s="101">
        <v>118.36629684</v>
      </c>
      <c r="C392" s="101">
        <v>119.91066017</v>
      </c>
      <c r="D392" s="101"/>
      <c r="E392" s="101"/>
      <c r="F392" s="101">
        <v>107.75123907</v>
      </c>
      <c r="G392" s="102">
        <v>106.42174912999999</v>
      </c>
      <c r="AB392" s="104">
        <v>48638</v>
      </c>
    </row>
    <row r="393" spans="1:28" x14ac:dyDescent="0.3">
      <c r="A393" s="234">
        <v>43999</v>
      </c>
      <c r="B393" s="101">
        <v>118.60358309999999</v>
      </c>
      <c r="C393" s="101">
        <v>120.51611149</v>
      </c>
      <c r="D393" s="101"/>
      <c r="E393" s="101"/>
      <c r="F393" s="101">
        <v>107.76346336</v>
      </c>
      <c r="G393" s="102">
        <v>108.71573323</v>
      </c>
      <c r="AB393" s="104">
        <v>48639</v>
      </c>
    </row>
    <row r="394" spans="1:28" x14ac:dyDescent="0.3">
      <c r="A394" s="234">
        <v>44000</v>
      </c>
      <c r="B394" s="101">
        <v>118.84171985</v>
      </c>
      <c r="C394" s="101">
        <v>119.97216482</v>
      </c>
      <c r="D394" s="101"/>
      <c r="E394" s="101"/>
      <c r="F394" s="101">
        <v>107.77256034</v>
      </c>
      <c r="G394" s="102">
        <v>109.37333700000001</v>
      </c>
      <c r="AB394" s="104">
        <v>48684</v>
      </c>
    </row>
    <row r="395" spans="1:28" x14ac:dyDescent="0.3">
      <c r="A395" s="234">
        <v>44001</v>
      </c>
      <c r="B395" s="101">
        <v>119.23889792999999</v>
      </c>
      <c r="C395" s="101">
        <v>119.98006458</v>
      </c>
      <c r="D395" s="101"/>
      <c r="E395" s="101"/>
      <c r="F395" s="101">
        <v>107.78165821</v>
      </c>
      <c r="G395" s="102">
        <v>109.88178379</v>
      </c>
      <c r="AB395" s="104">
        <v>48690</v>
      </c>
    </row>
    <row r="396" spans="1:28" x14ac:dyDescent="0.3">
      <c r="A396" s="234">
        <v>44004</v>
      </c>
      <c r="B396" s="101">
        <v>118.74603990999999</v>
      </c>
      <c r="C396" s="101">
        <v>119.30537074999999</v>
      </c>
      <c r="D396" s="101"/>
      <c r="E396" s="101"/>
      <c r="F396" s="101">
        <v>107.79075679</v>
      </c>
      <c r="G396" s="102">
        <v>108.47527746999999</v>
      </c>
      <c r="AB396" s="104">
        <v>48700</v>
      </c>
    </row>
    <row r="397" spans="1:28" x14ac:dyDescent="0.3">
      <c r="A397" s="234">
        <v>44005</v>
      </c>
      <c r="B397" s="101">
        <v>118.79239153</v>
      </c>
      <c r="C397" s="101">
        <v>119.81624664</v>
      </c>
      <c r="D397" s="101"/>
      <c r="E397" s="101"/>
      <c r="F397" s="101">
        <v>107.79985609000001</v>
      </c>
      <c r="G397" s="102">
        <v>109.20257279</v>
      </c>
      <c r="AB397" s="104">
        <v>48746</v>
      </c>
    </row>
    <row r="398" spans="1:28" x14ac:dyDescent="0.3">
      <c r="A398" s="234">
        <v>44006</v>
      </c>
      <c r="B398" s="101">
        <v>118.50365072</v>
      </c>
      <c r="C398" s="101">
        <v>119.39474016</v>
      </c>
      <c r="D398" s="101"/>
      <c r="E398" s="101"/>
      <c r="F398" s="101">
        <v>107.80895628</v>
      </c>
      <c r="G398" s="102">
        <v>107.38456205999999</v>
      </c>
      <c r="AB398" s="104">
        <v>48829</v>
      </c>
    </row>
    <row r="399" spans="1:28" x14ac:dyDescent="0.3">
      <c r="A399" s="234">
        <v>44007</v>
      </c>
      <c r="B399" s="101">
        <v>118.77283029</v>
      </c>
      <c r="C399" s="101">
        <v>120.29807024999999</v>
      </c>
      <c r="D399" s="101"/>
      <c r="E399" s="101"/>
      <c r="F399" s="101">
        <v>107.81805718</v>
      </c>
      <c r="G399" s="102">
        <v>109.21159571</v>
      </c>
      <c r="AB399" s="104">
        <v>48864</v>
      </c>
    </row>
    <row r="400" spans="1:28" x14ac:dyDescent="0.3">
      <c r="A400" s="234">
        <v>44008</v>
      </c>
      <c r="B400" s="101">
        <v>118.65929009</v>
      </c>
      <c r="C400" s="101">
        <v>119.96340519</v>
      </c>
      <c r="D400" s="101"/>
      <c r="E400" s="101"/>
      <c r="F400" s="101">
        <v>107.82715880000001</v>
      </c>
      <c r="G400" s="102">
        <v>106.76687305999999</v>
      </c>
      <c r="AB400" s="104">
        <v>48885</v>
      </c>
    </row>
    <row r="401" spans="1:28" x14ac:dyDescent="0.3">
      <c r="A401" s="234">
        <v>44011</v>
      </c>
      <c r="B401" s="101">
        <v>118.52576342</v>
      </c>
      <c r="C401" s="101">
        <v>120.61325088</v>
      </c>
      <c r="D401" s="101"/>
      <c r="E401" s="101"/>
      <c r="F401" s="101">
        <v>107.83626131</v>
      </c>
      <c r="G401" s="102">
        <v>108.92971188999999</v>
      </c>
      <c r="AB401" s="104">
        <v>48898</v>
      </c>
    </row>
    <row r="402" spans="1:28" x14ac:dyDescent="0.3">
      <c r="A402" s="234">
        <v>44012</v>
      </c>
      <c r="B402" s="101">
        <v>119.33542837</v>
      </c>
      <c r="C402" s="101">
        <v>120.93156473000001</v>
      </c>
      <c r="D402" s="101"/>
      <c r="E402" s="101"/>
      <c r="F402" s="101">
        <v>107.84536453</v>
      </c>
      <c r="G402" s="102">
        <v>108.15652824</v>
      </c>
      <c r="AB402" s="104">
        <v>48938</v>
      </c>
    </row>
    <row r="403" spans="1:28" x14ac:dyDescent="0.3">
      <c r="A403" s="234">
        <v>44013</v>
      </c>
      <c r="B403" s="101">
        <v>119.7504667</v>
      </c>
      <c r="C403" s="101">
        <v>121.88150369</v>
      </c>
      <c r="D403" s="101"/>
      <c r="E403" s="101"/>
      <c r="F403" s="101">
        <v>107.85446847</v>
      </c>
      <c r="G403" s="102">
        <v>109.46204154</v>
      </c>
      <c r="AB403" s="104">
        <v>48945</v>
      </c>
    </row>
    <row r="404" spans="1:28" x14ac:dyDescent="0.3">
      <c r="A404" s="234">
        <v>44014</v>
      </c>
      <c r="B404" s="101">
        <v>119.62757113000001</v>
      </c>
      <c r="C404" s="101">
        <v>121.93846679000001</v>
      </c>
      <c r="D404" s="101"/>
      <c r="E404" s="101"/>
      <c r="F404" s="101">
        <v>107.86357312</v>
      </c>
      <c r="G404" s="102">
        <v>109.49817874</v>
      </c>
      <c r="AB404" s="104">
        <v>48995</v>
      </c>
    </row>
    <row r="405" spans="1:28" x14ac:dyDescent="0.3">
      <c r="A405" s="234">
        <v>44015</v>
      </c>
      <c r="B405" s="101">
        <v>119.62799637000001</v>
      </c>
      <c r="C405" s="101">
        <v>122.56704592</v>
      </c>
      <c r="D405" s="101"/>
      <c r="E405" s="101"/>
      <c r="F405" s="101">
        <v>107.87267866000001</v>
      </c>
      <c r="G405" s="102">
        <v>110.10109882</v>
      </c>
      <c r="AB405" s="104">
        <v>48996</v>
      </c>
    </row>
    <row r="406" spans="1:28" x14ac:dyDescent="0.3">
      <c r="A406" s="234">
        <v>44018</v>
      </c>
      <c r="B406" s="101">
        <v>119.17085886</v>
      </c>
      <c r="C406" s="101">
        <v>122.85875743</v>
      </c>
      <c r="D406" s="101"/>
      <c r="E406" s="101"/>
      <c r="F406" s="101">
        <v>107.88178492</v>
      </c>
      <c r="G406" s="102">
        <v>112.57279921999999</v>
      </c>
      <c r="AB406" s="104">
        <v>49041</v>
      </c>
    </row>
    <row r="407" spans="1:28" x14ac:dyDescent="0.3">
      <c r="A407" s="234">
        <v>44019</v>
      </c>
      <c r="B407" s="101">
        <v>118.99735923</v>
      </c>
      <c r="C407" s="101">
        <v>122.52288303</v>
      </c>
      <c r="D407" s="101"/>
      <c r="E407" s="101"/>
      <c r="F407" s="101">
        <v>107.89089189000001</v>
      </c>
      <c r="G407" s="102">
        <v>111.23458494</v>
      </c>
      <c r="AB407" s="104">
        <v>49055</v>
      </c>
    </row>
    <row r="408" spans="1:28" x14ac:dyDescent="0.3">
      <c r="A408" s="234">
        <v>44020</v>
      </c>
      <c r="B408" s="101">
        <v>118.20002636</v>
      </c>
      <c r="C408" s="101">
        <v>122.62194207</v>
      </c>
      <c r="D408" s="101"/>
      <c r="E408" s="101"/>
      <c r="F408" s="101">
        <v>107.89999975000001</v>
      </c>
      <c r="G408" s="102">
        <v>113.5202857</v>
      </c>
      <c r="AB408" s="104">
        <v>49065</v>
      </c>
    </row>
    <row r="409" spans="1:28" x14ac:dyDescent="0.3">
      <c r="A409" s="234">
        <v>44021</v>
      </c>
      <c r="B409" s="101">
        <v>117.62679718</v>
      </c>
      <c r="C409" s="101">
        <v>123.13534273</v>
      </c>
      <c r="D409" s="101"/>
      <c r="E409" s="101"/>
      <c r="F409" s="101">
        <v>107.90910833</v>
      </c>
      <c r="G409" s="102">
        <v>112.82672678</v>
      </c>
      <c r="AB409" s="104">
        <v>49103</v>
      </c>
    </row>
    <row r="410" spans="1:28" x14ac:dyDescent="0.3">
      <c r="A410" s="234">
        <v>44022</v>
      </c>
      <c r="B410" s="101">
        <v>117.66124196</v>
      </c>
      <c r="C410" s="101">
        <v>123.73389138</v>
      </c>
      <c r="D410" s="101"/>
      <c r="E410" s="101"/>
      <c r="F410" s="101">
        <v>107.91821761999999</v>
      </c>
      <c r="G410" s="102">
        <v>113.81833795999999</v>
      </c>
      <c r="AB410" s="104">
        <v>49194</v>
      </c>
    </row>
    <row r="411" spans="1:28" x14ac:dyDescent="0.3">
      <c r="A411" s="234">
        <v>44025</v>
      </c>
      <c r="B411" s="101">
        <v>116.99233284</v>
      </c>
      <c r="C411" s="101">
        <v>123.559966</v>
      </c>
      <c r="D411" s="101"/>
      <c r="E411" s="101"/>
      <c r="F411" s="101">
        <v>107.9273278</v>
      </c>
      <c r="G411" s="102">
        <v>112.29960835</v>
      </c>
      <c r="AB411" s="104">
        <v>49229</v>
      </c>
    </row>
    <row r="412" spans="1:28" x14ac:dyDescent="0.3">
      <c r="A412" s="234">
        <v>44026</v>
      </c>
      <c r="B412" s="101">
        <v>116.63172575999999</v>
      </c>
      <c r="C412" s="101">
        <v>123.40593062000001</v>
      </c>
      <c r="D412" s="101"/>
      <c r="E412" s="101"/>
      <c r="F412" s="101">
        <v>107.9364387</v>
      </c>
      <c r="G412" s="102">
        <v>114.28302415</v>
      </c>
      <c r="AB412" s="104">
        <v>44189</v>
      </c>
    </row>
    <row r="413" spans="1:28" x14ac:dyDescent="0.3">
      <c r="A413" s="234">
        <v>44027</v>
      </c>
      <c r="B413" s="101">
        <v>116.78183697</v>
      </c>
      <c r="C413" s="101">
        <v>123.40750446</v>
      </c>
      <c r="D413" s="101"/>
      <c r="E413" s="101"/>
      <c r="F413" s="101">
        <v>107.94555031</v>
      </c>
      <c r="G413" s="102">
        <v>115.81943551000001</v>
      </c>
      <c r="AB413" s="104">
        <v>49263</v>
      </c>
    </row>
    <row r="414" spans="1:28" x14ac:dyDescent="0.3">
      <c r="A414" s="234">
        <v>44028</v>
      </c>
      <c r="B414" s="101">
        <v>116.66319383</v>
      </c>
      <c r="C414" s="101">
        <v>123.58664318</v>
      </c>
      <c r="D414" s="101"/>
      <c r="E414" s="101"/>
      <c r="F414" s="101">
        <v>107.95466281</v>
      </c>
      <c r="G414" s="102">
        <v>114.41164345999999</v>
      </c>
      <c r="AB414" s="104">
        <v>49303</v>
      </c>
    </row>
    <row r="415" spans="1:28" x14ac:dyDescent="0.3">
      <c r="A415" s="234">
        <v>44029</v>
      </c>
      <c r="B415" s="101">
        <v>116.58664988</v>
      </c>
      <c r="C415" s="101">
        <v>124.37588733</v>
      </c>
      <c r="D415" s="101"/>
      <c r="E415" s="101"/>
      <c r="F415" s="101">
        <v>107.96377603000001</v>
      </c>
      <c r="G415" s="102">
        <v>117.06843323</v>
      </c>
      <c r="AB415" s="104">
        <v>49310</v>
      </c>
    </row>
    <row r="416" spans="1:28" x14ac:dyDescent="0.3">
      <c r="A416" s="234">
        <v>44032</v>
      </c>
      <c r="B416" s="101">
        <v>115.85820656999999</v>
      </c>
      <c r="C416" s="101">
        <v>124.29525501000001</v>
      </c>
      <c r="D416" s="101"/>
      <c r="E416" s="101"/>
      <c r="F416" s="101">
        <v>107.97288996</v>
      </c>
      <c r="G416" s="102">
        <v>118.81853879000001</v>
      </c>
      <c r="AB416" s="104">
        <v>49345</v>
      </c>
    </row>
    <row r="417" spans="1:28" x14ac:dyDescent="0.3">
      <c r="A417" s="234">
        <v>44033</v>
      </c>
      <c r="B417" s="101">
        <v>116.18479411</v>
      </c>
      <c r="C417" s="101">
        <v>124.40203884</v>
      </c>
      <c r="D417" s="101"/>
      <c r="E417" s="101"/>
      <c r="F417" s="101">
        <v>107.9820046</v>
      </c>
      <c r="G417" s="102">
        <v>118.6858347</v>
      </c>
      <c r="AB417" s="104">
        <v>49346</v>
      </c>
    </row>
    <row r="418" spans="1:28" x14ac:dyDescent="0.3">
      <c r="A418" s="234">
        <v>44034</v>
      </c>
      <c r="B418" s="101">
        <v>116.33362957999999</v>
      </c>
      <c r="C418" s="101">
        <v>124.62888264999999</v>
      </c>
      <c r="D418" s="101"/>
      <c r="E418" s="101"/>
      <c r="F418" s="101">
        <v>107.99112013</v>
      </c>
      <c r="G418" s="102">
        <v>118.66288485</v>
      </c>
      <c r="AB418" s="104">
        <v>49391</v>
      </c>
    </row>
    <row r="419" spans="1:28" x14ac:dyDescent="0.3">
      <c r="A419" s="234">
        <v>44035</v>
      </c>
      <c r="B419" s="101">
        <v>116.21243499000001</v>
      </c>
      <c r="C419" s="101">
        <v>124.46800334</v>
      </c>
      <c r="D419" s="101"/>
      <c r="E419" s="101"/>
      <c r="F419" s="101">
        <v>108.00023638</v>
      </c>
      <c r="G419" s="102">
        <v>116.39149788</v>
      </c>
      <c r="AB419" s="104">
        <v>49420</v>
      </c>
    </row>
    <row r="420" spans="1:28" x14ac:dyDescent="0.3">
      <c r="A420" s="234">
        <v>44036</v>
      </c>
      <c r="B420" s="101">
        <v>116.1307881</v>
      </c>
      <c r="C420" s="101">
        <v>124.79347055</v>
      </c>
      <c r="D420" s="101"/>
      <c r="E420" s="101"/>
      <c r="F420" s="101">
        <v>108.00935335</v>
      </c>
      <c r="G420" s="102">
        <v>116.49193336</v>
      </c>
      <c r="AB420" s="104">
        <v>49430</v>
      </c>
    </row>
    <row r="421" spans="1:28" x14ac:dyDescent="0.3">
      <c r="A421" s="234">
        <v>44039</v>
      </c>
      <c r="B421" s="101">
        <v>115.78421408</v>
      </c>
      <c r="C421" s="101">
        <v>125.30149709</v>
      </c>
      <c r="D421" s="101"/>
      <c r="E421" s="101"/>
      <c r="F421" s="101">
        <v>108.01847119999999</v>
      </c>
      <c r="G421" s="102">
        <v>118.8762377</v>
      </c>
      <c r="AB421" s="104">
        <v>49453</v>
      </c>
    </row>
    <row r="422" spans="1:28" x14ac:dyDescent="0.3">
      <c r="A422" s="234">
        <v>44040</v>
      </c>
      <c r="B422" s="101">
        <v>115.78166262000001</v>
      </c>
      <c r="C422" s="101">
        <v>125.13892715999999</v>
      </c>
      <c r="D422" s="101"/>
      <c r="E422" s="101"/>
      <c r="F422" s="101">
        <v>108.02758977000001</v>
      </c>
      <c r="G422" s="102">
        <v>118.45750812</v>
      </c>
      <c r="AB422" s="104">
        <v>49559</v>
      </c>
    </row>
    <row r="423" spans="1:28" x14ac:dyDescent="0.3">
      <c r="A423" s="234">
        <v>44041</v>
      </c>
      <c r="B423" s="101">
        <v>115.80420056</v>
      </c>
      <c r="C423" s="101">
        <v>125.20443403</v>
      </c>
      <c r="D423" s="101"/>
      <c r="E423" s="101"/>
      <c r="F423" s="101">
        <v>108.03670905</v>
      </c>
      <c r="G423" s="102">
        <v>120.15980243</v>
      </c>
      <c r="AB423" s="104">
        <v>49594</v>
      </c>
    </row>
    <row r="424" spans="1:28" x14ac:dyDescent="0.3">
      <c r="A424" s="234">
        <v>44042</v>
      </c>
      <c r="B424" s="101">
        <v>116.24687977000001</v>
      </c>
      <c r="C424" s="101">
        <v>126.16087241</v>
      </c>
      <c r="D424" s="101"/>
      <c r="E424" s="101"/>
      <c r="F424" s="101">
        <v>108.04582923</v>
      </c>
      <c r="G424" s="102">
        <v>119.48112621999999</v>
      </c>
      <c r="AB424" s="104">
        <v>49615</v>
      </c>
    </row>
    <row r="425" spans="1:28" x14ac:dyDescent="0.3">
      <c r="A425" s="234">
        <v>44043</v>
      </c>
      <c r="B425" s="101">
        <v>116.22434182000001</v>
      </c>
      <c r="C425" s="101">
        <v>126.23571273</v>
      </c>
      <c r="D425" s="101"/>
      <c r="E425" s="101"/>
      <c r="F425" s="101">
        <v>108.05495012</v>
      </c>
      <c r="G425" s="102">
        <v>117.09572956</v>
      </c>
      <c r="AB425" s="104">
        <v>49628</v>
      </c>
    </row>
    <row r="426" spans="1:28" x14ac:dyDescent="0.3">
      <c r="A426" s="234">
        <v>44046</v>
      </c>
      <c r="B426" s="101">
        <v>115.42275651</v>
      </c>
      <c r="C426" s="101">
        <v>126.4745631</v>
      </c>
      <c r="D426" s="101"/>
      <c r="E426" s="101"/>
      <c r="F426" s="101">
        <v>108.06407172</v>
      </c>
      <c r="G426" s="102">
        <v>117.00210963000001</v>
      </c>
      <c r="AB426" s="104">
        <v>49668</v>
      </c>
    </row>
    <row r="427" spans="1:28" x14ac:dyDescent="0.3">
      <c r="A427" s="234">
        <v>44047</v>
      </c>
      <c r="B427" s="101">
        <v>115.423607</v>
      </c>
      <c r="C427" s="101">
        <v>126.08147314999999</v>
      </c>
      <c r="D427" s="101"/>
      <c r="E427" s="101"/>
      <c r="F427" s="101">
        <v>108.07319421</v>
      </c>
      <c r="G427" s="102">
        <v>115.16556378999999</v>
      </c>
      <c r="AB427" s="104">
        <v>49675</v>
      </c>
    </row>
    <row r="428" spans="1:28" x14ac:dyDescent="0.3">
      <c r="A428" s="234">
        <v>44048</v>
      </c>
      <c r="B428" s="101">
        <v>115.68853414</v>
      </c>
      <c r="C428" s="101">
        <v>125.62713418</v>
      </c>
      <c r="D428" s="101"/>
      <c r="E428" s="101"/>
      <c r="F428" s="101">
        <v>108.08231742</v>
      </c>
      <c r="G428" s="102">
        <v>116.97002307</v>
      </c>
      <c r="AB428" s="104">
        <v>49730</v>
      </c>
    </row>
    <row r="429" spans="1:28" x14ac:dyDescent="0.3">
      <c r="A429" s="234">
        <v>44049</v>
      </c>
      <c r="B429" s="101">
        <v>115.34536206999999</v>
      </c>
      <c r="C429" s="101">
        <v>126.12262071000001</v>
      </c>
      <c r="D429" s="101"/>
      <c r="E429" s="101"/>
      <c r="F429" s="101">
        <v>108.09039034</v>
      </c>
      <c r="G429" s="102">
        <v>118.47636181999999</v>
      </c>
      <c r="AB429" s="104">
        <v>49731</v>
      </c>
    </row>
    <row r="430" spans="1:28" x14ac:dyDescent="0.3">
      <c r="A430" s="234">
        <v>44050</v>
      </c>
      <c r="B430" s="101">
        <v>116.19542522</v>
      </c>
      <c r="C430" s="101">
        <v>125.42083641000001</v>
      </c>
      <c r="D430" s="101"/>
      <c r="E430" s="101"/>
      <c r="F430" s="101">
        <v>108.0984638</v>
      </c>
      <c r="G430" s="102">
        <v>116.94020078</v>
      </c>
      <c r="AB430" s="104">
        <v>49776</v>
      </c>
    </row>
    <row r="431" spans="1:28" x14ac:dyDescent="0.3">
      <c r="A431" s="234">
        <v>44053</v>
      </c>
      <c r="B431" s="101">
        <v>116.75802329</v>
      </c>
      <c r="C431" s="101">
        <v>124.88488423</v>
      </c>
      <c r="D431" s="101"/>
      <c r="E431" s="101"/>
      <c r="F431" s="101">
        <v>108.10653796</v>
      </c>
      <c r="G431" s="102">
        <v>117.70132352</v>
      </c>
      <c r="AB431" s="104">
        <v>49786</v>
      </c>
    </row>
    <row r="432" spans="1:28" x14ac:dyDescent="0.3">
      <c r="A432" s="234">
        <v>44054</v>
      </c>
      <c r="B432" s="101">
        <v>116.74569121</v>
      </c>
      <c r="C432" s="101">
        <v>124.66869832</v>
      </c>
      <c r="D432" s="101"/>
      <c r="E432" s="101"/>
      <c r="F432" s="101">
        <v>108.11461267</v>
      </c>
      <c r="G432" s="102">
        <v>116.25619956</v>
      </c>
      <c r="AB432" s="104">
        <v>49796</v>
      </c>
    </row>
    <row r="433" spans="1:28" x14ac:dyDescent="0.3">
      <c r="A433" s="234">
        <v>44055</v>
      </c>
      <c r="B433" s="101">
        <v>116.54965362999999</v>
      </c>
      <c r="C433" s="101">
        <v>124.17943413</v>
      </c>
      <c r="D433" s="101"/>
      <c r="E433" s="101"/>
      <c r="F433" s="101">
        <v>108.12268808</v>
      </c>
      <c r="G433" s="102">
        <v>116.1917875</v>
      </c>
      <c r="AB433" s="104">
        <v>49838</v>
      </c>
    </row>
    <row r="434" spans="1:28" x14ac:dyDescent="0.3">
      <c r="A434" s="234">
        <v>44056</v>
      </c>
      <c r="B434" s="101">
        <v>116.83839444</v>
      </c>
      <c r="C434" s="101">
        <v>123.70666765</v>
      </c>
      <c r="D434" s="101"/>
      <c r="E434" s="101"/>
      <c r="F434" s="101">
        <v>108.13076404</v>
      </c>
      <c r="G434" s="102">
        <v>114.30620156000001</v>
      </c>
      <c r="AB434" s="104">
        <v>49925</v>
      </c>
    </row>
    <row r="435" spans="1:28" x14ac:dyDescent="0.3">
      <c r="A435" s="234">
        <v>44057</v>
      </c>
      <c r="B435" s="101">
        <v>117.18326749000001</v>
      </c>
      <c r="C435" s="101">
        <v>123.77047535</v>
      </c>
      <c r="D435" s="101"/>
      <c r="E435" s="101"/>
      <c r="F435" s="101">
        <v>108.13884052</v>
      </c>
      <c r="G435" s="102">
        <v>115.32210523000001</v>
      </c>
      <c r="AB435" s="104">
        <v>49960</v>
      </c>
    </row>
    <row r="436" spans="1:28" x14ac:dyDescent="0.3">
      <c r="A436" s="234">
        <v>44060</v>
      </c>
      <c r="B436" s="101">
        <v>116.88261984</v>
      </c>
      <c r="C436" s="101">
        <v>123.76771848</v>
      </c>
      <c r="D436" s="101"/>
      <c r="E436" s="101"/>
      <c r="F436" s="101">
        <v>108.14691773</v>
      </c>
      <c r="G436" s="102">
        <v>113.32177003</v>
      </c>
      <c r="AB436" s="104">
        <v>49981</v>
      </c>
    </row>
    <row r="437" spans="1:28" x14ac:dyDescent="0.3">
      <c r="A437" s="234">
        <v>44061</v>
      </c>
      <c r="B437" s="101">
        <v>117.16540723</v>
      </c>
      <c r="C437" s="101">
        <v>125.01192008</v>
      </c>
      <c r="D437" s="101"/>
      <c r="E437" s="101"/>
      <c r="F437" s="101">
        <v>108.15499545999999</v>
      </c>
      <c r="G437" s="102">
        <v>116.13212015000001</v>
      </c>
      <c r="AB437" s="104">
        <v>49994</v>
      </c>
    </row>
    <row r="438" spans="1:28" x14ac:dyDescent="0.3">
      <c r="A438" s="234">
        <v>44062</v>
      </c>
      <c r="B438" s="101">
        <v>117.30191062</v>
      </c>
      <c r="C438" s="101">
        <v>124.47296771000001</v>
      </c>
      <c r="D438" s="101"/>
      <c r="E438" s="101"/>
      <c r="F438" s="101">
        <v>108.16307374</v>
      </c>
      <c r="G438" s="102">
        <v>114.75350184</v>
      </c>
      <c r="AB438" s="104">
        <v>50034</v>
      </c>
    </row>
    <row r="439" spans="1:28" x14ac:dyDescent="0.3">
      <c r="A439" s="234">
        <v>44063</v>
      </c>
      <c r="B439" s="101">
        <v>117.40056727</v>
      </c>
      <c r="C439" s="101">
        <v>124.79091858</v>
      </c>
      <c r="D439" s="101"/>
      <c r="E439" s="101"/>
      <c r="F439" s="101">
        <v>108.17115271999999</v>
      </c>
      <c r="G439" s="102">
        <v>115.45229474</v>
      </c>
      <c r="AB439" s="104">
        <v>50041</v>
      </c>
    </row>
    <row r="440" spans="1:28" x14ac:dyDescent="0.3">
      <c r="A440" s="234">
        <v>44064</v>
      </c>
      <c r="B440" s="101">
        <v>117.82070854</v>
      </c>
      <c r="C440" s="101">
        <v>124.83432431</v>
      </c>
      <c r="D440" s="101"/>
      <c r="E440" s="101"/>
      <c r="F440" s="101">
        <v>108.17923224</v>
      </c>
      <c r="G440" s="102">
        <v>115.51307715</v>
      </c>
      <c r="AB440" s="104">
        <v>50087</v>
      </c>
    </row>
    <row r="441" spans="1:28" x14ac:dyDescent="0.3">
      <c r="A441" s="234">
        <v>44067</v>
      </c>
      <c r="B441" s="101">
        <v>118.22554101</v>
      </c>
      <c r="C441" s="101">
        <v>124.92890004</v>
      </c>
      <c r="D441" s="101"/>
      <c r="E441" s="101"/>
      <c r="F441" s="101">
        <v>108.18731248</v>
      </c>
      <c r="G441" s="102">
        <v>116.39677737</v>
      </c>
      <c r="AB441" s="104">
        <v>50088</v>
      </c>
    </row>
    <row r="442" spans="1:28" x14ac:dyDescent="0.3">
      <c r="A442" s="234">
        <v>44068</v>
      </c>
      <c r="B442" s="101">
        <v>118.10732313</v>
      </c>
      <c r="C442" s="101">
        <v>124.83960086</v>
      </c>
      <c r="D442" s="101"/>
      <c r="E442" s="101"/>
      <c r="F442" s="101">
        <v>108.19539325</v>
      </c>
      <c r="G442" s="102">
        <v>116.19161681999999</v>
      </c>
      <c r="AB442" s="104">
        <v>50133</v>
      </c>
    </row>
    <row r="443" spans="1:28" x14ac:dyDescent="0.3">
      <c r="A443" s="234">
        <v>44069</v>
      </c>
      <c r="B443" s="101">
        <v>118.07628029999999</v>
      </c>
      <c r="C443" s="101">
        <v>124.02528748</v>
      </c>
      <c r="D443" s="101"/>
      <c r="E443" s="101"/>
      <c r="F443" s="101">
        <v>108.20347455</v>
      </c>
      <c r="G443" s="102">
        <v>114.49591049999999</v>
      </c>
      <c r="AB443" s="104">
        <v>50151</v>
      </c>
    </row>
    <row r="444" spans="1:28" x14ac:dyDescent="0.3">
      <c r="A444" s="234">
        <v>44070</v>
      </c>
      <c r="B444" s="101">
        <v>118.1273096</v>
      </c>
      <c r="C444" s="101">
        <v>124.05665104000001</v>
      </c>
      <c r="D444" s="101"/>
      <c r="E444" s="101"/>
      <c r="F444" s="101">
        <v>108.21155657</v>
      </c>
      <c r="G444" s="102">
        <v>114.49171194</v>
      </c>
      <c r="AB444" s="104">
        <v>50161</v>
      </c>
    </row>
    <row r="445" spans="1:28" x14ac:dyDescent="0.3">
      <c r="A445" s="234">
        <v>44071</v>
      </c>
      <c r="B445" s="101">
        <v>118.29613155</v>
      </c>
      <c r="C445" s="101">
        <v>124.48203065</v>
      </c>
      <c r="D445" s="101"/>
      <c r="E445" s="101"/>
      <c r="F445" s="101">
        <v>108.21963913</v>
      </c>
      <c r="G445" s="102">
        <v>116.22039232</v>
      </c>
      <c r="AB445" s="104">
        <v>50195</v>
      </c>
    </row>
    <row r="446" spans="1:28" x14ac:dyDescent="0.3">
      <c r="A446" s="234">
        <v>44074</v>
      </c>
      <c r="B446" s="101">
        <v>118.3071879</v>
      </c>
      <c r="C446" s="101">
        <v>123.96666559000001</v>
      </c>
      <c r="D446" s="101"/>
      <c r="E446" s="101"/>
      <c r="F446" s="101">
        <v>108.22772222</v>
      </c>
      <c r="G446" s="102">
        <v>113.0643266</v>
      </c>
      <c r="AB446" s="104">
        <v>50290</v>
      </c>
    </row>
    <row r="447" spans="1:28" x14ac:dyDescent="0.3">
      <c r="A447" s="234">
        <v>44075</v>
      </c>
      <c r="B447" s="101">
        <v>117.99080622</v>
      </c>
      <c r="C447" s="101">
        <v>124.26991439</v>
      </c>
      <c r="D447" s="101"/>
      <c r="E447" s="101"/>
      <c r="F447" s="101">
        <v>108.23580602</v>
      </c>
      <c r="G447" s="102">
        <v>116.24851925999999</v>
      </c>
      <c r="AB447" s="104">
        <v>50325</v>
      </c>
    </row>
    <row r="448" spans="1:28" x14ac:dyDescent="0.3">
      <c r="A448" s="234">
        <v>44076</v>
      </c>
      <c r="B448" s="101">
        <v>118.33227730999999</v>
      </c>
      <c r="C448" s="101">
        <v>124.2975079</v>
      </c>
      <c r="D448" s="101"/>
      <c r="E448" s="101"/>
      <c r="F448" s="101">
        <v>108.24389035999999</v>
      </c>
      <c r="G448" s="102">
        <v>115.95664537</v>
      </c>
      <c r="AB448" s="104">
        <v>50346</v>
      </c>
    </row>
    <row r="449" spans="1:28" x14ac:dyDescent="0.3">
      <c r="A449" s="234">
        <v>44077</v>
      </c>
      <c r="B449" s="101">
        <v>118.20172734000001</v>
      </c>
      <c r="C449" s="101">
        <v>124.62788399</v>
      </c>
      <c r="D449" s="101"/>
      <c r="E449" s="101"/>
      <c r="F449" s="101">
        <v>108.25197541</v>
      </c>
      <c r="G449" s="102">
        <v>114.60289982</v>
      </c>
      <c r="AB449" s="104">
        <v>50359</v>
      </c>
    </row>
    <row r="450" spans="1:28" x14ac:dyDescent="0.3">
      <c r="A450" s="234">
        <v>44078</v>
      </c>
      <c r="B450" s="101">
        <v>118.60145688</v>
      </c>
      <c r="C450" s="101">
        <v>124.77849094</v>
      </c>
      <c r="D450" s="101"/>
      <c r="E450" s="101"/>
      <c r="F450" s="101">
        <v>108.26006099999999</v>
      </c>
      <c r="G450" s="102">
        <v>115.19498785</v>
      </c>
      <c r="AB450" s="104">
        <v>50399</v>
      </c>
    </row>
    <row r="451" spans="1:28" x14ac:dyDescent="0.3">
      <c r="A451" s="234">
        <v>44081</v>
      </c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34">
        <v>44082</v>
      </c>
      <c r="B452" s="101">
        <v>118.50790316</v>
      </c>
      <c r="C452" s="101">
        <v>124.41538279</v>
      </c>
      <c r="D452" s="101"/>
      <c r="E452" s="101"/>
      <c r="F452" s="101">
        <v>108.26814711999999</v>
      </c>
      <c r="G452" s="102">
        <v>113.83950144000001</v>
      </c>
      <c r="AB452" s="104">
        <v>50472</v>
      </c>
    </row>
    <row r="453" spans="1:28" x14ac:dyDescent="0.3">
      <c r="A453" s="234">
        <v>44083</v>
      </c>
      <c r="B453" s="101">
        <v>118.58061992</v>
      </c>
      <c r="C453" s="101">
        <v>124.74024163</v>
      </c>
      <c r="D453" s="101"/>
      <c r="E453" s="101"/>
      <c r="F453" s="101">
        <v>108.27623396</v>
      </c>
      <c r="G453" s="102">
        <v>115.25224301</v>
      </c>
      <c r="AB453" s="104">
        <v>50473</v>
      </c>
    </row>
    <row r="454" spans="1:28" x14ac:dyDescent="0.3">
      <c r="A454" s="234">
        <v>44084</v>
      </c>
      <c r="B454" s="101">
        <v>118.77112932</v>
      </c>
      <c r="C454" s="101">
        <v>124.19877150000001</v>
      </c>
      <c r="D454" s="101"/>
      <c r="E454" s="101"/>
      <c r="F454" s="101">
        <v>108.28432133</v>
      </c>
      <c r="G454" s="102">
        <v>112.4560929</v>
      </c>
      <c r="AB454" s="104">
        <v>50516</v>
      </c>
    </row>
    <row r="455" spans="1:28" x14ac:dyDescent="0.3">
      <c r="A455" s="234">
        <v>44085</v>
      </c>
      <c r="B455" s="101">
        <v>118.71967477</v>
      </c>
      <c r="C455" s="101">
        <v>124.13207294999999</v>
      </c>
      <c r="D455" s="101"/>
      <c r="E455" s="101"/>
      <c r="F455" s="101">
        <v>108.29240942</v>
      </c>
      <c r="G455" s="102">
        <v>111.91975811</v>
      </c>
      <c r="AB455" s="104">
        <v>50518</v>
      </c>
    </row>
    <row r="456" spans="1:28" x14ac:dyDescent="0.3">
      <c r="A456" s="234">
        <v>44088</v>
      </c>
      <c r="B456" s="101">
        <v>118.76049820999999</v>
      </c>
      <c r="C456" s="101">
        <v>124.37102055</v>
      </c>
      <c r="D456" s="101"/>
      <c r="E456" s="101"/>
      <c r="F456" s="101">
        <v>108.30049803999999</v>
      </c>
      <c r="G456" s="102">
        <v>114.09447579</v>
      </c>
      <c r="AB456" s="104">
        <v>50526</v>
      </c>
    </row>
    <row r="457" spans="1:28" x14ac:dyDescent="0.3">
      <c r="A457" s="234">
        <v>44089</v>
      </c>
      <c r="B457" s="101">
        <v>119.16150349</v>
      </c>
      <c r="C457" s="101">
        <v>124.03545269</v>
      </c>
      <c r="D457" s="101"/>
      <c r="E457" s="101"/>
      <c r="F457" s="101">
        <v>108.30858720000001</v>
      </c>
      <c r="G457" s="102">
        <v>114.12108943</v>
      </c>
      <c r="AB457" s="104">
        <v>50580</v>
      </c>
    </row>
    <row r="458" spans="1:28" x14ac:dyDescent="0.3">
      <c r="A458" s="234">
        <v>44090</v>
      </c>
      <c r="B458" s="101">
        <v>119.18574241</v>
      </c>
      <c r="C458" s="101">
        <v>123.69441809</v>
      </c>
      <c r="D458" s="101"/>
      <c r="E458" s="101"/>
      <c r="F458" s="101">
        <v>108.31667707</v>
      </c>
      <c r="G458" s="102">
        <v>113.41310294</v>
      </c>
      <c r="AB458" s="104">
        <v>50655</v>
      </c>
    </row>
    <row r="459" spans="1:28" x14ac:dyDescent="0.3">
      <c r="A459" s="234">
        <v>44091</v>
      </c>
      <c r="B459" s="101">
        <v>119.07007599000001</v>
      </c>
      <c r="C459" s="101">
        <v>123.64549475</v>
      </c>
      <c r="D459" s="101"/>
      <c r="E459" s="101"/>
      <c r="F459" s="101">
        <v>108.32476747</v>
      </c>
      <c r="G459" s="102">
        <v>113.89343416</v>
      </c>
      <c r="AB459" s="104">
        <v>50690</v>
      </c>
    </row>
    <row r="460" spans="1:28" x14ac:dyDescent="0.3">
      <c r="A460" s="234">
        <v>44092</v>
      </c>
      <c r="B460" s="101">
        <v>118.97567177000001</v>
      </c>
      <c r="C460" s="101">
        <v>122.05599539000001</v>
      </c>
      <c r="D460" s="101"/>
      <c r="E460" s="101"/>
      <c r="F460" s="101">
        <v>108.33285841</v>
      </c>
      <c r="G460" s="102">
        <v>111.83611688000001</v>
      </c>
      <c r="AB460" s="104">
        <v>50711</v>
      </c>
    </row>
    <row r="461" spans="1:28" x14ac:dyDescent="0.3">
      <c r="A461" s="234">
        <v>44095</v>
      </c>
      <c r="B461" s="101">
        <v>118.52703914999999</v>
      </c>
      <c r="C461" s="101">
        <v>121.79854607999999</v>
      </c>
      <c r="D461" s="101"/>
      <c r="E461" s="101"/>
      <c r="F461" s="101">
        <v>108.34095007000001</v>
      </c>
      <c r="G461" s="102">
        <v>110.3580985</v>
      </c>
      <c r="AB461" s="104">
        <v>50724</v>
      </c>
    </row>
    <row r="462" spans="1:28" x14ac:dyDescent="0.3">
      <c r="A462" s="234">
        <v>44096</v>
      </c>
      <c r="B462" s="101">
        <v>118.59252675</v>
      </c>
      <c r="C462" s="101">
        <v>122.65665378</v>
      </c>
      <c r="D462" s="101"/>
      <c r="E462" s="101"/>
      <c r="F462" s="101">
        <v>108.34904226</v>
      </c>
      <c r="G462" s="102">
        <v>110.70265352</v>
      </c>
      <c r="AB462" s="104">
        <v>50764</v>
      </c>
    </row>
    <row r="463" spans="1:28" x14ac:dyDescent="0.3">
      <c r="A463" s="234">
        <v>44097</v>
      </c>
      <c r="B463" s="101">
        <v>118.65121044999999</v>
      </c>
      <c r="C463" s="101">
        <v>122.00146518</v>
      </c>
      <c r="D463" s="101"/>
      <c r="E463" s="101"/>
      <c r="F463" s="101">
        <v>108.35713516</v>
      </c>
      <c r="G463" s="102">
        <v>108.92910884</v>
      </c>
      <c r="AB463" s="104">
        <v>50771</v>
      </c>
    </row>
    <row r="464" spans="1:28" x14ac:dyDescent="0.3">
      <c r="A464" s="234">
        <v>44098</v>
      </c>
      <c r="B464" s="101">
        <v>118.62484531</v>
      </c>
      <c r="C464" s="101">
        <v>123.10933128000001</v>
      </c>
      <c r="D464" s="101"/>
      <c r="E464" s="101"/>
      <c r="F464" s="101">
        <v>108.36522859999999</v>
      </c>
      <c r="G464" s="102">
        <v>110.38239098</v>
      </c>
      <c r="AB464" s="104">
        <v>50822</v>
      </c>
    </row>
    <row r="465" spans="1:28" x14ac:dyDescent="0.3">
      <c r="A465" s="234">
        <v>44099</v>
      </c>
      <c r="B465" s="101">
        <v>118.56275966</v>
      </c>
      <c r="C465" s="101">
        <v>122.90575751999999</v>
      </c>
      <c r="D465" s="101"/>
      <c r="E465" s="101"/>
      <c r="F465" s="101">
        <v>108.37332258000001</v>
      </c>
      <c r="G465" s="102">
        <v>110.36795203</v>
      </c>
      <c r="AB465" s="104">
        <v>50823</v>
      </c>
    </row>
    <row r="466" spans="1:28" x14ac:dyDescent="0.3">
      <c r="A466" s="234">
        <v>44102</v>
      </c>
      <c r="B466" s="101">
        <v>118.31058985</v>
      </c>
      <c r="C466" s="101">
        <v>121.25995884</v>
      </c>
      <c r="D466" s="101"/>
      <c r="E466" s="101"/>
      <c r="F466" s="101">
        <v>108.38141727</v>
      </c>
      <c r="G466" s="102">
        <v>107.71340377</v>
      </c>
      <c r="AB466" s="104">
        <v>50868</v>
      </c>
    </row>
    <row r="467" spans="1:28" x14ac:dyDescent="0.3">
      <c r="A467" s="234">
        <v>44103</v>
      </c>
      <c r="B467" s="101">
        <v>118.39648918</v>
      </c>
      <c r="C467" s="101">
        <v>121.42534481</v>
      </c>
      <c r="D467" s="101"/>
      <c r="E467" s="101"/>
      <c r="F467" s="101">
        <v>108.38951249</v>
      </c>
      <c r="G467" s="102">
        <v>106.47770718</v>
      </c>
      <c r="AB467" s="104">
        <v>50881</v>
      </c>
    </row>
    <row r="468" spans="1:28" x14ac:dyDescent="0.3">
      <c r="A468" s="234">
        <v>44104</v>
      </c>
      <c r="B468" s="101">
        <v>118.85064998</v>
      </c>
      <c r="C468" s="101">
        <v>122.09252938</v>
      </c>
      <c r="D468" s="101"/>
      <c r="E468" s="101"/>
      <c r="F468" s="102">
        <v>108.39760843000001</v>
      </c>
      <c r="G468" s="102">
        <v>107.64173241</v>
      </c>
      <c r="AB468" s="104"/>
    </row>
    <row r="469" spans="1:28" x14ac:dyDescent="0.3">
      <c r="A469" s="234">
        <v>44105</v>
      </c>
      <c r="B469" s="101">
        <v>118.60698506</v>
      </c>
      <c r="C469" s="101">
        <v>122.21592203</v>
      </c>
      <c r="D469" s="101"/>
      <c r="E469" s="101"/>
      <c r="F469" s="102">
        <v>108.4057049</v>
      </c>
      <c r="G469" s="102">
        <v>108.63748526000001</v>
      </c>
      <c r="AB469" s="104"/>
    </row>
    <row r="470" spans="1:28" x14ac:dyDescent="0.3">
      <c r="A470" s="234">
        <v>44106</v>
      </c>
      <c r="B470" s="101">
        <v>118.85192571</v>
      </c>
      <c r="C470" s="101">
        <v>121.25584797</v>
      </c>
      <c r="D470" s="101"/>
      <c r="E470" s="101"/>
      <c r="F470" s="102">
        <v>108.41380191</v>
      </c>
      <c r="G470" s="102">
        <v>106.97303488</v>
      </c>
      <c r="AB470" s="104"/>
    </row>
    <row r="471" spans="1:28" x14ac:dyDescent="0.3">
      <c r="A471" s="234">
        <v>44109</v>
      </c>
      <c r="B471" s="101">
        <v>118.5852976</v>
      </c>
      <c r="C471" s="101">
        <v>121.88317094</v>
      </c>
      <c r="D471" s="101"/>
      <c r="E471" s="101"/>
      <c r="F471" s="102">
        <v>108.42189963</v>
      </c>
      <c r="G471" s="102">
        <v>109.33231854</v>
      </c>
      <c r="AB471" s="104"/>
    </row>
    <row r="472" spans="1:28" x14ac:dyDescent="0.3">
      <c r="A472" s="234">
        <v>44110</v>
      </c>
      <c r="B472" s="101">
        <v>118.85787913</v>
      </c>
      <c r="C472" s="101">
        <v>121.69534968000001</v>
      </c>
      <c r="D472" s="101"/>
      <c r="E472" s="101"/>
      <c r="F472" s="102">
        <v>108.42999789</v>
      </c>
      <c r="G472" s="102">
        <v>108.79280924</v>
      </c>
      <c r="AB472" s="104"/>
    </row>
    <row r="473" spans="1:28" x14ac:dyDescent="0.3">
      <c r="A473" s="234">
        <v>44111</v>
      </c>
      <c r="B473" s="101">
        <v>119.03733218000001</v>
      </c>
      <c r="C473" s="101">
        <v>121.72053440000001</v>
      </c>
      <c r="D473" s="101"/>
      <c r="E473" s="101"/>
      <c r="F473" s="102">
        <v>108.43809686</v>
      </c>
      <c r="G473" s="102">
        <v>108.69180485</v>
      </c>
      <c r="AB473" s="104"/>
    </row>
    <row r="474" spans="1:28" x14ac:dyDescent="0.3">
      <c r="A474" s="234">
        <v>44112</v>
      </c>
      <c r="B474" s="101">
        <v>119.27164174000001</v>
      </c>
      <c r="C474" s="101">
        <v>122.20701063</v>
      </c>
      <c r="D474" s="101"/>
      <c r="E474" s="101"/>
      <c r="F474" s="102">
        <v>108.44619636</v>
      </c>
      <c r="G474" s="102">
        <v>111.41514578</v>
      </c>
      <c r="AB474" s="104"/>
    </row>
    <row r="475" spans="1:28" x14ac:dyDescent="0.3">
      <c r="A475" s="234">
        <v>44113</v>
      </c>
      <c r="B475" s="101">
        <v>119.39878975000001</v>
      </c>
      <c r="C475" s="101">
        <v>122.65876991</v>
      </c>
      <c r="D475" s="101"/>
      <c r="E475" s="101"/>
      <c r="F475" s="102">
        <v>108.45429641</v>
      </c>
      <c r="G475" s="102">
        <v>110.91857785000001</v>
      </c>
      <c r="AB475" s="104"/>
    </row>
    <row r="476" spans="1:28" x14ac:dyDescent="0.3">
      <c r="A476" s="234">
        <v>44116</v>
      </c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34">
        <v>44117</v>
      </c>
      <c r="B477" s="101">
        <v>119.42005196</v>
      </c>
      <c r="C477" s="101">
        <v>122.69045568</v>
      </c>
      <c r="D477" s="101"/>
      <c r="E477" s="101"/>
      <c r="F477" s="102">
        <v>108.46239715999999</v>
      </c>
      <c r="G477" s="102">
        <v>112.07859795</v>
      </c>
      <c r="AB477" s="104"/>
    </row>
    <row r="478" spans="1:28" x14ac:dyDescent="0.3">
      <c r="A478" s="234">
        <v>44118</v>
      </c>
      <c r="B478" s="101">
        <v>119.48256286</v>
      </c>
      <c r="C478" s="101">
        <v>122.81957152</v>
      </c>
      <c r="D478" s="101"/>
      <c r="E478" s="101"/>
      <c r="F478" s="102">
        <v>108.47049844999999</v>
      </c>
      <c r="G478" s="102">
        <v>113.02482145</v>
      </c>
      <c r="AB478" s="104"/>
    </row>
    <row r="479" spans="1:28" x14ac:dyDescent="0.3">
      <c r="A479" s="234">
        <v>44119</v>
      </c>
      <c r="B479" s="101">
        <v>119.60758465000001</v>
      </c>
      <c r="C479" s="101">
        <v>122.39951225</v>
      </c>
      <c r="D479" s="101"/>
      <c r="E479" s="101"/>
      <c r="F479" s="102">
        <v>108.47860027999999</v>
      </c>
      <c r="G479" s="102">
        <v>112.70581052</v>
      </c>
      <c r="AB479" s="104"/>
    </row>
    <row r="480" spans="1:28" x14ac:dyDescent="0.3">
      <c r="A480" s="234">
        <v>44120</v>
      </c>
      <c r="B480" s="101">
        <v>119.78406099</v>
      </c>
      <c r="C480" s="101">
        <v>122.49227705</v>
      </c>
      <c r="D480" s="101"/>
      <c r="E480" s="101"/>
      <c r="F480" s="102">
        <v>108.48670282</v>
      </c>
      <c r="G480" s="102">
        <v>111.85820199</v>
      </c>
      <c r="AB480" s="104"/>
    </row>
    <row r="481" spans="1:28" x14ac:dyDescent="0.3">
      <c r="A481" s="234">
        <v>44123</v>
      </c>
      <c r="B481" s="101">
        <v>119.83806701</v>
      </c>
      <c r="C481" s="101">
        <v>122.9456921</v>
      </c>
      <c r="D481" s="101"/>
      <c r="E481" s="101"/>
      <c r="F481" s="102">
        <v>108.49480588999999</v>
      </c>
      <c r="G481" s="102">
        <v>112.25476681000001</v>
      </c>
      <c r="AB481" s="104"/>
    </row>
    <row r="482" spans="1:28" x14ac:dyDescent="0.3">
      <c r="A482" s="234">
        <v>44124</v>
      </c>
      <c r="B482" s="101">
        <v>120.07832998000001</v>
      </c>
      <c r="C482" s="101">
        <v>123.28600427000001</v>
      </c>
      <c r="D482" s="101"/>
      <c r="E482" s="101"/>
      <c r="F482" s="102">
        <v>108.50290968</v>
      </c>
      <c r="G482" s="102">
        <v>114.39635113999999</v>
      </c>
      <c r="AB482" s="104"/>
    </row>
    <row r="483" spans="1:28" x14ac:dyDescent="0.3">
      <c r="A483" s="234">
        <v>44125</v>
      </c>
      <c r="B483" s="101">
        <v>120.29095207</v>
      </c>
      <c r="C483" s="101">
        <v>123.33341865</v>
      </c>
      <c r="D483" s="101"/>
      <c r="E483" s="101"/>
      <c r="F483" s="102">
        <v>108.51101401</v>
      </c>
      <c r="G483" s="102">
        <v>114.41069906</v>
      </c>
      <c r="AB483" s="104"/>
    </row>
    <row r="484" spans="1:28" x14ac:dyDescent="0.3">
      <c r="A484" s="234">
        <v>44126</v>
      </c>
      <c r="B484" s="101">
        <v>120.2161091</v>
      </c>
      <c r="C484" s="101">
        <v>122.99449916</v>
      </c>
      <c r="D484" s="101"/>
      <c r="E484" s="101"/>
      <c r="F484" s="102">
        <v>108.51911886000001</v>
      </c>
      <c r="G484" s="102">
        <v>115.96415499</v>
      </c>
      <c r="AB484" s="104"/>
    </row>
    <row r="485" spans="1:28" x14ac:dyDescent="0.3">
      <c r="A485" s="234">
        <v>44127</v>
      </c>
      <c r="B485" s="101">
        <v>119.93757415</v>
      </c>
      <c r="C485" s="101">
        <v>122.70614728</v>
      </c>
      <c r="D485" s="101"/>
      <c r="E485" s="101"/>
      <c r="F485" s="102">
        <v>108.52722444</v>
      </c>
      <c r="G485" s="102">
        <v>115.21549139</v>
      </c>
      <c r="AB485" s="104"/>
    </row>
    <row r="486" spans="1:28" x14ac:dyDescent="0.3">
      <c r="A486" s="234">
        <v>44130</v>
      </c>
      <c r="B486" s="101">
        <v>119.48766578999999</v>
      </c>
      <c r="C486" s="101">
        <v>122.68927925</v>
      </c>
      <c r="D486" s="101"/>
      <c r="E486" s="101"/>
      <c r="F486" s="102">
        <v>108.53533055</v>
      </c>
      <c r="G486" s="102">
        <v>114.93923977</v>
      </c>
      <c r="AB486" s="104"/>
    </row>
    <row r="487" spans="1:28" x14ac:dyDescent="0.3">
      <c r="A487" s="234">
        <v>44131</v>
      </c>
      <c r="B487" s="101">
        <v>119.19637351</v>
      </c>
      <c r="C487" s="101">
        <v>122.45424367</v>
      </c>
      <c r="D487" s="101"/>
      <c r="E487" s="101"/>
      <c r="F487" s="102">
        <v>108.54343737000001</v>
      </c>
      <c r="G487" s="102">
        <v>113.33329616</v>
      </c>
      <c r="AB487" s="104"/>
    </row>
    <row r="488" spans="1:28" x14ac:dyDescent="0.3">
      <c r="A488" s="234">
        <v>44132</v>
      </c>
      <c r="B488" s="101">
        <v>117.91681373</v>
      </c>
      <c r="C488" s="101">
        <v>122.44593978</v>
      </c>
      <c r="D488" s="101"/>
      <c r="E488" s="101"/>
      <c r="F488" s="102">
        <v>108.55154473</v>
      </c>
      <c r="G488" s="102">
        <v>108.51259801</v>
      </c>
      <c r="AB488" s="104"/>
    </row>
    <row r="489" spans="1:28" x14ac:dyDescent="0.3">
      <c r="A489" s="234">
        <v>44133</v>
      </c>
      <c r="B489" s="101">
        <v>117.98740426000001</v>
      </c>
      <c r="C489" s="101">
        <v>122.5456322</v>
      </c>
      <c r="D489" s="101"/>
      <c r="E489" s="101"/>
      <c r="F489" s="102">
        <v>108.55965261999999</v>
      </c>
      <c r="G489" s="102">
        <v>109.89323027</v>
      </c>
      <c r="AB489" s="104"/>
    </row>
    <row r="490" spans="1:28" x14ac:dyDescent="0.3">
      <c r="A490" s="234">
        <v>44134</v>
      </c>
      <c r="B490" s="101">
        <v>117.6548633</v>
      </c>
      <c r="C490" s="101">
        <v>122.35130965</v>
      </c>
      <c r="D490" s="101"/>
      <c r="E490" s="101"/>
      <c r="F490" s="102">
        <v>108.56776123</v>
      </c>
      <c r="G490" s="102">
        <v>106.90103356</v>
      </c>
      <c r="AB490" s="104"/>
    </row>
    <row r="491" spans="1:28" x14ac:dyDescent="0.3">
      <c r="A491" s="234">
        <v>44137</v>
      </c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34">
        <v>44138</v>
      </c>
      <c r="B492" s="101">
        <v>117.64593317000001</v>
      </c>
      <c r="C492" s="101">
        <v>122.32710234</v>
      </c>
      <c r="D492" s="101"/>
      <c r="E492" s="101"/>
      <c r="F492" s="102">
        <v>108.57587037</v>
      </c>
      <c r="G492" s="102">
        <v>109.20774987999999</v>
      </c>
      <c r="AB492" s="104"/>
    </row>
    <row r="493" spans="1:28" x14ac:dyDescent="0.3">
      <c r="A493" s="234">
        <v>44139</v>
      </c>
      <c r="B493" s="101">
        <v>117.89852823</v>
      </c>
      <c r="C493" s="101">
        <v>122.70687009</v>
      </c>
      <c r="D493" s="101"/>
      <c r="E493" s="101"/>
      <c r="F493" s="102">
        <v>108.58398022</v>
      </c>
      <c r="G493" s="102">
        <v>111.35493228999999</v>
      </c>
      <c r="AB493" s="104"/>
    </row>
    <row r="494" spans="1:28" x14ac:dyDescent="0.3">
      <c r="A494" s="234">
        <v>44140</v>
      </c>
      <c r="B494" s="101">
        <v>118.47260789000001</v>
      </c>
      <c r="C494" s="101">
        <v>123.31798194</v>
      </c>
      <c r="D494" s="101"/>
      <c r="E494" s="101"/>
      <c r="F494" s="102">
        <v>108.59209061</v>
      </c>
      <c r="G494" s="102">
        <v>114.63707997</v>
      </c>
      <c r="AB494" s="104"/>
    </row>
    <row r="495" spans="1:28" x14ac:dyDescent="0.3">
      <c r="A495" s="234">
        <v>44141</v>
      </c>
      <c r="B495" s="101">
        <v>118.85702864</v>
      </c>
      <c r="C495" s="101">
        <v>124.05623067000001</v>
      </c>
      <c r="D495" s="101"/>
      <c r="E495" s="101"/>
      <c r="F495" s="102">
        <v>108.60020154</v>
      </c>
      <c r="G495" s="102">
        <v>114.8347309</v>
      </c>
      <c r="AB495" s="104"/>
    </row>
    <row r="496" spans="1:28" x14ac:dyDescent="0.3">
      <c r="A496" s="234">
        <v>44144</v>
      </c>
      <c r="B496" s="101">
        <v>119.19382204999999</v>
      </c>
      <c r="C496" s="101">
        <v>124.54194553000001</v>
      </c>
      <c r="D496" s="101"/>
      <c r="E496" s="101"/>
      <c r="F496" s="102">
        <v>108.60831318</v>
      </c>
      <c r="G496" s="102">
        <v>117.78174472000001</v>
      </c>
      <c r="AB496" s="104"/>
    </row>
    <row r="497" spans="1:28" x14ac:dyDescent="0.3">
      <c r="A497" s="234">
        <v>44145</v>
      </c>
      <c r="B497" s="101">
        <v>119.37242461</v>
      </c>
      <c r="C497" s="101">
        <v>124.11182522</v>
      </c>
      <c r="D497" s="101"/>
      <c r="E497" s="101"/>
      <c r="F497" s="102">
        <v>108.61642535999999</v>
      </c>
      <c r="G497" s="102">
        <v>119.54741568</v>
      </c>
      <c r="AB497" s="104"/>
    </row>
    <row r="498" spans="1:28" x14ac:dyDescent="0.3">
      <c r="A498" s="234">
        <v>44146</v>
      </c>
      <c r="B498" s="101">
        <v>119.35158764000001</v>
      </c>
      <c r="C498" s="101">
        <v>123.64387013</v>
      </c>
      <c r="D498" s="101"/>
      <c r="E498" s="101"/>
      <c r="F498" s="102">
        <v>108.62453825</v>
      </c>
      <c r="G498" s="102">
        <v>119.25370989</v>
      </c>
      <c r="AB498" s="104"/>
    </row>
    <row r="499" spans="1:28" x14ac:dyDescent="0.3">
      <c r="A499" s="234">
        <v>44147</v>
      </c>
      <c r="B499" s="101">
        <v>119.12195577999999</v>
      </c>
      <c r="C499" s="101">
        <v>123.29148729000001</v>
      </c>
      <c r="D499" s="101"/>
      <c r="E499" s="101"/>
      <c r="F499" s="102">
        <v>108.63265167</v>
      </c>
      <c r="G499" s="102">
        <v>116.63465026999999</v>
      </c>
      <c r="AB499" s="104"/>
    </row>
    <row r="500" spans="1:28" x14ac:dyDescent="0.3">
      <c r="A500" s="234">
        <v>44148</v>
      </c>
      <c r="B500" s="101">
        <v>119.21295804</v>
      </c>
      <c r="C500" s="101">
        <v>123.67569243</v>
      </c>
      <c r="D500" s="101"/>
      <c r="E500" s="101"/>
      <c r="F500" s="102">
        <v>108.64076563</v>
      </c>
      <c r="G500" s="102">
        <v>119.15605069999999</v>
      </c>
      <c r="AB500" s="104"/>
    </row>
    <row r="501" spans="1:28" x14ac:dyDescent="0.3">
      <c r="A501" s="234">
        <v>44151</v>
      </c>
      <c r="B501" s="101">
        <v>119.19127057999999</v>
      </c>
      <c r="C501" s="101">
        <v>123.70943215</v>
      </c>
      <c r="D501" s="101"/>
      <c r="E501" s="101"/>
      <c r="F501" s="102">
        <v>108.6488803</v>
      </c>
      <c r="G501" s="102">
        <v>121.09822047999999</v>
      </c>
      <c r="AB501" s="104"/>
    </row>
    <row r="502" spans="1:28" x14ac:dyDescent="0.3">
      <c r="A502" s="234">
        <v>44152</v>
      </c>
      <c r="B502" s="101">
        <v>119.18786863</v>
      </c>
      <c r="C502" s="101">
        <v>123.85148452999999</v>
      </c>
      <c r="D502" s="101"/>
      <c r="E502" s="101"/>
      <c r="F502" s="102">
        <v>108.65699551</v>
      </c>
      <c r="G502" s="102">
        <v>122.02976608</v>
      </c>
      <c r="AB502" s="104"/>
    </row>
    <row r="503" spans="1:28" x14ac:dyDescent="0.3">
      <c r="A503" s="234">
        <v>44153</v>
      </c>
      <c r="B503" s="101">
        <v>119.10622174</v>
      </c>
      <c r="C503" s="101">
        <v>123.55485208</v>
      </c>
      <c r="D503" s="101"/>
      <c r="E503" s="101"/>
      <c r="F503" s="102">
        <v>108.66511143</v>
      </c>
      <c r="G503" s="102">
        <v>120.74455150999999</v>
      </c>
      <c r="AB503" s="104"/>
    </row>
    <row r="504" spans="1:28" x14ac:dyDescent="0.3">
      <c r="A504" s="234">
        <v>44154</v>
      </c>
      <c r="B504" s="101">
        <v>118.84682278</v>
      </c>
      <c r="C504" s="101">
        <v>123.58806592000001</v>
      </c>
      <c r="D504" s="101"/>
      <c r="E504" s="101"/>
      <c r="F504" s="102">
        <v>108.67322789000001</v>
      </c>
      <c r="G504" s="102">
        <v>121.37127481</v>
      </c>
      <c r="AB504" s="104"/>
    </row>
    <row r="505" spans="1:28" x14ac:dyDescent="0.3">
      <c r="A505" s="234">
        <v>44155</v>
      </c>
      <c r="B505" s="101">
        <v>118.89997830999999</v>
      </c>
      <c r="C505" s="101">
        <v>123.16330582000001</v>
      </c>
      <c r="D505" s="101"/>
      <c r="E505" s="101"/>
      <c r="F505" s="102">
        <v>108.68134489000001</v>
      </c>
      <c r="G505" s="102">
        <v>120.65738303000001</v>
      </c>
      <c r="AB505" s="104"/>
    </row>
    <row r="506" spans="1:28" x14ac:dyDescent="0.3">
      <c r="A506" s="234">
        <v>44158</v>
      </c>
      <c r="B506" s="101">
        <v>118.93782504000001</v>
      </c>
      <c r="C506" s="101">
        <v>123.02474183</v>
      </c>
      <c r="D506" s="101"/>
      <c r="E506" s="101"/>
      <c r="F506" s="102">
        <v>108.68946259000001</v>
      </c>
      <c r="G506" s="102">
        <v>122.17801281</v>
      </c>
      <c r="AB506" s="104"/>
    </row>
    <row r="507" spans="1:28" x14ac:dyDescent="0.3">
      <c r="A507" s="234">
        <v>44159</v>
      </c>
      <c r="B507" s="101">
        <v>118.91996478999999</v>
      </c>
      <c r="C507" s="101">
        <v>123.33487312</v>
      </c>
      <c r="D507" s="101"/>
      <c r="E507" s="101"/>
      <c r="F507" s="102">
        <v>108.69758083000001</v>
      </c>
      <c r="G507" s="102">
        <v>124.91718083000001</v>
      </c>
      <c r="AB507" s="104"/>
    </row>
    <row r="508" spans="1:28" x14ac:dyDescent="0.3">
      <c r="A508" s="234">
        <v>44160</v>
      </c>
      <c r="B508" s="101">
        <v>119.04711279999999</v>
      </c>
      <c r="C508" s="101">
        <v>123.68167102</v>
      </c>
      <c r="D508" s="101"/>
      <c r="E508" s="101"/>
      <c r="F508" s="102">
        <v>108.70569979</v>
      </c>
      <c r="G508" s="102">
        <v>125.31112867</v>
      </c>
      <c r="AB508" s="104"/>
    </row>
    <row r="509" spans="1:28" x14ac:dyDescent="0.3">
      <c r="A509" s="234">
        <v>44161</v>
      </c>
      <c r="B509" s="101">
        <v>119.08453428999999</v>
      </c>
      <c r="C509" s="101">
        <v>124.07993449999999</v>
      </c>
      <c r="D509" s="101"/>
      <c r="E509" s="101"/>
      <c r="F509" s="102">
        <v>108.71381928</v>
      </c>
      <c r="G509" s="102">
        <v>125.41872105</v>
      </c>
      <c r="AB509" s="104"/>
    </row>
    <row r="510" spans="1:28" x14ac:dyDescent="0.3">
      <c r="A510" s="234">
        <v>44162</v>
      </c>
      <c r="B510" s="101">
        <v>119.55868157</v>
      </c>
      <c r="C510" s="101">
        <v>124.70484952</v>
      </c>
      <c r="D510" s="101"/>
      <c r="E510" s="101"/>
      <c r="F510" s="102">
        <v>108.72193931</v>
      </c>
      <c r="G510" s="102">
        <v>125.81511519999999</v>
      </c>
      <c r="AB510" s="104"/>
    </row>
    <row r="511" spans="1:28" x14ac:dyDescent="0.3">
      <c r="A511" s="234">
        <v>44165</v>
      </c>
      <c r="B511" s="101">
        <v>119.43238404</v>
      </c>
      <c r="C511" s="101">
        <v>124.79802504</v>
      </c>
      <c r="D511" s="101"/>
      <c r="E511" s="101"/>
      <c r="F511" s="102">
        <v>108.73006005000001</v>
      </c>
      <c r="G511" s="102">
        <v>123.90112925</v>
      </c>
      <c r="AB511" s="104"/>
    </row>
    <row r="512" spans="1:28" x14ac:dyDescent="0.3">
      <c r="A512" s="234">
        <v>44166</v>
      </c>
      <c r="B512" s="101">
        <v>119.21763572</v>
      </c>
      <c r="C512" s="101">
        <v>125.73333993</v>
      </c>
      <c r="D512" s="101"/>
      <c r="E512" s="101"/>
      <c r="F512" s="102">
        <v>108.73818132</v>
      </c>
      <c r="G512" s="102">
        <v>126.75318052</v>
      </c>
      <c r="AB512" s="104"/>
    </row>
    <row r="513" spans="1:28" x14ac:dyDescent="0.3">
      <c r="A513" s="234">
        <v>44167</v>
      </c>
      <c r="B513" s="101">
        <v>118.97184458</v>
      </c>
      <c r="C513" s="101">
        <v>126.11550013</v>
      </c>
      <c r="D513" s="101"/>
      <c r="E513" s="101"/>
      <c r="F513" s="102">
        <v>108.74630331</v>
      </c>
      <c r="G513" s="102">
        <v>127.29776450999999</v>
      </c>
      <c r="AB513" s="104"/>
    </row>
    <row r="514" spans="1:28" x14ac:dyDescent="0.3">
      <c r="A514" s="234">
        <v>44168</v>
      </c>
      <c r="B514" s="101">
        <v>119.09474015000001</v>
      </c>
      <c r="C514" s="101">
        <v>127.23252246</v>
      </c>
      <c r="D514" s="101"/>
      <c r="E514" s="101"/>
      <c r="F514" s="102">
        <v>108.75442584</v>
      </c>
      <c r="G514" s="102">
        <v>127.76775293999999</v>
      </c>
      <c r="AB514" s="104"/>
    </row>
    <row r="515" spans="1:28" x14ac:dyDescent="0.3">
      <c r="A515" s="234">
        <v>44169</v>
      </c>
      <c r="B515" s="101">
        <v>118.82088288999999</v>
      </c>
      <c r="C515" s="101">
        <v>127.29382452999999</v>
      </c>
      <c r="D515" s="101"/>
      <c r="E515" s="101"/>
      <c r="F515" s="102">
        <v>108.7625489</v>
      </c>
      <c r="G515" s="102">
        <v>129.42741308999999</v>
      </c>
      <c r="AB515" s="104"/>
    </row>
    <row r="516" spans="1:28" x14ac:dyDescent="0.3">
      <c r="A516" s="234">
        <v>44172</v>
      </c>
      <c r="B516" s="101">
        <v>118.35566574000001</v>
      </c>
      <c r="C516" s="101">
        <v>127.16514453000001</v>
      </c>
      <c r="D516" s="101"/>
      <c r="E516" s="101"/>
      <c r="F516" s="102">
        <v>108.77067267</v>
      </c>
      <c r="G516" s="102">
        <v>129.24484967999999</v>
      </c>
      <c r="AB516" s="104"/>
    </row>
    <row r="517" spans="1:28" x14ac:dyDescent="0.3">
      <c r="A517" s="234">
        <v>44173</v>
      </c>
      <c r="B517" s="101">
        <v>118.21788662</v>
      </c>
      <c r="C517" s="101">
        <v>127.48087848999999</v>
      </c>
      <c r="D517" s="101"/>
      <c r="E517" s="101"/>
      <c r="F517" s="102">
        <v>108.77879698</v>
      </c>
      <c r="G517" s="102">
        <v>129.47615734999999</v>
      </c>
      <c r="AB517" s="104"/>
    </row>
    <row r="518" spans="1:28" x14ac:dyDescent="0.3">
      <c r="A518" s="234">
        <v>44174</v>
      </c>
      <c r="B518" s="101">
        <v>117.82070854</v>
      </c>
      <c r="C518" s="101">
        <v>127.53553958000001</v>
      </c>
      <c r="D518" s="101"/>
      <c r="E518" s="101"/>
      <c r="F518" s="102">
        <v>108.78692201</v>
      </c>
      <c r="G518" s="102">
        <v>128.57511674</v>
      </c>
      <c r="AB518" s="104"/>
    </row>
    <row r="519" spans="1:28" x14ac:dyDescent="0.3">
      <c r="A519" s="234">
        <v>44175</v>
      </c>
      <c r="B519" s="101">
        <v>117.68973332</v>
      </c>
      <c r="C519" s="101">
        <v>128.19716903</v>
      </c>
      <c r="D519" s="101"/>
      <c r="E519" s="101"/>
      <c r="F519" s="102">
        <v>108.79504756</v>
      </c>
      <c r="G519" s="102">
        <v>130.99579722999999</v>
      </c>
      <c r="AB519" s="104"/>
    </row>
    <row r="520" spans="1:28" x14ac:dyDescent="0.3">
      <c r="A520" s="234">
        <v>44176</v>
      </c>
      <c r="B520" s="101">
        <v>117.73608494</v>
      </c>
      <c r="C520" s="101">
        <v>128.76769716000001</v>
      </c>
      <c r="D520" s="101"/>
      <c r="E520" s="101"/>
      <c r="F520" s="102">
        <v>108.80317366</v>
      </c>
      <c r="G520" s="102">
        <v>130.99508040000001</v>
      </c>
      <c r="AB520" s="104"/>
    </row>
    <row r="521" spans="1:28" x14ac:dyDescent="0.3">
      <c r="A521" s="234">
        <v>44179</v>
      </c>
      <c r="B521" s="101">
        <v>117.42735766</v>
      </c>
      <c r="C521" s="101">
        <v>128.74335891999999</v>
      </c>
      <c r="D521" s="101"/>
      <c r="E521" s="101"/>
      <c r="F521" s="102">
        <v>108.81130046</v>
      </c>
      <c r="G521" s="102">
        <v>130.40696337</v>
      </c>
      <c r="AB521" s="104"/>
    </row>
    <row r="522" spans="1:28" x14ac:dyDescent="0.3">
      <c r="A522" s="234">
        <v>44180</v>
      </c>
      <c r="B522" s="101">
        <v>117.68335466000001</v>
      </c>
      <c r="C522" s="101">
        <v>129.12092204999999</v>
      </c>
      <c r="D522" s="101"/>
      <c r="E522" s="101"/>
      <c r="F522" s="102">
        <v>108.81942780999999</v>
      </c>
      <c r="G522" s="102">
        <v>132.15637487000001</v>
      </c>
      <c r="AB522" s="104"/>
    </row>
    <row r="523" spans="1:28" x14ac:dyDescent="0.3">
      <c r="A523" s="234">
        <v>44181</v>
      </c>
      <c r="B523" s="101">
        <v>117.81985804999999</v>
      </c>
      <c r="C523" s="101">
        <v>129.05893164</v>
      </c>
      <c r="D523" s="101"/>
      <c r="E523" s="101"/>
      <c r="F523" s="102">
        <v>108.82755586</v>
      </c>
      <c r="G523" s="102">
        <v>134.10059272999999</v>
      </c>
      <c r="AB523" s="104"/>
    </row>
    <row r="524" spans="1:28" x14ac:dyDescent="0.3">
      <c r="A524" s="234">
        <v>44182</v>
      </c>
      <c r="B524" s="101">
        <v>118.03843357</v>
      </c>
      <c r="C524" s="101">
        <v>129.19594999</v>
      </c>
      <c r="D524" s="101"/>
      <c r="E524" s="101"/>
      <c r="F524" s="102">
        <v>108.83568446</v>
      </c>
      <c r="G524" s="102">
        <v>134.71867996</v>
      </c>
      <c r="AB524" s="104"/>
    </row>
    <row r="525" spans="1:28" x14ac:dyDescent="0.3">
      <c r="A525" s="234">
        <v>44183</v>
      </c>
      <c r="B525" s="101">
        <v>118.83151399</v>
      </c>
      <c r="C525" s="101">
        <v>129.37000122000001</v>
      </c>
      <c r="D525" s="101"/>
      <c r="E525" s="101"/>
      <c r="F525" s="102">
        <v>108.84381358</v>
      </c>
      <c r="G525" s="102">
        <v>134.28983514999999</v>
      </c>
      <c r="AB525" s="104"/>
    </row>
    <row r="526" spans="1:28" x14ac:dyDescent="0.3">
      <c r="A526" s="234">
        <v>44186</v>
      </c>
      <c r="B526" s="101">
        <v>118.83704217</v>
      </c>
      <c r="C526" s="101">
        <v>129.37385064</v>
      </c>
      <c r="D526" s="101"/>
      <c r="E526" s="101"/>
      <c r="F526" s="102">
        <v>108.85194342</v>
      </c>
      <c r="G526" s="102">
        <v>131.78537688</v>
      </c>
      <c r="AB526" s="104"/>
    </row>
    <row r="527" spans="1:28" x14ac:dyDescent="0.3">
      <c r="A527" s="234">
        <v>44187</v>
      </c>
      <c r="B527" s="101">
        <v>119.37242461</v>
      </c>
      <c r="C527" s="101">
        <v>129.30801951000001</v>
      </c>
      <c r="D527" s="101"/>
      <c r="E527" s="101"/>
      <c r="F527" s="102">
        <v>108.8600738</v>
      </c>
      <c r="G527" s="102">
        <v>132.71111959999999</v>
      </c>
      <c r="AB527" s="104"/>
    </row>
    <row r="528" spans="1:28" x14ac:dyDescent="0.3">
      <c r="A528" s="234">
        <v>44188</v>
      </c>
      <c r="B528" s="101">
        <v>120.27776950000001</v>
      </c>
      <c r="C528" s="101">
        <v>129.75440891</v>
      </c>
      <c r="D528" s="101"/>
      <c r="E528" s="101"/>
      <c r="F528" s="102">
        <v>108.86820489</v>
      </c>
      <c r="G528" s="102">
        <v>134.04313275000001</v>
      </c>
      <c r="AB528" s="104"/>
    </row>
    <row r="529" spans="1:28" x14ac:dyDescent="0.3">
      <c r="A529" s="234">
        <v>44189</v>
      </c>
      <c r="B529" s="101"/>
      <c r="C529" s="101">
        <v>129.83929157</v>
      </c>
      <c r="D529" s="101"/>
      <c r="E529" s="101"/>
      <c r="F529" s="102">
        <v>108.87633651</v>
      </c>
      <c r="G529" s="102"/>
      <c r="AB529" s="104"/>
    </row>
    <row r="530" spans="1:28" x14ac:dyDescent="0.3">
      <c r="A530" s="234">
        <v>44190</v>
      </c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34">
        <v>44193</v>
      </c>
      <c r="B531" s="101">
        <v>120.54142091</v>
      </c>
      <c r="C531" s="101">
        <v>129.84622160000001</v>
      </c>
      <c r="D531" s="101"/>
      <c r="E531" s="101"/>
      <c r="F531" s="102">
        <v>108.88446867</v>
      </c>
      <c r="G531" s="102">
        <v>135.54147262000001</v>
      </c>
      <c r="AB531" s="104"/>
    </row>
    <row r="532" spans="1:28" x14ac:dyDescent="0.3">
      <c r="A532" s="234">
        <v>44194</v>
      </c>
      <c r="B532" s="101">
        <v>121.40891907</v>
      </c>
      <c r="C532" s="101">
        <v>130.54828610000001</v>
      </c>
      <c r="D532" s="101"/>
      <c r="E532" s="101"/>
      <c r="F532" s="102">
        <v>108.89260154999999</v>
      </c>
      <c r="G532" s="102">
        <v>135.86626368</v>
      </c>
      <c r="AB532" s="104"/>
    </row>
    <row r="533" spans="1:28" x14ac:dyDescent="0.3">
      <c r="A533" s="234">
        <v>44195</v>
      </c>
      <c r="B533" s="101">
        <v>122.05146305</v>
      </c>
      <c r="C533" s="101">
        <v>130.76942958000001</v>
      </c>
      <c r="D533" s="101"/>
      <c r="E533" s="101"/>
      <c r="F533" s="102">
        <v>108.90073495999999</v>
      </c>
      <c r="G533" s="102">
        <v>135.42034017</v>
      </c>
      <c r="AB533" s="104"/>
    </row>
    <row r="534" spans="1:28" x14ac:dyDescent="0.3">
      <c r="A534" s="234">
        <v>44196</v>
      </c>
      <c r="B534" s="101"/>
      <c r="C534" s="101">
        <v>130.85486478000001</v>
      </c>
      <c r="D534" s="101"/>
      <c r="E534" s="101"/>
      <c r="F534" s="102">
        <v>108.90886908</v>
      </c>
      <c r="G534" s="102"/>
      <c r="AB534" s="104"/>
    </row>
    <row r="535" spans="1:28" x14ac:dyDescent="0.3">
      <c r="A535" s="234">
        <v>44197</v>
      </c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34">
        <v>44200</v>
      </c>
      <c r="B536" s="101">
        <v>121.9374976</v>
      </c>
      <c r="C536" s="101">
        <v>130.91085451000001</v>
      </c>
      <c r="D536" s="101"/>
      <c r="E536" s="101"/>
      <c r="F536" s="102">
        <v>108.91700374</v>
      </c>
      <c r="G536" s="102">
        <v>135.23541008999999</v>
      </c>
      <c r="AB536" s="104"/>
    </row>
    <row r="537" spans="1:28" x14ac:dyDescent="0.3">
      <c r="A537" s="234">
        <v>44201</v>
      </c>
      <c r="B537" s="101">
        <v>121.94004907</v>
      </c>
      <c r="C537" s="101">
        <v>130.69198700999999</v>
      </c>
      <c r="D537" s="101"/>
      <c r="E537" s="101"/>
      <c r="F537" s="102">
        <v>108.92513893</v>
      </c>
      <c r="G537" s="102">
        <v>135.82878385000001</v>
      </c>
      <c r="AB537" s="104"/>
    </row>
    <row r="538" spans="1:28" x14ac:dyDescent="0.3">
      <c r="A538" s="234">
        <v>44202</v>
      </c>
      <c r="B538" s="101">
        <v>122.03402804</v>
      </c>
      <c r="C538" s="101">
        <v>130.30831481999999</v>
      </c>
      <c r="D538" s="101"/>
      <c r="E538" s="101"/>
      <c r="F538" s="102">
        <v>108.93327484</v>
      </c>
      <c r="G538" s="102">
        <v>135.51459728</v>
      </c>
      <c r="AB538" s="104"/>
    </row>
    <row r="539" spans="1:28" x14ac:dyDescent="0.3">
      <c r="A539" s="234">
        <v>44203</v>
      </c>
      <c r="B539" s="101">
        <v>121.7691009</v>
      </c>
      <c r="C539" s="101">
        <v>129.64731732999999</v>
      </c>
      <c r="D539" s="101"/>
      <c r="E539" s="101"/>
      <c r="F539" s="102">
        <v>108.94141129</v>
      </c>
      <c r="G539" s="102">
        <v>139.25329572999999</v>
      </c>
      <c r="AB539" s="104"/>
    </row>
    <row r="540" spans="1:28" x14ac:dyDescent="0.3">
      <c r="A540" s="234">
        <v>44204</v>
      </c>
      <c r="B540" s="101">
        <v>121.93452089</v>
      </c>
      <c r="C540" s="101">
        <v>129.66134742</v>
      </c>
      <c r="D540" s="101"/>
      <c r="E540" s="101"/>
      <c r="F540" s="102">
        <v>108.94954844</v>
      </c>
      <c r="G540" s="102">
        <v>142.31484263999999</v>
      </c>
      <c r="AB540" s="104"/>
    </row>
    <row r="541" spans="1:28" x14ac:dyDescent="0.3">
      <c r="A541" s="234">
        <v>44207</v>
      </c>
      <c r="B541" s="101">
        <v>121.78143298000001</v>
      </c>
      <c r="C541" s="101">
        <v>128.79215775</v>
      </c>
      <c r="D541" s="101"/>
      <c r="E541" s="101"/>
      <c r="F541" s="102">
        <v>108.95768613</v>
      </c>
      <c r="G541" s="102">
        <v>140.24230130000001</v>
      </c>
      <c r="AB541" s="104"/>
    </row>
    <row r="542" spans="1:28" x14ac:dyDescent="0.3">
      <c r="A542" s="234">
        <v>44208</v>
      </c>
      <c r="B542" s="101">
        <v>121.42720457</v>
      </c>
      <c r="C542" s="101">
        <v>129.62079464000001</v>
      </c>
      <c r="D542" s="101"/>
      <c r="E542" s="101"/>
      <c r="F542" s="102">
        <v>108.96582436</v>
      </c>
      <c r="G542" s="102">
        <v>141.08755454999999</v>
      </c>
      <c r="AB542" s="104"/>
    </row>
    <row r="543" spans="1:28" x14ac:dyDescent="0.3">
      <c r="A543" s="234">
        <v>44209</v>
      </c>
      <c r="B543" s="101">
        <v>121.27369141</v>
      </c>
      <c r="C543" s="101">
        <v>129.26840202</v>
      </c>
      <c r="D543" s="101"/>
      <c r="E543" s="101"/>
      <c r="F543" s="102">
        <v>108.97396329999999</v>
      </c>
      <c r="G543" s="102">
        <v>138.73804476999999</v>
      </c>
      <c r="AB543" s="104"/>
    </row>
    <row r="544" spans="1:28" x14ac:dyDescent="0.3">
      <c r="A544" s="234">
        <v>44210</v>
      </c>
      <c r="B544" s="101">
        <v>121.40679285</v>
      </c>
      <c r="C544" s="101">
        <v>129.82533131</v>
      </c>
      <c r="D544" s="101"/>
      <c r="E544" s="101"/>
      <c r="F544" s="102">
        <v>108.98210278000001</v>
      </c>
      <c r="G544" s="102">
        <v>140.49875483</v>
      </c>
      <c r="AB544" s="104"/>
    </row>
    <row r="545" spans="1:28" x14ac:dyDescent="0.3">
      <c r="A545" s="234">
        <v>44211</v>
      </c>
      <c r="B545" s="101">
        <v>121.53223988000001</v>
      </c>
      <c r="C545" s="101">
        <v>129.52895133000001</v>
      </c>
      <c r="D545" s="101"/>
      <c r="E545" s="101"/>
      <c r="F545" s="102">
        <v>108.99024297</v>
      </c>
      <c r="G545" s="102">
        <v>136.93541737999999</v>
      </c>
      <c r="AB545" s="104"/>
    </row>
    <row r="546" spans="1:28" x14ac:dyDescent="0.3">
      <c r="A546" s="234">
        <v>44214</v>
      </c>
      <c r="B546" s="101">
        <v>121.62877032</v>
      </c>
      <c r="C546" s="101">
        <v>129.45066180000001</v>
      </c>
      <c r="D546" s="101"/>
      <c r="E546" s="101"/>
      <c r="F546" s="102">
        <v>108.99838370000001</v>
      </c>
      <c r="G546" s="102">
        <v>137.95129829000001</v>
      </c>
      <c r="AB546" s="104"/>
    </row>
    <row r="547" spans="1:28" x14ac:dyDescent="0.3">
      <c r="A547" s="234">
        <v>44215</v>
      </c>
      <c r="B547" s="101">
        <v>121.88774402999999</v>
      </c>
      <c r="C547" s="101">
        <v>129.09713422999999</v>
      </c>
      <c r="D547" s="101"/>
      <c r="E547" s="101"/>
      <c r="F547" s="102">
        <v>109.00652495999999</v>
      </c>
      <c r="G547" s="102">
        <v>137.26264337999999</v>
      </c>
      <c r="AB547" s="104"/>
    </row>
    <row r="548" spans="1:28" x14ac:dyDescent="0.3">
      <c r="A548" s="234">
        <v>44216</v>
      </c>
      <c r="B548" s="101">
        <v>122.05401451</v>
      </c>
      <c r="C548" s="101">
        <v>128.97440642000001</v>
      </c>
      <c r="D548" s="101"/>
      <c r="E548" s="101"/>
      <c r="F548" s="102">
        <v>109.01466693</v>
      </c>
      <c r="G548" s="102">
        <v>136.13621176000001</v>
      </c>
      <c r="AB548" s="104"/>
    </row>
    <row r="549" spans="1:28" x14ac:dyDescent="0.3">
      <c r="A549" s="234">
        <v>44217</v>
      </c>
      <c r="B549" s="101">
        <v>122.07059904</v>
      </c>
      <c r="C549" s="101">
        <v>128.58238889</v>
      </c>
      <c r="D549" s="101"/>
      <c r="E549" s="101"/>
      <c r="F549" s="102">
        <v>109.02280944</v>
      </c>
      <c r="G549" s="102">
        <v>134.63723472000001</v>
      </c>
      <c r="AB549" s="104"/>
    </row>
    <row r="550" spans="1:28" x14ac:dyDescent="0.3">
      <c r="A550" s="234">
        <v>44218</v>
      </c>
      <c r="B550" s="101">
        <v>121.74613771</v>
      </c>
      <c r="C550" s="101">
        <v>128.13027452</v>
      </c>
      <c r="D550" s="101"/>
      <c r="E550" s="101"/>
      <c r="F550" s="102">
        <v>109.03095266</v>
      </c>
      <c r="G550" s="102">
        <v>133.5580113</v>
      </c>
      <c r="AB550" s="104"/>
    </row>
    <row r="551" spans="1:28" x14ac:dyDescent="0.3">
      <c r="A551" s="234">
        <v>44221</v>
      </c>
      <c r="B551" s="101"/>
      <c r="C551" s="101">
        <v>128.15896079000001</v>
      </c>
      <c r="D551" s="101"/>
      <c r="E551" s="101"/>
      <c r="F551" s="102">
        <v>109.03909642000001</v>
      </c>
      <c r="G551" s="102"/>
      <c r="AB551" s="104"/>
    </row>
    <row r="552" spans="1:28" x14ac:dyDescent="0.3">
      <c r="A552" s="234">
        <v>44222</v>
      </c>
      <c r="B552" s="101">
        <v>121.69383268</v>
      </c>
      <c r="C552" s="101">
        <v>128.46054436</v>
      </c>
      <c r="D552" s="101"/>
      <c r="E552" s="101"/>
      <c r="F552" s="102">
        <v>109.04724072</v>
      </c>
      <c r="G552" s="102">
        <v>132.51527780999999</v>
      </c>
      <c r="AB552" s="104"/>
    </row>
    <row r="553" spans="1:28" x14ac:dyDescent="0.3">
      <c r="A553" s="234">
        <v>44223</v>
      </c>
      <c r="B553" s="101">
        <v>121.670019</v>
      </c>
      <c r="C553" s="101">
        <v>128.75936884000001</v>
      </c>
      <c r="D553" s="101"/>
      <c r="E553" s="101"/>
      <c r="F553" s="102">
        <v>109.05538573</v>
      </c>
      <c r="G553" s="102">
        <v>131.85333893999999</v>
      </c>
      <c r="AB553" s="104"/>
    </row>
    <row r="554" spans="1:28" x14ac:dyDescent="0.3">
      <c r="A554" s="234">
        <v>44224</v>
      </c>
      <c r="B554" s="101">
        <v>122.13693713000001</v>
      </c>
      <c r="C554" s="101">
        <v>129.24064688999999</v>
      </c>
      <c r="D554" s="101"/>
      <c r="E554" s="101"/>
      <c r="F554" s="102">
        <v>109.06353127</v>
      </c>
      <c r="G554" s="102">
        <v>135.26788350999999</v>
      </c>
      <c r="AB554" s="104"/>
    </row>
    <row r="555" spans="1:28" x14ac:dyDescent="0.3">
      <c r="A555" s="234">
        <v>44225</v>
      </c>
      <c r="B555" s="101">
        <v>122.44694015</v>
      </c>
      <c r="C555" s="101">
        <v>129.74070558</v>
      </c>
      <c r="D555" s="101"/>
      <c r="E555" s="101"/>
      <c r="F555" s="102">
        <v>109.07167753</v>
      </c>
      <c r="G555" s="102">
        <v>130.92629911</v>
      </c>
      <c r="AB555" s="104"/>
    </row>
    <row r="556" spans="1:28" x14ac:dyDescent="0.3">
      <c r="A556" s="234">
        <v>44228</v>
      </c>
      <c r="B556" s="101">
        <v>122.25387929</v>
      </c>
      <c r="C556" s="101">
        <v>129.61941479000001</v>
      </c>
      <c r="D556" s="101"/>
      <c r="E556" s="101"/>
      <c r="F556" s="102">
        <v>109.07982432</v>
      </c>
      <c r="G556" s="102">
        <v>133.71398382999999</v>
      </c>
      <c r="AB556" s="104"/>
    </row>
    <row r="557" spans="1:28" x14ac:dyDescent="0.3">
      <c r="A557" s="234">
        <v>44229</v>
      </c>
      <c r="B557" s="101">
        <v>122.50009568</v>
      </c>
      <c r="C557" s="101">
        <v>130.59082996000001</v>
      </c>
      <c r="D557" s="101"/>
      <c r="E557" s="101"/>
      <c r="F557" s="102">
        <v>109.08797182000001</v>
      </c>
      <c r="G557" s="102">
        <v>134.52893689999999</v>
      </c>
      <c r="AB557" s="104"/>
    </row>
    <row r="558" spans="1:28" x14ac:dyDescent="0.3">
      <c r="A558" s="234">
        <v>44230</v>
      </c>
      <c r="B558" s="101">
        <v>122.54857351</v>
      </c>
      <c r="C558" s="101">
        <v>130.87467766</v>
      </c>
      <c r="D558" s="101"/>
      <c r="E558" s="101"/>
      <c r="F558" s="102">
        <v>109.09611987</v>
      </c>
      <c r="G558" s="102">
        <v>136.22532591999999</v>
      </c>
      <c r="AB558" s="104"/>
    </row>
    <row r="559" spans="1:28" x14ac:dyDescent="0.3">
      <c r="A559" s="234">
        <v>44231</v>
      </c>
      <c r="B559" s="101">
        <v>122.60725721</v>
      </c>
      <c r="C559" s="101">
        <v>130.55906243000001</v>
      </c>
      <c r="D559" s="101"/>
      <c r="E559" s="101"/>
      <c r="F559" s="102">
        <v>109.10426844</v>
      </c>
      <c r="G559" s="102">
        <v>135.69749066</v>
      </c>
      <c r="AB559" s="104"/>
    </row>
    <row r="560" spans="1:28" x14ac:dyDescent="0.3">
      <c r="A560" s="234">
        <v>44232</v>
      </c>
      <c r="B560" s="101">
        <v>123.09926475</v>
      </c>
      <c r="C560" s="101">
        <v>130.66343247</v>
      </c>
      <c r="D560" s="101"/>
      <c r="E560" s="101"/>
      <c r="F560" s="102">
        <v>109.11241773</v>
      </c>
      <c r="G560" s="102">
        <v>136.81191827000001</v>
      </c>
      <c r="AB560" s="104"/>
    </row>
    <row r="561" spans="1:28" x14ac:dyDescent="0.3">
      <c r="A561" s="234">
        <v>44235</v>
      </c>
      <c r="B561" s="101">
        <v>122.98870126</v>
      </c>
      <c r="C561" s="101">
        <v>130.61913000999999</v>
      </c>
      <c r="D561" s="101"/>
      <c r="E561" s="101"/>
      <c r="F561" s="102">
        <v>109.12056756</v>
      </c>
      <c r="G561" s="102">
        <v>136.19305731</v>
      </c>
      <c r="AB561" s="104"/>
    </row>
    <row r="562" spans="1:28" x14ac:dyDescent="0.3">
      <c r="A562" s="234">
        <v>44236</v>
      </c>
      <c r="B562" s="101">
        <v>122.98487406</v>
      </c>
      <c r="C562" s="101">
        <v>130.21227317</v>
      </c>
      <c r="D562" s="101"/>
      <c r="E562" s="101"/>
      <c r="F562" s="102">
        <v>109.1287181</v>
      </c>
      <c r="G562" s="102">
        <v>135.93734337000001</v>
      </c>
      <c r="AB562" s="104"/>
    </row>
    <row r="563" spans="1:28" x14ac:dyDescent="0.3">
      <c r="A563" s="234">
        <v>44237</v>
      </c>
      <c r="B563" s="101">
        <v>122.98742552</v>
      </c>
      <c r="C563" s="101">
        <v>130.50000087000001</v>
      </c>
      <c r="D563" s="101"/>
      <c r="E563" s="101"/>
      <c r="F563" s="102">
        <v>109.13686917</v>
      </c>
      <c r="G563" s="102">
        <v>134.75823063000001</v>
      </c>
      <c r="AB563" s="104"/>
    </row>
    <row r="564" spans="1:28" x14ac:dyDescent="0.3">
      <c r="A564" s="234">
        <v>44238</v>
      </c>
      <c r="B564" s="101">
        <v>123.06481997</v>
      </c>
      <c r="C564" s="101">
        <v>130.50452493</v>
      </c>
      <c r="D564" s="101"/>
      <c r="E564" s="101"/>
      <c r="F564" s="102">
        <v>109.14502078</v>
      </c>
      <c r="G564" s="102">
        <v>135.74187706999999</v>
      </c>
      <c r="AB564" s="104"/>
    </row>
    <row r="565" spans="1:28" x14ac:dyDescent="0.3">
      <c r="A565" s="234">
        <v>44239</v>
      </c>
      <c r="B565" s="101">
        <v>123.20344958</v>
      </c>
      <c r="C565" s="101">
        <v>130.43090699999999</v>
      </c>
      <c r="D565" s="101"/>
      <c r="E565" s="101"/>
      <c r="F565" s="102">
        <v>109.15317311</v>
      </c>
      <c r="G565" s="102">
        <v>135.88853083999999</v>
      </c>
      <c r="AB565" s="104"/>
    </row>
    <row r="566" spans="1:28" x14ac:dyDescent="0.3">
      <c r="A566" s="234">
        <v>44242</v>
      </c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34">
        <v>44243</v>
      </c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34">
        <v>44244</v>
      </c>
      <c r="B568" s="101">
        <v>123.12520464000001</v>
      </c>
      <c r="C568" s="101">
        <v>130.08833196</v>
      </c>
      <c r="D568" s="101"/>
      <c r="E568" s="101"/>
      <c r="F568" s="102">
        <v>109.16132596999999</v>
      </c>
      <c r="G568" s="102">
        <v>136.94337075000001</v>
      </c>
      <c r="AB568" s="104"/>
    </row>
    <row r="569" spans="1:28" x14ac:dyDescent="0.3">
      <c r="A569" s="234">
        <v>44245</v>
      </c>
      <c r="B569" s="101">
        <v>122.92831658</v>
      </c>
      <c r="C569" s="101">
        <v>130.20074724</v>
      </c>
      <c r="D569" s="101"/>
      <c r="E569" s="101"/>
      <c r="F569" s="102">
        <v>109.16947954</v>
      </c>
      <c r="G569" s="102">
        <v>135.62711641999999</v>
      </c>
      <c r="AB569" s="104"/>
    </row>
    <row r="570" spans="1:28" x14ac:dyDescent="0.3">
      <c r="A570" s="234">
        <v>44246</v>
      </c>
      <c r="B570" s="101">
        <v>123.06439472</v>
      </c>
      <c r="C570" s="101">
        <v>129.95489967</v>
      </c>
      <c r="D570" s="101"/>
      <c r="E570" s="101"/>
      <c r="F570" s="102">
        <v>109.17763365</v>
      </c>
      <c r="G570" s="102">
        <v>134.75276908999999</v>
      </c>
      <c r="AB570" s="104"/>
    </row>
    <row r="571" spans="1:28" x14ac:dyDescent="0.3">
      <c r="A571" s="234">
        <v>44249</v>
      </c>
      <c r="B571" s="101">
        <v>122.25430453</v>
      </c>
      <c r="C571" s="101">
        <v>128.99498577</v>
      </c>
      <c r="D571" s="101"/>
      <c r="E571" s="101"/>
      <c r="F571" s="102">
        <v>109.18578829</v>
      </c>
      <c r="G571" s="102">
        <v>128.19569888000001</v>
      </c>
      <c r="AB571" s="104"/>
    </row>
    <row r="572" spans="1:28" x14ac:dyDescent="0.3">
      <c r="A572" s="234">
        <v>44250</v>
      </c>
      <c r="B572" s="101">
        <v>122.91385828</v>
      </c>
      <c r="C572" s="101">
        <v>128.84197247</v>
      </c>
      <c r="D572" s="101"/>
      <c r="E572" s="101"/>
      <c r="F572" s="102">
        <v>109.19394364999999</v>
      </c>
      <c r="G572" s="102">
        <v>131.1082481</v>
      </c>
      <c r="AB572" s="104"/>
    </row>
    <row r="573" spans="1:28" x14ac:dyDescent="0.3">
      <c r="A573" s="234">
        <v>44251</v>
      </c>
      <c r="B573" s="101">
        <v>122.98062161999999</v>
      </c>
      <c r="C573" s="101">
        <v>128.45451269</v>
      </c>
      <c r="D573" s="101"/>
      <c r="E573" s="101"/>
      <c r="F573" s="102">
        <v>109.20209954000001</v>
      </c>
      <c r="G573" s="102">
        <v>131.60925354</v>
      </c>
      <c r="AB573" s="104"/>
    </row>
    <row r="574" spans="1:28" x14ac:dyDescent="0.3">
      <c r="A574" s="234">
        <v>44252</v>
      </c>
      <c r="B574" s="101">
        <v>123.05716557</v>
      </c>
      <c r="C574" s="101">
        <v>128.03662699</v>
      </c>
      <c r="D574" s="101"/>
      <c r="E574" s="101"/>
      <c r="F574" s="102">
        <v>109.21025615000001</v>
      </c>
      <c r="G574" s="102">
        <v>127.7276675</v>
      </c>
      <c r="AB574" s="104"/>
    </row>
    <row r="575" spans="1:28" x14ac:dyDescent="0.3">
      <c r="A575" s="234">
        <v>44253</v>
      </c>
      <c r="B575" s="101">
        <v>122.74801304</v>
      </c>
      <c r="C575" s="101">
        <v>127.77281029</v>
      </c>
      <c r="D575" s="101"/>
      <c r="E575" s="101"/>
      <c r="F575" s="102">
        <v>109.21841329</v>
      </c>
      <c r="G575" s="102">
        <v>125.2003504</v>
      </c>
      <c r="AB575" s="104"/>
    </row>
    <row r="576" spans="1:28" x14ac:dyDescent="0.3">
      <c r="A576" s="234">
        <v>44256</v>
      </c>
      <c r="B576" s="101">
        <v>122.3521107</v>
      </c>
      <c r="C576" s="101">
        <v>127.25848752</v>
      </c>
      <c r="D576" s="101"/>
      <c r="E576" s="101"/>
      <c r="F576" s="102">
        <v>109.22657115</v>
      </c>
      <c r="G576" s="102">
        <v>125.5413099</v>
      </c>
      <c r="AB576" s="104"/>
    </row>
    <row r="577" spans="1:28" x14ac:dyDescent="0.3">
      <c r="A577" s="234">
        <v>44257</v>
      </c>
      <c r="B577" s="101">
        <v>121.56923612999999</v>
      </c>
      <c r="C577" s="101">
        <v>126.95026659</v>
      </c>
      <c r="D577" s="101"/>
      <c r="E577" s="101"/>
      <c r="F577" s="102">
        <v>109.23472954</v>
      </c>
      <c r="G577" s="102">
        <v>126.91235033</v>
      </c>
      <c r="AB577" s="104"/>
    </row>
    <row r="578" spans="1:28" x14ac:dyDescent="0.3">
      <c r="A578" s="234">
        <v>44258</v>
      </c>
      <c r="B578" s="101">
        <v>121.14144047000001</v>
      </c>
      <c r="C578" s="101">
        <v>127.16565041</v>
      </c>
      <c r="D578" s="101"/>
      <c r="E578" s="101"/>
      <c r="F578" s="102">
        <v>109.24288847</v>
      </c>
      <c r="G578" s="102">
        <v>126.50745664999999</v>
      </c>
      <c r="AB578" s="104"/>
    </row>
    <row r="579" spans="1:28" x14ac:dyDescent="0.3">
      <c r="A579" s="234">
        <v>44259</v>
      </c>
      <c r="B579" s="101">
        <v>121.09636458</v>
      </c>
      <c r="C579" s="101">
        <v>128.35275648999999</v>
      </c>
      <c r="D579" s="101"/>
      <c r="E579" s="101"/>
      <c r="F579" s="102">
        <v>109.25104811</v>
      </c>
      <c r="G579" s="102">
        <v>128.22126571999999</v>
      </c>
      <c r="AB579" s="104"/>
    </row>
    <row r="580" spans="1:28" x14ac:dyDescent="0.3">
      <c r="A580" s="234">
        <v>44260</v>
      </c>
      <c r="B580" s="101">
        <v>121.30856144000001</v>
      </c>
      <c r="C580" s="101">
        <v>129.51597957000001</v>
      </c>
      <c r="D580" s="101"/>
      <c r="E580" s="101"/>
      <c r="F580" s="102">
        <v>109.25920828</v>
      </c>
      <c r="G580" s="102">
        <v>131.07954086999999</v>
      </c>
      <c r="AB580" s="104"/>
    </row>
    <row r="581" spans="1:28" x14ac:dyDescent="0.3">
      <c r="A581" s="234">
        <v>44263</v>
      </c>
      <c r="B581" s="101">
        <v>120.99983415</v>
      </c>
      <c r="C581" s="101">
        <v>128.74180102</v>
      </c>
      <c r="D581" s="101"/>
      <c r="E581" s="101"/>
      <c r="F581" s="102">
        <v>109.26736916999999</v>
      </c>
      <c r="G581" s="102">
        <v>125.85620192</v>
      </c>
      <c r="AB581" s="104"/>
    </row>
    <row r="582" spans="1:28" x14ac:dyDescent="0.3">
      <c r="A582" s="234">
        <v>44264</v>
      </c>
      <c r="B582" s="101">
        <v>120.88629395</v>
      </c>
      <c r="C582" s="101">
        <v>128.32791958999999</v>
      </c>
      <c r="D582" s="101"/>
      <c r="E582" s="101"/>
      <c r="F582" s="102">
        <v>109.27553059</v>
      </c>
      <c r="G582" s="102">
        <v>126.67434089</v>
      </c>
      <c r="AB582" s="104"/>
    </row>
    <row r="583" spans="1:28" x14ac:dyDescent="0.3">
      <c r="A583" s="234">
        <v>44265</v>
      </c>
      <c r="B583" s="101">
        <v>120.49847124</v>
      </c>
      <c r="C583" s="101">
        <v>128.53422305999999</v>
      </c>
      <c r="D583" s="101"/>
      <c r="E583" s="101"/>
      <c r="F583" s="102">
        <v>109.28369255</v>
      </c>
      <c r="G583" s="102">
        <v>128.31948245000001</v>
      </c>
      <c r="AB583" s="104"/>
    </row>
    <row r="584" spans="1:28" x14ac:dyDescent="0.3">
      <c r="A584" s="234">
        <v>44266</v>
      </c>
      <c r="B584" s="101">
        <v>120.64390476</v>
      </c>
      <c r="C584" s="101">
        <v>128.84358316999999</v>
      </c>
      <c r="D584" s="101"/>
      <c r="E584" s="101"/>
      <c r="F584" s="102">
        <v>109.29185523</v>
      </c>
      <c r="G584" s="102">
        <v>130.83096107</v>
      </c>
      <c r="AB584" s="104"/>
    </row>
    <row r="585" spans="1:28" x14ac:dyDescent="0.3">
      <c r="A585" s="234">
        <v>44267</v>
      </c>
      <c r="B585" s="101">
        <v>120.69535931</v>
      </c>
      <c r="C585" s="101">
        <v>128.48695892999999</v>
      </c>
      <c r="D585" s="101"/>
      <c r="E585" s="101"/>
      <c r="F585" s="102">
        <v>109.30001844</v>
      </c>
      <c r="G585" s="102">
        <v>129.8941246</v>
      </c>
      <c r="AB585" s="104"/>
    </row>
    <row r="586" spans="1:28" x14ac:dyDescent="0.3">
      <c r="A586" s="234">
        <v>44270</v>
      </c>
      <c r="B586" s="101">
        <v>120.38365530999999</v>
      </c>
      <c r="C586" s="101">
        <v>128.56625893</v>
      </c>
      <c r="D586" s="101"/>
      <c r="E586" s="101"/>
      <c r="F586" s="102">
        <v>109.30818236</v>
      </c>
      <c r="G586" s="102">
        <v>130.67960808999999</v>
      </c>
      <c r="AB586" s="104"/>
    </row>
    <row r="587" spans="1:28" x14ac:dyDescent="0.3">
      <c r="A587" s="234">
        <v>44271</v>
      </c>
      <c r="B587" s="101">
        <v>120.04431044</v>
      </c>
      <c r="C587" s="101">
        <v>128.7060864</v>
      </c>
      <c r="D587" s="101"/>
      <c r="E587" s="101"/>
      <c r="F587" s="102">
        <v>109.31634682000001</v>
      </c>
      <c r="G587" s="102">
        <v>129.73298636000001</v>
      </c>
      <c r="AB587" s="104"/>
    </row>
    <row r="588" spans="1:28" x14ac:dyDescent="0.3">
      <c r="A588" s="234">
        <v>44272</v>
      </c>
      <c r="B588" s="101">
        <v>119.79979503</v>
      </c>
      <c r="C588" s="101">
        <v>128.81007861000001</v>
      </c>
      <c r="D588" s="101"/>
      <c r="E588" s="101"/>
      <c r="F588" s="102">
        <v>109.32451199</v>
      </c>
      <c r="G588" s="102">
        <v>132.61242498999999</v>
      </c>
      <c r="AB588" s="104"/>
    </row>
    <row r="589" spans="1:28" x14ac:dyDescent="0.3">
      <c r="A589" s="234">
        <v>44273</v>
      </c>
      <c r="B589" s="101">
        <v>119.4387627</v>
      </c>
      <c r="C589" s="101">
        <v>128.44414864999999</v>
      </c>
      <c r="D589" s="101"/>
      <c r="E589" s="101"/>
      <c r="F589" s="102">
        <v>109.33585926000001</v>
      </c>
      <c r="G589" s="102">
        <v>130.66218805</v>
      </c>
      <c r="AB589" s="104"/>
    </row>
    <row r="590" spans="1:28" x14ac:dyDescent="0.3">
      <c r="A590" s="234">
        <v>44274</v>
      </c>
      <c r="B590" s="101">
        <v>119.8822924</v>
      </c>
      <c r="C590" s="101">
        <v>127.4301823</v>
      </c>
      <c r="D590" s="101"/>
      <c r="E590" s="101"/>
      <c r="F590" s="102">
        <v>109.34720777</v>
      </c>
      <c r="G590" s="102">
        <v>132.23937892000001</v>
      </c>
      <c r="AB590" s="104"/>
    </row>
    <row r="591" spans="1:28" x14ac:dyDescent="0.3">
      <c r="A591" s="234">
        <v>44277</v>
      </c>
      <c r="B591" s="101">
        <v>119.72920449</v>
      </c>
      <c r="C591" s="101">
        <v>126.96183859</v>
      </c>
      <c r="D591" s="101"/>
      <c r="E591" s="101"/>
      <c r="F591" s="102">
        <v>109.35855754000001</v>
      </c>
      <c r="G591" s="102">
        <v>130.82538575000001</v>
      </c>
      <c r="AB591" s="104"/>
    </row>
    <row r="592" spans="1:28" x14ac:dyDescent="0.3">
      <c r="A592" s="234">
        <v>44278</v>
      </c>
      <c r="B592" s="101">
        <v>119.66201590999999</v>
      </c>
      <c r="C592" s="101">
        <v>126.50316381</v>
      </c>
      <c r="D592" s="101"/>
      <c r="E592" s="101"/>
      <c r="F592" s="102">
        <v>109.36990837</v>
      </c>
      <c r="G592" s="102">
        <v>128.87167846</v>
      </c>
      <c r="AB592" s="104"/>
    </row>
    <row r="593" spans="1:28" x14ac:dyDescent="0.3">
      <c r="A593" s="234">
        <v>44279</v>
      </c>
      <c r="B593" s="101">
        <v>119.68965678000001</v>
      </c>
      <c r="C593" s="101">
        <v>126.18282926000001</v>
      </c>
      <c r="D593" s="101"/>
      <c r="E593" s="101"/>
      <c r="F593" s="102">
        <v>109.38126045999999</v>
      </c>
      <c r="G593" s="102">
        <v>127.50901239</v>
      </c>
      <c r="AB593" s="104"/>
    </row>
    <row r="594" spans="1:28" x14ac:dyDescent="0.3">
      <c r="A594" s="234">
        <v>44280</v>
      </c>
      <c r="B594" s="101">
        <v>119.65521200000001</v>
      </c>
      <c r="C594" s="101">
        <v>126.45450846</v>
      </c>
      <c r="D594" s="101"/>
      <c r="E594" s="101"/>
      <c r="F594" s="102">
        <v>109.39261361</v>
      </c>
      <c r="G594" s="102">
        <v>129.42704899</v>
      </c>
      <c r="AB594" s="104"/>
    </row>
    <row r="595" spans="1:28" x14ac:dyDescent="0.3">
      <c r="A595" s="234">
        <v>44281</v>
      </c>
      <c r="B595" s="101">
        <v>119.82105724</v>
      </c>
      <c r="C595" s="101">
        <v>126.77416903</v>
      </c>
      <c r="D595" s="101"/>
      <c r="E595" s="101"/>
      <c r="F595" s="102">
        <v>109.40396801999999</v>
      </c>
      <c r="G595" s="102">
        <v>130.59982407000001</v>
      </c>
      <c r="AB595" s="104"/>
    </row>
    <row r="596" spans="1:28" x14ac:dyDescent="0.3">
      <c r="A596" s="234">
        <v>44284</v>
      </c>
      <c r="B596" s="101">
        <v>119.87208654</v>
      </c>
      <c r="C596" s="101">
        <v>126.63834239000001</v>
      </c>
      <c r="D596" s="101"/>
      <c r="E596" s="101"/>
      <c r="F596" s="102">
        <v>109.41532367000001</v>
      </c>
      <c r="G596" s="102">
        <v>131.32586778000001</v>
      </c>
      <c r="AB596" s="104"/>
    </row>
    <row r="597" spans="1:28" x14ac:dyDescent="0.3">
      <c r="A597" s="234">
        <v>44285</v>
      </c>
      <c r="B597" s="101">
        <v>120.42107679999999</v>
      </c>
      <c r="C597" s="101">
        <v>126.88012936</v>
      </c>
      <c r="D597" s="101"/>
      <c r="E597" s="101"/>
      <c r="F597" s="102">
        <v>109.4266804</v>
      </c>
      <c r="G597" s="102">
        <v>132.95403304999999</v>
      </c>
      <c r="AB597" s="104"/>
    </row>
    <row r="598" spans="1:28" x14ac:dyDescent="0.3">
      <c r="A598" s="234">
        <v>44286</v>
      </c>
      <c r="B598" s="101">
        <v>121.05724212</v>
      </c>
      <c r="C598" s="101">
        <v>127.18377614000001</v>
      </c>
      <c r="D598" s="101"/>
      <c r="E598" s="101"/>
      <c r="F598" s="102">
        <v>109.43803837</v>
      </c>
      <c r="G598" s="102">
        <v>132.70832056</v>
      </c>
      <c r="AB598" s="104"/>
    </row>
    <row r="599" spans="1:28" x14ac:dyDescent="0.3">
      <c r="A599" s="234">
        <v>44287</v>
      </c>
      <c r="B599" s="101">
        <v>121.19502124</v>
      </c>
      <c r="C599" s="101">
        <v>127.15096894</v>
      </c>
      <c r="D599" s="101"/>
      <c r="E599" s="101"/>
      <c r="F599" s="102">
        <v>109.44939741</v>
      </c>
      <c r="G599" s="102">
        <v>131.13766078</v>
      </c>
      <c r="AB599" s="104"/>
    </row>
    <row r="600" spans="1:28" x14ac:dyDescent="0.3">
      <c r="A600" s="234">
        <v>44288</v>
      </c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34">
        <v>44291</v>
      </c>
      <c r="B601" s="101">
        <v>121.09423836000001</v>
      </c>
      <c r="C601" s="101">
        <v>126.99229486999999</v>
      </c>
      <c r="D601" s="101"/>
      <c r="E601" s="101"/>
      <c r="F601" s="102">
        <v>109.46075771</v>
      </c>
      <c r="G601" s="102">
        <v>133.71497374</v>
      </c>
      <c r="AB601" s="104"/>
    </row>
    <row r="602" spans="1:28" x14ac:dyDescent="0.3">
      <c r="A602" s="234">
        <v>44292</v>
      </c>
      <c r="B602" s="101">
        <v>120.93859899</v>
      </c>
      <c r="C602" s="101">
        <v>126.78524895</v>
      </c>
      <c r="D602" s="101"/>
      <c r="E602" s="101"/>
      <c r="F602" s="102">
        <v>109.47211925000001</v>
      </c>
      <c r="G602" s="102">
        <v>133.69270657999999</v>
      </c>
      <c r="AB602" s="104"/>
    </row>
    <row r="603" spans="1:28" x14ac:dyDescent="0.3">
      <c r="A603" s="234">
        <v>44293</v>
      </c>
      <c r="B603" s="101">
        <v>120.90968238000001</v>
      </c>
      <c r="C603" s="101">
        <v>126.68464082</v>
      </c>
      <c r="D603" s="101"/>
      <c r="E603" s="101"/>
      <c r="F603" s="102">
        <v>109.48348186</v>
      </c>
      <c r="G603" s="102">
        <v>133.83460425999999</v>
      </c>
      <c r="AB603" s="104"/>
    </row>
    <row r="604" spans="1:28" x14ac:dyDescent="0.3">
      <c r="A604" s="234">
        <v>44294</v>
      </c>
      <c r="B604" s="101">
        <v>120.87949003999999</v>
      </c>
      <c r="C604" s="101">
        <v>127.58229545</v>
      </c>
      <c r="D604" s="101"/>
      <c r="E604" s="101"/>
      <c r="F604" s="102">
        <v>109.49484572</v>
      </c>
      <c r="G604" s="102">
        <v>134.61930265999999</v>
      </c>
      <c r="AB604" s="104"/>
    </row>
    <row r="605" spans="1:28" x14ac:dyDescent="0.3">
      <c r="A605" s="234">
        <v>44295</v>
      </c>
      <c r="B605" s="101">
        <v>121.16440365</v>
      </c>
      <c r="C605" s="101">
        <v>126.935596</v>
      </c>
      <c r="D605" s="101"/>
      <c r="E605" s="101"/>
      <c r="F605" s="102">
        <v>109.50621065999999</v>
      </c>
      <c r="G605" s="102">
        <v>133.88730813999999</v>
      </c>
      <c r="AB605" s="104"/>
    </row>
    <row r="606" spans="1:28" x14ac:dyDescent="0.3">
      <c r="A606" s="234">
        <v>44298</v>
      </c>
      <c r="B606" s="101">
        <v>120.98239914</v>
      </c>
      <c r="C606" s="101">
        <v>126.98661512</v>
      </c>
      <c r="D606" s="101"/>
      <c r="E606" s="101"/>
      <c r="F606" s="102">
        <v>109.51757684</v>
      </c>
      <c r="G606" s="102">
        <v>135.18651790999999</v>
      </c>
      <c r="AB606" s="104"/>
    </row>
    <row r="607" spans="1:28" x14ac:dyDescent="0.3">
      <c r="A607" s="234">
        <v>44299</v>
      </c>
      <c r="B607" s="101">
        <v>120.91265909000001</v>
      </c>
      <c r="C607" s="101">
        <v>126.44904588999999</v>
      </c>
      <c r="D607" s="101"/>
      <c r="E607" s="101"/>
      <c r="F607" s="102">
        <v>109.52894427</v>
      </c>
      <c r="G607" s="102">
        <v>135.73880495</v>
      </c>
      <c r="AB607" s="104"/>
    </row>
    <row r="608" spans="1:28" x14ac:dyDescent="0.3">
      <c r="A608" s="234">
        <v>44300</v>
      </c>
      <c r="B608" s="101">
        <v>120.79231498</v>
      </c>
      <c r="C608" s="101">
        <v>126.71087913</v>
      </c>
      <c r="D608" s="101"/>
      <c r="E608" s="101"/>
      <c r="F608" s="102">
        <v>109.54031277</v>
      </c>
      <c r="G608" s="102">
        <v>136.87383850000001</v>
      </c>
      <c r="AB608" s="104"/>
    </row>
    <row r="609" spans="1:28" x14ac:dyDescent="0.3">
      <c r="A609" s="234">
        <v>44301</v>
      </c>
      <c r="B609" s="101">
        <v>120.91861251</v>
      </c>
      <c r="C609" s="101">
        <v>127.02114184</v>
      </c>
      <c r="D609" s="101"/>
      <c r="E609" s="101"/>
      <c r="F609" s="102">
        <v>109.55168252</v>
      </c>
      <c r="G609" s="102">
        <v>137.33578252999999</v>
      </c>
      <c r="AB609" s="104"/>
    </row>
    <row r="610" spans="1:28" x14ac:dyDescent="0.3">
      <c r="A610" s="234">
        <v>44302</v>
      </c>
      <c r="B610" s="101">
        <v>121.08530823</v>
      </c>
      <c r="C610" s="101">
        <v>127.54715828</v>
      </c>
      <c r="D610" s="101"/>
      <c r="E610" s="101"/>
      <c r="F610" s="102">
        <v>109.56305334</v>
      </c>
      <c r="G610" s="102">
        <v>137.80599853000001</v>
      </c>
      <c r="AB610" s="104"/>
    </row>
    <row r="611" spans="1:28" x14ac:dyDescent="0.3">
      <c r="A611" s="234">
        <v>44305</v>
      </c>
      <c r="B611" s="101">
        <v>120.80337133</v>
      </c>
      <c r="C611" s="101">
        <v>127.73309402</v>
      </c>
      <c r="D611" s="101"/>
      <c r="E611" s="101"/>
      <c r="F611" s="102">
        <v>109.57442541</v>
      </c>
      <c r="G611" s="102">
        <v>137.60102003</v>
      </c>
      <c r="AB611" s="104"/>
    </row>
    <row r="612" spans="1:28" x14ac:dyDescent="0.3">
      <c r="A612" s="234">
        <v>44306</v>
      </c>
      <c r="B612" s="101">
        <v>120.85099868</v>
      </c>
      <c r="C612" s="101">
        <v>127.14161896</v>
      </c>
      <c r="D612" s="101"/>
      <c r="E612" s="101"/>
      <c r="F612" s="102">
        <v>109.58579872999999</v>
      </c>
      <c r="G612" s="102">
        <v>136.60907888</v>
      </c>
      <c r="AB612" s="104"/>
    </row>
    <row r="613" spans="1:28" x14ac:dyDescent="0.3">
      <c r="A613" s="234">
        <v>44307</v>
      </c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34">
        <v>44308</v>
      </c>
      <c r="B614" s="101">
        <v>120.73788372999999</v>
      </c>
      <c r="C614" s="101">
        <v>127.95428504</v>
      </c>
      <c r="D614" s="101"/>
      <c r="E614" s="101"/>
      <c r="F614" s="102">
        <v>109.59717311999999</v>
      </c>
      <c r="G614" s="102">
        <v>135.82340196000001</v>
      </c>
      <c r="AB614" s="104">
        <v>55403</v>
      </c>
    </row>
    <row r="615" spans="1:28" x14ac:dyDescent="0.3">
      <c r="A615" s="234">
        <v>44309</v>
      </c>
      <c r="B615" s="101">
        <v>120.96623986</v>
      </c>
      <c r="C615" s="101">
        <v>128.19739654</v>
      </c>
      <c r="D615" s="101"/>
      <c r="E615" s="101"/>
      <c r="F615" s="102">
        <v>109.60854876000001</v>
      </c>
      <c r="G615" s="102">
        <v>137.14165885</v>
      </c>
      <c r="AB615" s="104">
        <v>55438</v>
      </c>
    </row>
    <row r="616" spans="1:28" x14ac:dyDescent="0.3">
      <c r="A616" s="234">
        <v>44312</v>
      </c>
      <c r="B616" s="101">
        <v>120.95986120000001</v>
      </c>
      <c r="C616" s="101">
        <v>128.33420705</v>
      </c>
      <c r="D616" s="101"/>
      <c r="E616" s="101"/>
      <c r="F616" s="102">
        <v>109.61992565</v>
      </c>
      <c r="G616" s="102">
        <v>137.21510520999999</v>
      </c>
      <c r="AB616" s="104">
        <v>55459</v>
      </c>
    </row>
    <row r="617" spans="1:28" x14ac:dyDescent="0.3">
      <c r="A617" s="234">
        <v>44313</v>
      </c>
      <c r="B617" s="101">
        <v>120.99728269000001</v>
      </c>
      <c r="C617" s="101">
        <v>128.29017203000001</v>
      </c>
      <c r="D617" s="101"/>
      <c r="E617" s="101"/>
      <c r="F617" s="102">
        <v>109.63130361</v>
      </c>
      <c r="G617" s="102">
        <v>135.84261975999999</v>
      </c>
      <c r="AB617" s="104">
        <v>55472</v>
      </c>
    </row>
    <row r="618" spans="1:28" x14ac:dyDescent="0.3">
      <c r="A618" s="234">
        <v>44314</v>
      </c>
      <c r="B618" s="101">
        <v>120.87098516</v>
      </c>
      <c r="C618" s="101">
        <v>128.52898092999999</v>
      </c>
      <c r="D618" s="101"/>
      <c r="E618" s="101"/>
      <c r="F618" s="102">
        <v>109.64268281</v>
      </c>
      <c r="G618" s="102">
        <v>137.73612492000001</v>
      </c>
      <c r="AB618" s="104">
        <v>55512</v>
      </c>
    </row>
    <row r="619" spans="1:28" x14ac:dyDescent="0.3">
      <c r="A619" s="234">
        <v>44315</v>
      </c>
      <c r="B619" s="101">
        <v>121.15249682</v>
      </c>
      <c r="C619" s="101">
        <v>128.56186066999999</v>
      </c>
      <c r="D619" s="101"/>
      <c r="E619" s="101"/>
      <c r="F619" s="102">
        <v>109.65406308999999</v>
      </c>
      <c r="G619" s="102">
        <v>136.61335708999999</v>
      </c>
      <c r="AB619" s="104">
        <v>55519</v>
      </c>
    </row>
    <row r="620" spans="1:28" x14ac:dyDescent="0.3">
      <c r="A620" s="234">
        <v>44316</v>
      </c>
      <c r="B620" s="101">
        <v>121.66874326999999</v>
      </c>
      <c r="C620" s="101">
        <v>128.01184078</v>
      </c>
      <c r="D620" s="101"/>
      <c r="E620" s="101"/>
      <c r="F620" s="102">
        <v>109.66544462</v>
      </c>
      <c r="G620" s="102">
        <v>135.27993303</v>
      </c>
      <c r="AB620" s="104">
        <v>55582</v>
      </c>
    </row>
    <row r="621" spans="1:28" x14ac:dyDescent="0.3">
      <c r="A621" s="234">
        <v>44319</v>
      </c>
      <c r="B621" s="101">
        <v>121.72317452999999</v>
      </c>
      <c r="C621" s="101">
        <v>127.88331673</v>
      </c>
      <c r="D621" s="101"/>
      <c r="E621" s="101"/>
      <c r="F621" s="102">
        <v>109.67682739</v>
      </c>
      <c r="G621" s="102">
        <v>135.63907492000001</v>
      </c>
      <c r="AB621" s="104">
        <v>55583</v>
      </c>
    </row>
    <row r="622" spans="1:28" x14ac:dyDescent="0.3">
      <c r="A622" s="234">
        <v>44320</v>
      </c>
      <c r="B622" s="101">
        <v>121.45909788</v>
      </c>
      <c r="C622" s="101">
        <v>127.13160796</v>
      </c>
      <c r="D622" s="101"/>
      <c r="E622" s="101"/>
      <c r="F622" s="102">
        <v>109.68821124</v>
      </c>
      <c r="G622" s="102">
        <v>133.93521041</v>
      </c>
      <c r="AB622" s="104">
        <v>55628</v>
      </c>
    </row>
    <row r="623" spans="1:28" x14ac:dyDescent="0.3">
      <c r="A623" s="234">
        <v>44321</v>
      </c>
      <c r="B623" s="101">
        <v>121.40934430999999</v>
      </c>
      <c r="C623" s="101">
        <v>127.18846578</v>
      </c>
      <c r="D623" s="101"/>
      <c r="E623" s="101"/>
      <c r="F623" s="102">
        <v>109.69959634</v>
      </c>
      <c r="G623" s="102">
        <v>136.04295594000001</v>
      </c>
      <c r="AB623" s="104">
        <v>55630</v>
      </c>
    </row>
    <row r="624" spans="1:28" x14ac:dyDescent="0.3">
      <c r="A624" s="234">
        <v>44322</v>
      </c>
      <c r="B624" s="101">
        <v>121.41912493</v>
      </c>
      <c r="C624" s="101">
        <v>127.35308528</v>
      </c>
      <c r="D624" s="101"/>
      <c r="E624" s="101"/>
      <c r="F624" s="102">
        <v>109.71415193</v>
      </c>
      <c r="G624" s="102">
        <v>136.44821372000001</v>
      </c>
      <c r="AB624" s="104">
        <v>55640</v>
      </c>
    </row>
    <row r="625" spans="1:28" x14ac:dyDescent="0.3">
      <c r="A625" s="234">
        <v>44323</v>
      </c>
      <c r="B625" s="101">
        <v>121.47653289</v>
      </c>
      <c r="C625" s="101">
        <v>127.86965582000001</v>
      </c>
      <c r="D625" s="101"/>
      <c r="E625" s="101"/>
      <c r="F625" s="102">
        <v>109.72870949</v>
      </c>
      <c r="G625" s="102">
        <v>138.85755012999999</v>
      </c>
      <c r="AB625" s="104">
        <v>55690</v>
      </c>
    </row>
    <row r="626" spans="1:28" x14ac:dyDescent="0.3">
      <c r="A626" s="234">
        <v>44326</v>
      </c>
      <c r="B626" s="101">
        <v>121.03640514999999</v>
      </c>
      <c r="C626" s="101">
        <v>127.98146909</v>
      </c>
      <c r="D626" s="101"/>
      <c r="E626" s="101"/>
      <c r="F626" s="102">
        <v>109.74326901000001</v>
      </c>
      <c r="G626" s="102">
        <v>138.71068016999999</v>
      </c>
      <c r="AB626" s="104">
        <v>55769</v>
      </c>
    </row>
    <row r="627" spans="1:28" x14ac:dyDescent="0.3">
      <c r="A627" s="234">
        <v>44327</v>
      </c>
      <c r="B627" s="101">
        <v>120.74383714</v>
      </c>
      <c r="C627" s="101">
        <v>128.53669830999999</v>
      </c>
      <c r="D627" s="101"/>
      <c r="E627" s="101"/>
      <c r="F627" s="102">
        <v>109.75783049</v>
      </c>
      <c r="G627" s="102">
        <v>139.91105879</v>
      </c>
      <c r="AB627" s="104">
        <v>55804</v>
      </c>
    </row>
    <row r="628" spans="1:28" x14ac:dyDescent="0.3">
      <c r="A628" s="234">
        <v>44328</v>
      </c>
      <c r="B628" s="101">
        <v>120.39045922</v>
      </c>
      <c r="C628" s="101">
        <v>128.11676252999999</v>
      </c>
      <c r="D628" s="101"/>
      <c r="E628" s="101"/>
      <c r="F628" s="102">
        <v>109.77239393000001</v>
      </c>
      <c r="G628" s="102">
        <v>136.20861133</v>
      </c>
      <c r="AB628" s="104">
        <v>55825</v>
      </c>
    </row>
    <row r="629" spans="1:28" x14ac:dyDescent="0.3">
      <c r="A629" s="234">
        <v>44329</v>
      </c>
      <c r="B629" s="101">
        <v>120.24204899</v>
      </c>
      <c r="C629" s="101">
        <v>128.2777528</v>
      </c>
      <c r="D629" s="101"/>
      <c r="E629" s="101"/>
      <c r="F629" s="102">
        <v>109.78695915999999</v>
      </c>
      <c r="G629" s="102">
        <v>137.34174471</v>
      </c>
      <c r="AB629" s="104">
        <v>55838</v>
      </c>
    </row>
    <row r="630" spans="1:28" x14ac:dyDescent="0.3">
      <c r="A630" s="234">
        <v>44330</v>
      </c>
      <c r="B630" s="101">
        <v>120.17826236000001</v>
      </c>
      <c r="C630" s="101">
        <v>128.32518094</v>
      </c>
      <c r="D630" s="101"/>
      <c r="E630" s="101"/>
      <c r="F630" s="102">
        <v>109.80152635</v>
      </c>
      <c r="G630" s="102">
        <v>138.67858222999999</v>
      </c>
      <c r="AB630" s="104">
        <v>55878</v>
      </c>
    </row>
    <row r="631" spans="1:28" x14ac:dyDescent="0.3">
      <c r="A631" s="234">
        <v>44333</v>
      </c>
      <c r="B631" s="101">
        <v>119.54039607</v>
      </c>
      <c r="C631" s="101">
        <v>128.93341126000001</v>
      </c>
      <c r="D631" s="101"/>
      <c r="E631" s="101"/>
      <c r="F631" s="102">
        <v>109.81609551</v>
      </c>
      <c r="G631" s="102">
        <v>139.88131615</v>
      </c>
      <c r="AB631" s="104">
        <v>55885</v>
      </c>
    </row>
    <row r="632" spans="1:28" x14ac:dyDescent="0.3">
      <c r="A632" s="234">
        <v>44334</v>
      </c>
      <c r="B632" s="101">
        <v>119.41409854</v>
      </c>
      <c r="C632" s="101">
        <v>128.04804540000001</v>
      </c>
      <c r="D632" s="101"/>
      <c r="E632" s="101"/>
      <c r="F632" s="102">
        <v>109.83066662</v>
      </c>
      <c r="G632" s="102">
        <v>139.92920703999999</v>
      </c>
      <c r="AB632" s="104">
        <v>55932</v>
      </c>
    </row>
    <row r="633" spans="1:28" x14ac:dyDescent="0.3">
      <c r="A633" s="234">
        <v>44335</v>
      </c>
      <c r="B633" s="101">
        <v>119.12450724</v>
      </c>
      <c r="C633" s="101">
        <v>128.07316212000001</v>
      </c>
      <c r="D633" s="101"/>
      <c r="E633" s="101"/>
      <c r="F633" s="102">
        <v>109.84523969999999</v>
      </c>
      <c r="G633" s="102">
        <v>139.53818340000001</v>
      </c>
      <c r="AB633" s="104">
        <v>55933</v>
      </c>
    </row>
    <row r="634" spans="1:28" x14ac:dyDescent="0.3">
      <c r="A634" s="234">
        <v>44336</v>
      </c>
      <c r="B634" s="101">
        <v>119.343508</v>
      </c>
      <c r="C634" s="101">
        <v>128.55901014</v>
      </c>
      <c r="D634" s="101"/>
      <c r="E634" s="101"/>
      <c r="F634" s="102">
        <v>109.85981475</v>
      </c>
      <c r="G634" s="102">
        <v>139.61156149000001</v>
      </c>
      <c r="AB634" s="104">
        <v>55978</v>
      </c>
    </row>
    <row r="635" spans="1:28" x14ac:dyDescent="0.3">
      <c r="A635" s="234">
        <v>44337</v>
      </c>
      <c r="B635" s="101">
        <v>119.24059891</v>
      </c>
      <c r="C635" s="101">
        <v>128.67313236000001</v>
      </c>
      <c r="D635" s="101"/>
      <c r="E635" s="101"/>
      <c r="F635" s="102">
        <v>109.87439157</v>
      </c>
      <c r="G635" s="102">
        <v>139.48831269999999</v>
      </c>
      <c r="AB635" s="104">
        <v>55995</v>
      </c>
    </row>
    <row r="636" spans="1:28" x14ac:dyDescent="0.3">
      <c r="A636" s="234">
        <v>44340</v>
      </c>
      <c r="B636" s="101">
        <v>119.18829387</v>
      </c>
      <c r="C636" s="101">
        <v>128.43402137999999</v>
      </c>
      <c r="D636" s="101"/>
      <c r="E636" s="101"/>
      <c r="F636" s="102">
        <v>109.88897036</v>
      </c>
      <c r="G636" s="102">
        <v>141.12580808999999</v>
      </c>
      <c r="AB636" s="104">
        <v>56005</v>
      </c>
    </row>
    <row r="637" spans="1:28" x14ac:dyDescent="0.3">
      <c r="A637" s="234">
        <v>44341</v>
      </c>
      <c r="B637" s="101">
        <v>119.03350499</v>
      </c>
      <c r="C637" s="101">
        <v>128.36850249</v>
      </c>
      <c r="D637" s="101"/>
      <c r="E637" s="101"/>
      <c r="F637" s="102">
        <v>109.90355112</v>
      </c>
      <c r="G637" s="102">
        <v>139.93802514999999</v>
      </c>
      <c r="AB637" s="104">
        <v>56040</v>
      </c>
    </row>
    <row r="638" spans="1:28" x14ac:dyDescent="0.3">
      <c r="A638" s="234">
        <v>44342</v>
      </c>
      <c r="B638" s="101">
        <v>118.57296552</v>
      </c>
      <c r="C638" s="101">
        <v>128.57894544999999</v>
      </c>
      <c r="D638" s="101"/>
      <c r="E638" s="101"/>
      <c r="F638" s="102">
        <v>109.91813383</v>
      </c>
      <c r="G638" s="102">
        <v>141.07750758</v>
      </c>
      <c r="AB638" s="104">
        <v>56134</v>
      </c>
    </row>
    <row r="639" spans="1:28" x14ac:dyDescent="0.3">
      <c r="A639" s="234">
        <v>44343</v>
      </c>
      <c r="B639" s="101">
        <v>118.75667101000001</v>
      </c>
      <c r="C639" s="101">
        <v>129.07067942</v>
      </c>
      <c r="D639" s="101"/>
      <c r="E639" s="101"/>
      <c r="F639" s="102">
        <v>109.93271851</v>
      </c>
      <c r="G639" s="102">
        <v>141.50692131</v>
      </c>
      <c r="AB639" s="104">
        <v>56169</v>
      </c>
    </row>
    <row r="640" spans="1:28" x14ac:dyDescent="0.3">
      <c r="A640" s="234">
        <v>44344</v>
      </c>
      <c r="B640" s="101">
        <v>119.56250876999999</v>
      </c>
      <c r="C640" s="101">
        <v>129.53229837000001</v>
      </c>
      <c r="D640" s="101"/>
      <c r="E640" s="101"/>
      <c r="F640" s="102">
        <v>109.94730515000001</v>
      </c>
      <c r="G640" s="102">
        <v>142.86639009000001</v>
      </c>
      <c r="AB640" s="104">
        <v>56190</v>
      </c>
    </row>
    <row r="641" spans="1:28" x14ac:dyDescent="0.3">
      <c r="A641" s="234">
        <v>44347</v>
      </c>
      <c r="B641" s="101">
        <v>119.76832696</v>
      </c>
      <c r="C641" s="101">
        <v>129.36625801</v>
      </c>
      <c r="D641" s="101"/>
      <c r="E641" s="101"/>
      <c r="F641" s="102">
        <v>109.96189376</v>
      </c>
      <c r="G641" s="102">
        <v>143.61093478000001</v>
      </c>
      <c r="AB641" s="104">
        <v>56203</v>
      </c>
    </row>
    <row r="642" spans="1:28" x14ac:dyDescent="0.3">
      <c r="A642" s="234">
        <v>44348</v>
      </c>
      <c r="B642" s="101">
        <v>119.55995729999999</v>
      </c>
      <c r="C642" s="101">
        <v>129.78416702000001</v>
      </c>
      <c r="D642" s="101"/>
      <c r="E642" s="101"/>
      <c r="F642" s="102">
        <v>109.97648414</v>
      </c>
      <c r="G642" s="102">
        <v>145.94497018999999</v>
      </c>
      <c r="AB642" s="104">
        <v>56243</v>
      </c>
    </row>
    <row r="643" spans="1:28" x14ac:dyDescent="0.3">
      <c r="A643" s="234">
        <v>44349</v>
      </c>
      <c r="B643" s="101">
        <v>120.00178602</v>
      </c>
      <c r="C643" s="101">
        <v>130.49126167</v>
      </c>
      <c r="D643" s="101"/>
      <c r="E643" s="101"/>
      <c r="F643" s="102">
        <v>109.99107650000001</v>
      </c>
      <c r="G643" s="102">
        <v>147.46326743</v>
      </c>
      <c r="AB643" s="104">
        <v>56250</v>
      </c>
    </row>
    <row r="644" spans="1:28" x14ac:dyDescent="0.3">
      <c r="A644" s="234">
        <v>44350</v>
      </c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34">
        <v>44351</v>
      </c>
      <c r="B645" s="101">
        <v>120.2488529</v>
      </c>
      <c r="C645" s="101">
        <v>131.06271656999999</v>
      </c>
      <c r="D645" s="101"/>
      <c r="E645" s="101"/>
      <c r="F645" s="102">
        <v>110.00567081</v>
      </c>
      <c r="G645" s="102">
        <v>148.05987261000001</v>
      </c>
      <c r="AB645" s="104">
        <v>56290</v>
      </c>
    </row>
    <row r="646" spans="1:28" x14ac:dyDescent="0.3">
      <c r="A646" s="234">
        <v>44354</v>
      </c>
      <c r="B646" s="101">
        <v>120.23822179</v>
      </c>
      <c r="C646" s="101">
        <v>130.77289338</v>
      </c>
      <c r="D646" s="101"/>
      <c r="E646" s="101"/>
      <c r="F646" s="102">
        <v>110.02026709</v>
      </c>
      <c r="G646" s="102">
        <v>148.80001393000001</v>
      </c>
      <c r="AB646" s="104">
        <v>56335</v>
      </c>
    </row>
    <row r="647" spans="1:28" x14ac:dyDescent="0.3">
      <c r="A647" s="234">
        <v>44355</v>
      </c>
      <c r="B647" s="101">
        <v>120.32922404999999</v>
      </c>
      <c r="C647" s="101">
        <v>130.97250550000001</v>
      </c>
      <c r="D647" s="101"/>
      <c r="E647" s="101"/>
      <c r="F647" s="102">
        <v>110.03486533</v>
      </c>
      <c r="G647" s="102">
        <v>147.6745267</v>
      </c>
      <c r="AB647" s="104">
        <v>56360</v>
      </c>
    </row>
    <row r="648" spans="1:28" x14ac:dyDescent="0.3">
      <c r="A648" s="234">
        <v>44356</v>
      </c>
      <c r="B648" s="101">
        <v>120.42788071</v>
      </c>
      <c r="C648" s="101">
        <v>131.01136586000001</v>
      </c>
      <c r="D648" s="101"/>
      <c r="E648" s="101"/>
      <c r="F648" s="102">
        <v>110.04946553000001</v>
      </c>
      <c r="G648" s="102">
        <v>147.81071252000001</v>
      </c>
      <c r="AB648" s="104">
        <v>56370</v>
      </c>
    </row>
    <row r="649" spans="1:28" x14ac:dyDescent="0.3">
      <c r="A649" s="234">
        <v>44357</v>
      </c>
      <c r="B649" s="101">
        <v>120.39938934</v>
      </c>
      <c r="C649" s="101">
        <v>130.67177036999999</v>
      </c>
      <c r="D649" s="101"/>
      <c r="E649" s="101"/>
      <c r="F649" s="102">
        <v>110.06406769</v>
      </c>
      <c r="G649" s="102">
        <v>148.0034253</v>
      </c>
      <c r="AB649" s="104">
        <v>56397</v>
      </c>
    </row>
    <row r="650" spans="1:28" x14ac:dyDescent="0.3">
      <c r="A650" s="234">
        <v>44358</v>
      </c>
      <c r="B650" s="101">
        <v>120.29137732</v>
      </c>
      <c r="C650" s="101">
        <v>130.34442448999999</v>
      </c>
      <c r="D650" s="101"/>
      <c r="E650" s="101"/>
      <c r="F650" s="102">
        <v>110.07867164</v>
      </c>
      <c r="G650" s="102">
        <v>147.28074953000001</v>
      </c>
      <c r="AB650" s="104">
        <v>56499</v>
      </c>
    </row>
    <row r="651" spans="1:28" x14ac:dyDescent="0.3">
      <c r="A651" s="234">
        <v>44361</v>
      </c>
      <c r="B651" s="101">
        <v>120.00221127</v>
      </c>
      <c r="C651" s="101">
        <v>130.59881813000001</v>
      </c>
      <c r="D651" s="101"/>
      <c r="E651" s="101"/>
      <c r="F651" s="102">
        <v>110.09327756</v>
      </c>
      <c r="G651" s="102">
        <v>148.15337875</v>
      </c>
      <c r="AB651" s="104">
        <v>56534</v>
      </c>
    </row>
    <row r="652" spans="1:28" x14ac:dyDescent="0.3">
      <c r="A652" s="234">
        <v>44362</v>
      </c>
      <c r="B652" s="101">
        <v>119.89207302</v>
      </c>
      <c r="C652" s="101">
        <v>130.42562705</v>
      </c>
      <c r="D652" s="101"/>
      <c r="E652" s="101"/>
      <c r="F652" s="102">
        <v>110.10788543</v>
      </c>
      <c r="G652" s="102">
        <v>148.02039020999999</v>
      </c>
      <c r="AB652" s="104">
        <v>56555</v>
      </c>
    </row>
    <row r="653" spans="1:28" x14ac:dyDescent="0.3">
      <c r="A653" s="234">
        <v>44363</v>
      </c>
      <c r="B653" s="101">
        <v>119.72877925</v>
      </c>
      <c r="C653" s="101">
        <v>130.43618108000001</v>
      </c>
      <c r="D653" s="101"/>
      <c r="E653" s="101"/>
      <c r="F653" s="102">
        <v>110.12249527</v>
      </c>
      <c r="G653" s="102">
        <v>147.07418946999999</v>
      </c>
      <c r="AB653" s="104">
        <v>56568</v>
      </c>
    </row>
    <row r="654" spans="1:28" x14ac:dyDescent="0.3">
      <c r="A654" s="234">
        <v>44364</v>
      </c>
      <c r="B654" s="101">
        <v>119.61438855999999</v>
      </c>
      <c r="C654" s="101">
        <v>129.49491037000001</v>
      </c>
      <c r="D654" s="101"/>
      <c r="E654" s="101"/>
      <c r="F654" s="102">
        <v>110.14026579</v>
      </c>
      <c r="G654" s="102">
        <v>145.70622116000001</v>
      </c>
      <c r="AB654" s="104">
        <v>56608</v>
      </c>
    </row>
    <row r="655" spans="1:28" x14ac:dyDescent="0.3">
      <c r="A655" s="234">
        <v>44365</v>
      </c>
      <c r="B655" s="101">
        <v>119.63437503999999</v>
      </c>
      <c r="C655" s="101">
        <v>128.90895954999999</v>
      </c>
      <c r="D655" s="101"/>
      <c r="E655" s="101"/>
      <c r="F655" s="102">
        <v>110.15803917</v>
      </c>
      <c r="G655" s="102">
        <v>146.10233086</v>
      </c>
      <c r="AB655" s="104">
        <v>56615</v>
      </c>
    </row>
    <row r="656" spans="1:28" x14ac:dyDescent="0.3">
      <c r="A656" s="234">
        <v>44368</v>
      </c>
      <c r="B656" s="101">
        <v>119.54337278</v>
      </c>
      <c r="C656" s="101">
        <v>129.41191967</v>
      </c>
      <c r="D656" s="101"/>
      <c r="E656" s="101"/>
      <c r="F656" s="102">
        <v>110.1758154</v>
      </c>
      <c r="G656" s="102">
        <v>147.08041334999999</v>
      </c>
      <c r="AB656" s="104">
        <v>56674</v>
      </c>
    </row>
    <row r="657" spans="1:28" x14ac:dyDescent="0.3">
      <c r="A657" s="234">
        <v>44369</v>
      </c>
      <c r="B657" s="101">
        <v>118.96504066999999</v>
      </c>
      <c r="C657" s="101">
        <v>129.00604157000001</v>
      </c>
      <c r="D657" s="101"/>
      <c r="E657" s="101"/>
      <c r="F657" s="102">
        <v>110.19359449</v>
      </c>
      <c r="G657" s="102">
        <v>146.51433592000001</v>
      </c>
      <c r="AB657" s="104">
        <v>56675</v>
      </c>
    </row>
    <row r="658" spans="1:28" x14ac:dyDescent="0.3">
      <c r="A658" s="234">
        <v>44370</v>
      </c>
      <c r="B658" s="101">
        <v>118.23872358</v>
      </c>
      <c r="C658" s="101">
        <v>129.28869452000001</v>
      </c>
      <c r="D658" s="101"/>
      <c r="E658" s="101"/>
      <c r="F658" s="102">
        <v>110.21137643</v>
      </c>
      <c r="G658" s="102">
        <v>146.12807975000001</v>
      </c>
      <c r="AB658" s="104">
        <v>56720</v>
      </c>
    </row>
    <row r="659" spans="1:28" x14ac:dyDescent="0.3">
      <c r="A659" s="234">
        <v>44371</v>
      </c>
      <c r="B659" s="101">
        <v>118.27104214000001</v>
      </c>
      <c r="C659" s="101">
        <v>129.73266426000001</v>
      </c>
      <c r="D659" s="101"/>
      <c r="E659" s="101"/>
      <c r="F659" s="102">
        <v>110.22916121999999</v>
      </c>
      <c r="G659" s="102">
        <v>147.36334396999999</v>
      </c>
      <c r="AB659" s="104">
        <v>56725</v>
      </c>
    </row>
    <row r="660" spans="1:28" x14ac:dyDescent="0.3">
      <c r="A660" s="234">
        <v>44372</v>
      </c>
      <c r="B660" s="101">
        <v>115.88244548999999</v>
      </c>
      <c r="C660" s="101">
        <v>129.60762271999999</v>
      </c>
      <c r="D660" s="101"/>
      <c r="E660" s="101"/>
      <c r="F660" s="102">
        <v>110.24694887</v>
      </c>
      <c r="G660" s="102">
        <v>144.7941323</v>
      </c>
      <c r="AB660" s="104">
        <v>56735</v>
      </c>
    </row>
    <row r="661" spans="1:28" x14ac:dyDescent="0.3">
      <c r="A661" s="234">
        <v>44375</v>
      </c>
      <c r="B661" s="101">
        <v>115.06427566000001</v>
      </c>
      <c r="C661" s="101">
        <v>130.00101189</v>
      </c>
      <c r="D661" s="101"/>
      <c r="E661" s="101"/>
      <c r="F661" s="102">
        <v>110.26473937999999</v>
      </c>
      <c r="G661" s="102">
        <v>144.99161255000001</v>
      </c>
      <c r="AB661" s="104">
        <v>56782</v>
      </c>
    </row>
    <row r="662" spans="1:28" x14ac:dyDescent="0.3">
      <c r="A662" s="234">
        <v>44376</v>
      </c>
      <c r="B662" s="101">
        <v>116.77630879</v>
      </c>
      <c r="C662" s="101">
        <v>129.99532384</v>
      </c>
      <c r="D662" s="101"/>
      <c r="E662" s="101"/>
      <c r="F662" s="102">
        <v>110.28253273999999</v>
      </c>
      <c r="G662" s="102">
        <v>144.87586200000001</v>
      </c>
      <c r="AB662" s="104">
        <v>56864</v>
      </c>
    </row>
    <row r="663" spans="1:28" x14ac:dyDescent="0.3">
      <c r="A663" s="234">
        <v>44377</v>
      </c>
      <c r="B663" s="101">
        <v>117.15009843999999</v>
      </c>
      <c r="C663" s="101">
        <v>129.91002576</v>
      </c>
      <c r="D663" s="101"/>
      <c r="E663" s="101"/>
      <c r="F663" s="102">
        <v>110.30032896</v>
      </c>
      <c r="G663" s="102">
        <v>144.27761835999999</v>
      </c>
      <c r="AB663" s="104">
        <v>56899</v>
      </c>
    </row>
    <row r="664" spans="1:28" x14ac:dyDescent="0.3">
      <c r="A664" s="234">
        <v>44378</v>
      </c>
      <c r="B664" s="101">
        <v>117.11352744</v>
      </c>
      <c r="C664" s="101">
        <v>129.88994618999999</v>
      </c>
      <c r="D664" s="101"/>
      <c r="E664" s="101"/>
      <c r="F664" s="102">
        <v>110.31812821</v>
      </c>
      <c r="G664" s="102">
        <v>142.98565651000001</v>
      </c>
      <c r="AB664" s="104">
        <v>56920</v>
      </c>
    </row>
    <row r="665" spans="1:28" x14ac:dyDescent="0.3">
      <c r="A665" s="234">
        <v>44379</v>
      </c>
      <c r="B665" s="101">
        <v>117.37462738000001</v>
      </c>
      <c r="C665" s="101">
        <v>130.32931672999999</v>
      </c>
      <c r="D665" s="101"/>
      <c r="E665" s="101"/>
      <c r="F665" s="102">
        <v>110.33593030999999</v>
      </c>
      <c r="G665" s="102">
        <v>145.21062037999999</v>
      </c>
      <c r="AB665" s="104">
        <v>56933</v>
      </c>
    </row>
    <row r="666" spans="1:28" x14ac:dyDescent="0.3">
      <c r="A666" s="234">
        <v>44382</v>
      </c>
      <c r="B666" s="101">
        <v>117.17986553</v>
      </c>
      <c r="C666" s="101">
        <v>130.23550451</v>
      </c>
      <c r="D666" s="101"/>
      <c r="E666" s="101"/>
      <c r="F666" s="102">
        <v>110.35373527</v>
      </c>
      <c r="G666" s="102">
        <v>144.41232502</v>
      </c>
      <c r="AB666" s="104">
        <v>56973</v>
      </c>
    </row>
    <row r="667" spans="1:28" x14ac:dyDescent="0.3">
      <c r="A667" s="234">
        <v>44383</v>
      </c>
      <c r="B667" s="101">
        <v>117.43075961</v>
      </c>
      <c r="C667" s="101">
        <v>129.96854087</v>
      </c>
      <c r="D667" s="101"/>
      <c r="E667" s="101"/>
      <c r="F667" s="102">
        <v>110.37154309</v>
      </c>
      <c r="G667" s="102">
        <v>142.33560788</v>
      </c>
      <c r="AB667" s="104">
        <v>56980</v>
      </c>
    </row>
    <row r="668" spans="1:28" x14ac:dyDescent="0.3">
      <c r="A668" s="234">
        <v>44384</v>
      </c>
      <c r="B668" s="101">
        <v>117.46733061</v>
      </c>
      <c r="C668" s="101">
        <v>130.38917314</v>
      </c>
      <c r="D668" s="101"/>
      <c r="E668" s="101"/>
      <c r="F668" s="102">
        <v>110.38935376000001</v>
      </c>
      <c r="G668" s="102">
        <v>144.52458246</v>
      </c>
      <c r="AB668" s="104">
        <v>57024</v>
      </c>
    </row>
    <row r="669" spans="1:28" x14ac:dyDescent="0.3">
      <c r="A669" s="234">
        <v>44385</v>
      </c>
      <c r="B669" s="101">
        <v>117.45372279999999</v>
      </c>
      <c r="C669" s="101">
        <v>130.22427070000001</v>
      </c>
      <c r="D669" s="101"/>
      <c r="E669" s="101"/>
      <c r="F669" s="102">
        <v>110.40716728</v>
      </c>
      <c r="G669" s="102">
        <v>142.71437718000001</v>
      </c>
      <c r="AB669" s="104">
        <v>57025</v>
      </c>
    </row>
    <row r="670" spans="1:28" x14ac:dyDescent="0.3">
      <c r="A670" s="234">
        <v>44386</v>
      </c>
      <c r="B670" s="101"/>
      <c r="C670" s="101">
        <v>130.27353051</v>
      </c>
      <c r="D670" s="101"/>
      <c r="E670" s="101"/>
      <c r="F670" s="102">
        <v>110.42498366</v>
      </c>
      <c r="G670" s="102"/>
      <c r="AB670" s="104">
        <v>57070</v>
      </c>
    </row>
    <row r="671" spans="1:28" x14ac:dyDescent="0.3">
      <c r="A671" s="234">
        <v>44389</v>
      </c>
      <c r="B671" s="101">
        <v>118.97907373</v>
      </c>
      <c r="C671" s="101">
        <v>129.96985082</v>
      </c>
      <c r="D671" s="101"/>
      <c r="E671" s="101"/>
      <c r="F671" s="102">
        <v>110.4428029</v>
      </c>
      <c r="G671" s="102">
        <v>145.17896619000001</v>
      </c>
      <c r="AB671" s="104">
        <v>57091</v>
      </c>
    </row>
    <row r="672" spans="1:28" x14ac:dyDescent="0.3">
      <c r="A672" s="234">
        <v>44390</v>
      </c>
      <c r="B672" s="101">
        <v>120.08088144</v>
      </c>
      <c r="C672" s="101">
        <v>129.86593303000001</v>
      </c>
      <c r="D672" s="101"/>
      <c r="E672" s="101"/>
      <c r="F672" s="102">
        <v>110.46062499</v>
      </c>
      <c r="G672" s="102">
        <v>145.83197315999999</v>
      </c>
      <c r="AB672" s="104">
        <v>57101</v>
      </c>
    </row>
    <row r="673" spans="1:28" x14ac:dyDescent="0.3">
      <c r="A673" s="234">
        <v>44391</v>
      </c>
      <c r="B673" s="101">
        <v>120.38025336</v>
      </c>
      <c r="C673" s="101">
        <v>130.4093963</v>
      </c>
      <c r="D673" s="101"/>
      <c r="E673" s="101"/>
      <c r="F673" s="102">
        <v>110.47845011</v>
      </c>
      <c r="G673" s="102">
        <v>146.10365073</v>
      </c>
      <c r="AB673" s="104">
        <v>57132</v>
      </c>
    </row>
    <row r="674" spans="1:28" x14ac:dyDescent="0.3">
      <c r="A674" s="234">
        <v>44392</v>
      </c>
      <c r="B674" s="101">
        <v>120.71534578000001</v>
      </c>
      <c r="C674" s="101">
        <v>130.64425847999999</v>
      </c>
      <c r="D674" s="101"/>
      <c r="E674" s="101"/>
      <c r="F674" s="102">
        <v>110.49627809</v>
      </c>
      <c r="G674" s="102">
        <v>145.03565760999999</v>
      </c>
      <c r="AB674" s="104">
        <v>57230</v>
      </c>
    </row>
    <row r="675" spans="1:28" x14ac:dyDescent="0.3">
      <c r="A675" s="234">
        <v>44393</v>
      </c>
      <c r="B675" s="101">
        <v>120.82675976</v>
      </c>
      <c r="C675" s="101">
        <v>131.02989614000001</v>
      </c>
      <c r="D675" s="101"/>
      <c r="E675" s="101"/>
      <c r="F675" s="102">
        <v>110.51410892</v>
      </c>
      <c r="G675" s="102">
        <v>143.3202556</v>
      </c>
      <c r="AB675" s="104">
        <v>57265</v>
      </c>
    </row>
    <row r="676" spans="1:28" x14ac:dyDescent="0.3">
      <c r="A676" s="234">
        <v>44396</v>
      </c>
      <c r="B676" s="101">
        <v>120.60690851</v>
      </c>
      <c r="C676" s="101">
        <v>131.06254609999999</v>
      </c>
      <c r="D676" s="101"/>
      <c r="E676" s="101"/>
      <c r="F676" s="102">
        <v>110.53194261</v>
      </c>
      <c r="G676" s="102">
        <v>141.53878030000001</v>
      </c>
      <c r="AB676" s="104">
        <v>57286</v>
      </c>
    </row>
    <row r="677" spans="1:28" x14ac:dyDescent="0.3">
      <c r="A677" s="234">
        <v>44397</v>
      </c>
      <c r="B677" s="101">
        <v>120.75489349</v>
      </c>
      <c r="C677" s="101">
        <v>131.45144955000001</v>
      </c>
      <c r="D677" s="101"/>
      <c r="E677" s="101"/>
      <c r="F677" s="102">
        <v>110.54977915000001</v>
      </c>
      <c r="G677" s="102">
        <v>142.68432731999999</v>
      </c>
      <c r="AB677" s="104">
        <v>57299</v>
      </c>
    </row>
    <row r="678" spans="1:28" x14ac:dyDescent="0.3">
      <c r="A678" s="234">
        <v>44398</v>
      </c>
      <c r="B678" s="101">
        <v>120.67282136</v>
      </c>
      <c r="C678" s="101">
        <v>131.46577657</v>
      </c>
      <c r="D678" s="101"/>
      <c r="E678" s="101"/>
      <c r="F678" s="102">
        <v>110.56761855000001</v>
      </c>
      <c r="G678" s="102">
        <v>143.28497175999999</v>
      </c>
      <c r="AB678" s="104">
        <v>57339</v>
      </c>
    </row>
    <row r="679" spans="1:28" x14ac:dyDescent="0.3">
      <c r="A679" s="234">
        <v>44399</v>
      </c>
      <c r="B679" s="101">
        <v>120.51973345</v>
      </c>
      <c r="C679" s="101">
        <v>131.54779177</v>
      </c>
      <c r="D679" s="101"/>
      <c r="E679" s="101"/>
      <c r="F679" s="102">
        <v>110.58546081</v>
      </c>
      <c r="G679" s="102">
        <v>143.53234547</v>
      </c>
      <c r="AB679" s="104">
        <v>57346</v>
      </c>
    </row>
    <row r="680" spans="1:28" x14ac:dyDescent="0.3">
      <c r="A680" s="234">
        <v>44400</v>
      </c>
      <c r="B680" s="101">
        <v>120.26883938</v>
      </c>
      <c r="C680" s="101">
        <v>131.00756591000001</v>
      </c>
      <c r="D680" s="101"/>
      <c r="E680" s="101"/>
      <c r="F680" s="102">
        <v>110.60330592</v>
      </c>
      <c r="G680" s="102">
        <v>142.28770560000001</v>
      </c>
      <c r="AB680" s="104">
        <v>57409</v>
      </c>
    </row>
    <row r="681" spans="1:28" x14ac:dyDescent="0.3">
      <c r="A681" s="234">
        <v>44403</v>
      </c>
      <c r="B681" s="101">
        <v>120.14721953999999</v>
      </c>
      <c r="C681" s="101">
        <v>130.64142878999999</v>
      </c>
      <c r="D681" s="101"/>
      <c r="E681" s="101"/>
      <c r="F681" s="102">
        <v>110.62115405999999</v>
      </c>
      <c r="G681" s="102">
        <v>143.3698646</v>
      </c>
      <c r="AB681" s="104">
        <v>57410</v>
      </c>
    </row>
    <row r="682" spans="1:28" x14ac:dyDescent="0.3">
      <c r="A682" s="234">
        <v>44404</v>
      </c>
      <c r="B682" s="101">
        <v>119.8129776</v>
      </c>
      <c r="C682" s="101">
        <v>130.14526311</v>
      </c>
      <c r="D682" s="101"/>
      <c r="E682" s="101"/>
      <c r="F682" s="102">
        <v>110.63900504999999</v>
      </c>
      <c r="G682" s="102">
        <v>141.78621089999999</v>
      </c>
      <c r="AB682" s="104">
        <v>57455</v>
      </c>
    </row>
    <row r="683" spans="1:28" x14ac:dyDescent="0.3">
      <c r="A683" s="234">
        <v>44405</v>
      </c>
      <c r="B683" s="101">
        <v>119.78746295000001</v>
      </c>
      <c r="C683" s="101">
        <v>130.10208906</v>
      </c>
      <c r="D683" s="101"/>
      <c r="E683" s="101"/>
      <c r="F683" s="102">
        <v>110.65685891</v>
      </c>
      <c r="G683" s="102">
        <v>143.69042296999999</v>
      </c>
      <c r="AB683" s="104">
        <v>57456</v>
      </c>
    </row>
    <row r="684" spans="1:28" x14ac:dyDescent="0.3">
      <c r="A684" s="234">
        <v>44406</v>
      </c>
      <c r="B684" s="101">
        <v>119.87251179</v>
      </c>
      <c r="C684" s="101">
        <v>130.26889506000001</v>
      </c>
      <c r="D684" s="101"/>
      <c r="E684" s="101"/>
      <c r="F684" s="102">
        <v>110.67471561000001</v>
      </c>
      <c r="G684" s="102">
        <v>142.9960562</v>
      </c>
      <c r="AB684" s="104">
        <v>57466</v>
      </c>
    </row>
    <row r="685" spans="1:28" x14ac:dyDescent="0.3">
      <c r="A685" s="234">
        <v>44407</v>
      </c>
      <c r="B685" s="101">
        <v>120.09406401</v>
      </c>
      <c r="C685" s="101">
        <v>129.42497008999999</v>
      </c>
      <c r="D685" s="101"/>
      <c r="E685" s="101"/>
      <c r="F685" s="102">
        <v>110.69257518000001</v>
      </c>
      <c r="G685" s="102">
        <v>138.58752240000001</v>
      </c>
      <c r="AB685" s="104">
        <v>57517</v>
      </c>
    </row>
    <row r="686" spans="1:28" x14ac:dyDescent="0.3">
      <c r="A686" s="234">
        <v>44410</v>
      </c>
      <c r="B686" s="101">
        <v>119.60673416</v>
      </c>
      <c r="C686" s="101">
        <v>129.48433481000001</v>
      </c>
      <c r="D686" s="101"/>
      <c r="E686" s="101"/>
      <c r="F686" s="102">
        <v>110.71043759</v>
      </c>
      <c r="G686" s="102">
        <v>139.40100767999999</v>
      </c>
      <c r="AB686" s="104">
        <v>57595</v>
      </c>
    </row>
    <row r="687" spans="1:28" x14ac:dyDescent="0.3">
      <c r="A687" s="234">
        <v>44411</v>
      </c>
      <c r="B687" s="101">
        <v>119.09431490999999</v>
      </c>
      <c r="C687" s="101">
        <v>129.90239414000001</v>
      </c>
      <c r="D687" s="101"/>
      <c r="E687" s="101"/>
      <c r="F687" s="102">
        <v>110.72830286</v>
      </c>
      <c r="G687" s="102">
        <v>140.60803117</v>
      </c>
      <c r="AB687" s="104">
        <v>57630</v>
      </c>
    </row>
    <row r="688" spans="1:28" x14ac:dyDescent="0.3">
      <c r="A688" s="234">
        <v>44412</v>
      </c>
      <c r="B688" s="101">
        <v>118.75624577000001</v>
      </c>
      <c r="C688" s="101">
        <v>129.79169400000001</v>
      </c>
      <c r="D688" s="101"/>
      <c r="E688" s="101"/>
      <c r="F688" s="102">
        <v>110.74617117</v>
      </c>
      <c r="G688" s="102">
        <v>138.58800029</v>
      </c>
      <c r="AB688" s="104">
        <v>57651</v>
      </c>
    </row>
    <row r="689" spans="1:28" x14ac:dyDescent="0.3">
      <c r="A689" s="234">
        <v>44413</v>
      </c>
      <c r="B689" s="101">
        <v>118.26126152000001</v>
      </c>
      <c r="C689" s="101">
        <v>128.94180707999999</v>
      </c>
      <c r="D689" s="101"/>
      <c r="E689" s="101"/>
      <c r="F689" s="102">
        <v>110.76824242000001</v>
      </c>
      <c r="G689" s="102">
        <v>138.39651635999999</v>
      </c>
      <c r="AB689" s="104">
        <v>57664</v>
      </c>
    </row>
    <row r="690" spans="1:28" x14ac:dyDescent="0.3">
      <c r="A690" s="234">
        <v>44414</v>
      </c>
      <c r="B690" s="101">
        <v>118.15665145</v>
      </c>
      <c r="C690" s="101">
        <v>129.03339091000001</v>
      </c>
      <c r="D690" s="101"/>
      <c r="E690" s="101"/>
      <c r="F690" s="102">
        <v>110.79031813</v>
      </c>
      <c r="G690" s="102">
        <v>139.73623255999999</v>
      </c>
      <c r="AB690" s="104">
        <v>57704</v>
      </c>
    </row>
    <row r="691" spans="1:28" x14ac:dyDescent="0.3">
      <c r="A691" s="234">
        <v>44417</v>
      </c>
      <c r="B691" s="101">
        <v>117.77265594000001</v>
      </c>
      <c r="C691" s="101">
        <v>128.43675350999999</v>
      </c>
      <c r="D691" s="101"/>
      <c r="E691" s="101"/>
      <c r="F691" s="102">
        <v>110.8123983</v>
      </c>
      <c r="G691" s="102">
        <v>139.97405995</v>
      </c>
      <c r="AB691" s="104">
        <v>57711</v>
      </c>
    </row>
    <row r="692" spans="1:28" x14ac:dyDescent="0.3">
      <c r="A692" s="234">
        <v>44418</v>
      </c>
      <c r="B692" s="101">
        <v>117.17561309</v>
      </c>
      <c r="C692" s="101">
        <v>128.54468953</v>
      </c>
      <c r="D692" s="101"/>
      <c r="E692" s="101"/>
      <c r="F692" s="102">
        <v>110.83448275000001</v>
      </c>
      <c r="G692" s="102">
        <v>139.04456243000001</v>
      </c>
      <c r="AB692" s="104">
        <v>57766</v>
      </c>
    </row>
    <row r="693" spans="1:28" x14ac:dyDescent="0.3">
      <c r="A693" s="234">
        <v>44419</v>
      </c>
      <c r="B693" s="101">
        <v>116.51308263</v>
      </c>
      <c r="C693" s="101">
        <v>128.33080974999999</v>
      </c>
      <c r="D693" s="101"/>
      <c r="E693" s="101"/>
      <c r="F693" s="102">
        <v>110.85657166</v>
      </c>
      <c r="G693" s="102">
        <v>138.87829260999999</v>
      </c>
      <c r="AB693" s="104">
        <v>57767</v>
      </c>
    </row>
    <row r="694" spans="1:28" x14ac:dyDescent="0.3">
      <c r="A694" s="234">
        <v>44420</v>
      </c>
      <c r="B694" s="101">
        <v>115.76507809</v>
      </c>
      <c r="C694" s="101">
        <v>127.7454235</v>
      </c>
      <c r="D694" s="101"/>
      <c r="E694" s="101"/>
      <c r="F694" s="102">
        <v>110.87866504</v>
      </c>
      <c r="G694" s="102">
        <v>137.33613525999999</v>
      </c>
      <c r="AB694" s="104">
        <v>57812</v>
      </c>
    </row>
    <row r="695" spans="1:28" x14ac:dyDescent="0.3">
      <c r="A695" s="234">
        <v>44421</v>
      </c>
      <c r="B695" s="101">
        <v>116.56411194</v>
      </c>
      <c r="C695" s="101">
        <v>126.90606355</v>
      </c>
      <c r="D695" s="101"/>
      <c r="E695" s="101"/>
      <c r="F695" s="102">
        <v>110.9007627</v>
      </c>
      <c r="G695" s="102">
        <v>137.89681941000001</v>
      </c>
      <c r="AB695" s="104">
        <v>57821</v>
      </c>
    </row>
    <row r="696" spans="1:28" x14ac:dyDescent="0.3">
      <c r="A696" s="234">
        <v>44424</v>
      </c>
      <c r="B696" s="101">
        <v>115.88329598</v>
      </c>
      <c r="C696" s="101">
        <v>126.49268235</v>
      </c>
      <c r="D696" s="101"/>
      <c r="E696" s="101"/>
      <c r="F696" s="102">
        <v>110.92286480999999</v>
      </c>
      <c r="G696" s="102">
        <v>135.60556607999999</v>
      </c>
      <c r="AB696" s="104">
        <v>57831</v>
      </c>
    </row>
    <row r="697" spans="1:28" x14ac:dyDescent="0.3">
      <c r="A697" s="234">
        <v>44425</v>
      </c>
      <c r="B697" s="101">
        <v>115.16888573</v>
      </c>
      <c r="C697" s="101">
        <v>126.7400628</v>
      </c>
      <c r="D697" s="101"/>
      <c r="E697" s="101"/>
      <c r="F697" s="102">
        <v>110.94497139000001</v>
      </c>
      <c r="G697" s="102">
        <v>134.15345590000001</v>
      </c>
      <c r="AB697" s="104">
        <v>57874</v>
      </c>
    </row>
    <row r="698" spans="1:28" x14ac:dyDescent="0.3">
      <c r="A698" s="234">
        <v>44426</v>
      </c>
      <c r="B698" s="101">
        <v>114.96051607</v>
      </c>
      <c r="C698" s="101">
        <v>125.70653731</v>
      </c>
      <c r="D698" s="101"/>
      <c r="E698" s="101"/>
      <c r="F698" s="102">
        <v>110.96708225</v>
      </c>
      <c r="G698" s="102">
        <v>132.71844716999999</v>
      </c>
      <c r="AB698" s="104">
        <v>57960</v>
      </c>
    </row>
    <row r="699" spans="1:28" x14ac:dyDescent="0.3">
      <c r="A699" s="234">
        <v>44427</v>
      </c>
      <c r="B699" s="101">
        <v>114.41747923</v>
      </c>
      <c r="C699" s="101">
        <v>126.16815361</v>
      </c>
      <c r="D699" s="101"/>
      <c r="E699" s="101"/>
      <c r="F699" s="102">
        <v>110.98919758</v>
      </c>
      <c r="G699" s="102">
        <v>133.31246949000001</v>
      </c>
      <c r="AB699" s="104">
        <v>57995</v>
      </c>
    </row>
    <row r="700" spans="1:28" x14ac:dyDescent="0.3">
      <c r="A700" s="234">
        <v>44428</v>
      </c>
      <c r="B700" s="101">
        <v>115.04301345</v>
      </c>
      <c r="C700" s="101">
        <v>126.81893669</v>
      </c>
      <c r="D700" s="101"/>
      <c r="E700" s="101"/>
      <c r="F700" s="102">
        <v>111.01131736000001</v>
      </c>
      <c r="G700" s="102">
        <v>134.32294575</v>
      </c>
      <c r="AB700" s="104">
        <v>58016</v>
      </c>
    </row>
    <row r="701" spans="1:28" x14ac:dyDescent="0.3">
      <c r="A701" s="234">
        <v>44431</v>
      </c>
      <c r="B701" s="101">
        <v>115.64218252000001</v>
      </c>
      <c r="C701" s="101">
        <v>126.30254019</v>
      </c>
      <c r="D701" s="101"/>
      <c r="E701" s="101"/>
      <c r="F701" s="102">
        <v>111.0334416</v>
      </c>
      <c r="G701" s="102">
        <v>133.66175784000001</v>
      </c>
      <c r="AB701" s="104">
        <v>58029</v>
      </c>
    </row>
    <row r="702" spans="1:28" x14ac:dyDescent="0.3">
      <c r="A702" s="234">
        <v>44432</v>
      </c>
      <c r="B702" s="101">
        <v>115.69193609</v>
      </c>
      <c r="C702" s="101">
        <v>127.25552269000001</v>
      </c>
      <c r="D702" s="101"/>
      <c r="E702" s="101"/>
      <c r="F702" s="102">
        <v>111.05557013000001</v>
      </c>
      <c r="G702" s="102">
        <v>136.77834116</v>
      </c>
      <c r="AB702" s="104">
        <v>58069</v>
      </c>
    </row>
    <row r="703" spans="1:28" x14ac:dyDescent="0.3">
      <c r="A703" s="234">
        <v>44433</v>
      </c>
      <c r="B703" s="101">
        <v>115.70681964000001</v>
      </c>
      <c r="C703" s="101">
        <v>128.26595044000001</v>
      </c>
      <c r="D703" s="101"/>
      <c r="E703" s="101"/>
      <c r="F703" s="102">
        <v>111.07770312</v>
      </c>
      <c r="G703" s="102">
        <v>137.46895312999999</v>
      </c>
      <c r="AB703" s="104">
        <v>58076</v>
      </c>
    </row>
    <row r="704" spans="1:28" x14ac:dyDescent="0.3">
      <c r="A704" s="234">
        <v>44434</v>
      </c>
      <c r="B704" s="101">
        <v>115.81738313</v>
      </c>
      <c r="C704" s="101">
        <v>128.19655592000001</v>
      </c>
      <c r="D704" s="101"/>
      <c r="E704" s="101"/>
      <c r="F704" s="102">
        <v>111.09984057</v>
      </c>
      <c r="G704" s="102">
        <v>135.08665134</v>
      </c>
      <c r="AB704" s="104">
        <v>58116</v>
      </c>
    </row>
    <row r="705" spans="1:28" x14ac:dyDescent="0.3">
      <c r="A705" s="234">
        <v>44435</v>
      </c>
      <c r="B705" s="101">
        <v>116.14312018</v>
      </c>
      <c r="C705" s="101">
        <v>128.71648689</v>
      </c>
      <c r="D705" s="101"/>
      <c r="E705" s="101"/>
      <c r="F705" s="102">
        <v>111.1219823</v>
      </c>
      <c r="G705" s="102">
        <v>137.30953299999999</v>
      </c>
      <c r="AB705" s="104">
        <v>58117</v>
      </c>
    </row>
    <row r="706" spans="1:28" x14ac:dyDescent="0.3">
      <c r="A706" s="234">
        <v>44438</v>
      </c>
      <c r="B706" s="101">
        <v>116.56751389</v>
      </c>
      <c r="C706" s="101">
        <v>128.54773652</v>
      </c>
      <c r="D706" s="101"/>
      <c r="E706" s="101"/>
      <c r="F706" s="102">
        <v>111.14412849</v>
      </c>
      <c r="G706" s="102">
        <v>136.24266632000001</v>
      </c>
      <c r="AB706" s="104">
        <v>58162</v>
      </c>
    </row>
    <row r="707" spans="1:28" x14ac:dyDescent="0.3">
      <c r="A707" s="234">
        <v>44439</v>
      </c>
      <c r="B707" s="101">
        <v>116.93535012</v>
      </c>
      <c r="C707" s="101">
        <v>128.01474214999999</v>
      </c>
      <c r="D707" s="101"/>
      <c r="E707" s="101"/>
      <c r="F707" s="102">
        <v>111.16627914999999</v>
      </c>
      <c r="G707" s="102">
        <v>135.15157542</v>
      </c>
      <c r="AB707" s="104">
        <v>58186</v>
      </c>
    </row>
    <row r="708" spans="1:28" x14ac:dyDescent="0.3">
      <c r="A708" s="234">
        <v>44440</v>
      </c>
      <c r="B708" s="101">
        <v>116.9736221</v>
      </c>
      <c r="C708" s="101">
        <v>128.1966936</v>
      </c>
      <c r="D708" s="101"/>
      <c r="E708" s="101"/>
      <c r="F708" s="102">
        <v>111.18843425999999</v>
      </c>
      <c r="G708" s="102">
        <v>135.85084620000001</v>
      </c>
      <c r="AB708" s="104">
        <v>58196</v>
      </c>
    </row>
    <row r="709" spans="1:28" x14ac:dyDescent="0.3">
      <c r="A709" s="234">
        <v>44441</v>
      </c>
      <c r="B709" s="101">
        <v>116.74739219</v>
      </c>
      <c r="C709" s="101">
        <v>127.67160075</v>
      </c>
      <c r="D709" s="101"/>
      <c r="E709" s="101"/>
      <c r="F709" s="102">
        <v>111.21059366</v>
      </c>
      <c r="G709" s="102">
        <v>132.75765648000001</v>
      </c>
      <c r="AB709" s="104">
        <v>58224</v>
      </c>
    </row>
    <row r="710" spans="1:28" x14ac:dyDescent="0.3">
      <c r="A710" s="234">
        <v>44442</v>
      </c>
      <c r="B710" s="101">
        <v>116.22944475</v>
      </c>
      <c r="C710" s="101">
        <v>127.53211496</v>
      </c>
      <c r="D710" s="101"/>
      <c r="E710" s="101"/>
      <c r="F710" s="102">
        <v>111.23275751</v>
      </c>
      <c r="G710" s="102">
        <v>133.04912077</v>
      </c>
      <c r="AB710" s="104">
        <v>58325</v>
      </c>
    </row>
    <row r="711" spans="1:28" x14ac:dyDescent="0.3">
      <c r="A711" s="234">
        <v>44445</v>
      </c>
      <c r="B711" s="101">
        <v>116.21711267000001</v>
      </c>
      <c r="C711" s="101">
        <v>127.61735892999999</v>
      </c>
      <c r="D711" s="101"/>
      <c r="E711" s="101"/>
      <c r="F711" s="102">
        <v>111.25492583</v>
      </c>
      <c r="G711" s="102">
        <v>134.11342734999999</v>
      </c>
      <c r="AB711" s="104">
        <v>58360</v>
      </c>
    </row>
    <row r="712" spans="1:28" x14ac:dyDescent="0.3">
      <c r="A712" s="234">
        <v>44446</v>
      </c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34">
        <v>44447</v>
      </c>
      <c r="B713" s="101">
        <v>115.45762654000001</v>
      </c>
      <c r="C713" s="101">
        <v>126.90386169</v>
      </c>
      <c r="D713" s="101"/>
      <c r="E713" s="101"/>
      <c r="F713" s="102">
        <v>111.27709861</v>
      </c>
      <c r="G713" s="102">
        <v>129.04353497</v>
      </c>
      <c r="AB713" s="104">
        <v>58394</v>
      </c>
    </row>
    <row r="714" spans="1:28" x14ac:dyDescent="0.3">
      <c r="A714" s="234">
        <v>44448</v>
      </c>
      <c r="B714" s="101">
        <v>115.67237486000001</v>
      </c>
      <c r="C714" s="101">
        <v>127.93748035</v>
      </c>
      <c r="D714" s="101"/>
      <c r="E714" s="101"/>
      <c r="F714" s="102">
        <v>111.29927567999999</v>
      </c>
      <c r="G714" s="102">
        <v>131.26003345000001</v>
      </c>
      <c r="AB714" s="104">
        <v>58434</v>
      </c>
    </row>
    <row r="715" spans="1:28" x14ac:dyDescent="0.3">
      <c r="A715" s="234">
        <v>44449</v>
      </c>
      <c r="B715" s="101">
        <v>116.0027896</v>
      </c>
      <c r="C715" s="101">
        <v>128.06443669000001</v>
      </c>
      <c r="D715" s="101"/>
      <c r="E715" s="101"/>
      <c r="F715" s="102">
        <v>111.3214572</v>
      </c>
      <c r="G715" s="102">
        <v>130.03695529999999</v>
      </c>
      <c r="AB715" s="104">
        <v>58441</v>
      </c>
    </row>
    <row r="716" spans="1:28" x14ac:dyDescent="0.3">
      <c r="A716" s="234">
        <v>44452</v>
      </c>
      <c r="B716" s="101">
        <v>115.98535459</v>
      </c>
      <c r="C716" s="101">
        <v>128.33109123</v>
      </c>
      <c r="D716" s="101"/>
      <c r="E716" s="101"/>
      <c r="F716" s="102">
        <v>111.34364318</v>
      </c>
      <c r="G716" s="102">
        <v>132.44662167999999</v>
      </c>
      <c r="AB716" s="104">
        <v>58501</v>
      </c>
    </row>
    <row r="717" spans="1:28" x14ac:dyDescent="0.3">
      <c r="A717" s="234">
        <v>44453</v>
      </c>
      <c r="B717" s="101">
        <v>116.01979937</v>
      </c>
      <c r="C717" s="101">
        <v>128.60777956000001</v>
      </c>
      <c r="D717" s="101"/>
      <c r="E717" s="101"/>
      <c r="F717" s="102">
        <v>111.36583363</v>
      </c>
      <c r="G717" s="102">
        <v>132.19269412</v>
      </c>
      <c r="AB717" s="104">
        <v>58502</v>
      </c>
    </row>
    <row r="718" spans="1:28" x14ac:dyDescent="0.3">
      <c r="A718" s="234">
        <v>44454</v>
      </c>
      <c r="B718" s="101">
        <v>116.13121334</v>
      </c>
      <c r="C718" s="101">
        <v>128.76111924</v>
      </c>
      <c r="D718" s="101"/>
      <c r="E718" s="101"/>
      <c r="F718" s="102">
        <v>111.38802853</v>
      </c>
      <c r="G718" s="102">
        <v>130.92059863</v>
      </c>
      <c r="AB718" s="104">
        <v>58547</v>
      </c>
    </row>
    <row r="719" spans="1:28" x14ac:dyDescent="0.3">
      <c r="A719" s="234">
        <v>44455</v>
      </c>
      <c r="B719" s="101">
        <v>115.99300898</v>
      </c>
      <c r="C719" s="101">
        <v>128.52974416000001</v>
      </c>
      <c r="D719" s="101"/>
      <c r="E719" s="101"/>
      <c r="F719" s="102">
        <v>111.41022771999999</v>
      </c>
      <c r="G719" s="102">
        <v>129.47754549999999</v>
      </c>
      <c r="AB719" s="104">
        <v>58552</v>
      </c>
    </row>
    <row r="720" spans="1:28" x14ac:dyDescent="0.3">
      <c r="A720" s="234">
        <v>44456</v>
      </c>
      <c r="B720" s="101">
        <v>116.08443647999999</v>
      </c>
      <c r="C720" s="101">
        <v>128.27071882000001</v>
      </c>
      <c r="D720" s="101"/>
      <c r="E720" s="101"/>
      <c r="F720" s="102">
        <v>111.43243137</v>
      </c>
      <c r="G720" s="102">
        <v>126.79807894</v>
      </c>
      <c r="AB720" s="104">
        <v>58562</v>
      </c>
    </row>
    <row r="721" spans="1:28" x14ac:dyDescent="0.3">
      <c r="A721" s="234">
        <v>44459</v>
      </c>
      <c r="B721" s="101">
        <v>114.84102245</v>
      </c>
      <c r="C721" s="101">
        <v>128.34033590999999</v>
      </c>
      <c r="D721" s="101"/>
      <c r="E721" s="101"/>
      <c r="F721" s="102">
        <v>111.45463948</v>
      </c>
      <c r="G721" s="102">
        <v>123.84471607</v>
      </c>
      <c r="AB721" s="104">
        <v>58609</v>
      </c>
    </row>
    <row r="722" spans="1:28" x14ac:dyDescent="0.3">
      <c r="A722" s="234">
        <v>44460</v>
      </c>
      <c r="B722" s="101">
        <v>114.78914266</v>
      </c>
      <c r="C722" s="101">
        <v>128.66899956</v>
      </c>
      <c r="D722" s="101"/>
      <c r="E722" s="101"/>
      <c r="F722" s="102">
        <v>111.47685205000001</v>
      </c>
      <c r="G722" s="102">
        <v>125.44448131999999</v>
      </c>
      <c r="AB722" s="104">
        <v>58691</v>
      </c>
    </row>
    <row r="723" spans="1:28" x14ac:dyDescent="0.3">
      <c r="A723" s="234">
        <v>44461</v>
      </c>
      <c r="B723" s="101">
        <v>114.92224409000001</v>
      </c>
      <c r="C723" s="101">
        <v>128.67380847999999</v>
      </c>
      <c r="D723" s="101"/>
      <c r="E723" s="101"/>
      <c r="F723" s="102">
        <v>111.49906909000001</v>
      </c>
      <c r="G723" s="102">
        <v>127.75715982</v>
      </c>
      <c r="AB723" s="104">
        <v>58726</v>
      </c>
    </row>
    <row r="724" spans="1:28" x14ac:dyDescent="0.3">
      <c r="A724" s="234">
        <v>44462</v>
      </c>
      <c r="B724" s="101">
        <v>115.04471442000001</v>
      </c>
      <c r="C724" s="101">
        <v>128.26399957999999</v>
      </c>
      <c r="D724" s="101"/>
      <c r="E724" s="101"/>
      <c r="F724" s="102">
        <v>111.52547943</v>
      </c>
      <c r="G724" s="102">
        <v>129.78484825000001</v>
      </c>
      <c r="AB724" s="104">
        <v>58747</v>
      </c>
    </row>
    <row r="725" spans="1:28" x14ac:dyDescent="0.3">
      <c r="A725" s="234">
        <v>44463</v>
      </c>
      <c r="B725" s="101">
        <v>115.21566258999999</v>
      </c>
      <c r="C725" s="101">
        <v>128.25374926999999</v>
      </c>
      <c r="D725" s="101"/>
      <c r="E725" s="101"/>
      <c r="F725" s="102">
        <v>111.55189600999999</v>
      </c>
      <c r="G725" s="102">
        <v>128.89542478999999</v>
      </c>
      <c r="AB725" s="104">
        <v>58760</v>
      </c>
    </row>
    <row r="726" spans="1:28" x14ac:dyDescent="0.3">
      <c r="A726" s="234">
        <v>44466</v>
      </c>
      <c r="B726" s="101">
        <v>115.31602022</v>
      </c>
      <c r="C726" s="101">
        <v>128.26527874999999</v>
      </c>
      <c r="D726" s="101"/>
      <c r="E726" s="101"/>
      <c r="F726" s="102">
        <v>111.57831883999999</v>
      </c>
      <c r="G726" s="102">
        <v>129.23715801</v>
      </c>
      <c r="AB726" s="104">
        <v>58800</v>
      </c>
    </row>
    <row r="727" spans="1:28" x14ac:dyDescent="0.3">
      <c r="A727" s="234">
        <v>44467</v>
      </c>
      <c r="B727" s="101">
        <v>114.82954085999999</v>
      </c>
      <c r="C727" s="101">
        <v>128.13399351000001</v>
      </c>
      <c r="D727" s="101"/>
      <c r="E727" s="101"/>
      <c r="F727" s="102">
        <v>111.60474791999999</v>
      </c>
      <c r="G727" s="102">
        <v>125.30125237999999</v>
      </c>
      <c r="AB727" s="104">
        <v>58807</v>
      </c>
    </row>
    <row r="728" spans="1:28" x14ac:dyDescent="0.3">
      <c r="A728" s="234">
        <v>44468</v>
      </c>
      <c r="B728" s="101">
        <v>114.83124184</v>
      </c>
      <c r="C728" s="101">
        <v>128.24427567999999</v>
      </c>
      <c r="D728" s="101"/>
      <c r="E728" s="101"/>
      <c r="F728" s="102">
        <v>111.63118324</v>
      </c>
      <c r="G728" s="102">
        <v>126.41970788</v>
      </c>
      <c r="AB728" s="104">
        <v>58858</v>
      </c>
    </row>
    <row r="729" spans="1:28" x14ac:dyDescent="0.3">
      <c r="A729" s="234">
        <v>44469</v>
      </c>
      <c r="B729" s="101">
        <v>115.48229069999999</v>
      </c>
      <c r="C729" s="101">
        <v>127.84441231</v>
      </c>
      <c r="D729" s="101"/>
      <c r="E729" s="101"/>
      <c r="F729" s="102">
        <v>111.65762479999999</v>
      </c>
      <c r="G729" s="102">
        <v>126.27437397</v>
      </c>
      <c r="AB729" s="104">
        <v>58859</v>
      </c>
    </row>
    <row r="730" spans="1:28" x14ac:dyDescent="0.3">
      <c r="A730" s="234">
        <v>44470</v>
      </c>
      <c r="B730" s="101">
        <v>115.43764006000001</v>
      </c>
      <c r="C730" s="101">
        <v>128.38773283</v>
      </c>
      <c r="D730" s="101"/>
      <c r="E730" s="101"/>
      <c r="F730" s="102">
        <v>111.68407261999999</v>
      </c>
      <c r="G730" s="102">
        <v>128.45960513</v>
      </c>
      <c r="AB730" s="104">
        <v>58904</v>
      </c>
    </row>
    <row r="731" spans="1:28" x14ac:dyDescent="0.3">
      <c r="A731" s="234">
        <v>44473</v>
      </c>
      <c r="B731" s="101">
        <v>115.13018851</v>
      </c>
      <c r="C731" s="101">
        <v>128.17318215</v>
      </c>
      <c r="D731" s="101"/>
      <c r="E731" s="101"/>
      <c r="F731" s="102">
        <v>111.71052666999999</v>
      </c>
      <c r="G731" s="102">
        <v>125.60759937</v>
      </c>
      <c r="AB731" s="104">
        <v>58917</v>
      </c>
    </row>
    <row r="732" spans="1:28" x14ac:dyDescent="0.3">
      <c r="A732" s="234">
        <v>44474</v>
      </c>
      <c r="B732" s="101">
        <v>115.15357693999999</v>
      </c>
      <c r="C732" s="101">
        <v>127.95259741</v>
      </c>
      <c r="D732" s="101"/>
      <c r="E732" s="101"/>
      <c r="F732" s="102">
        <v>111.73698697</v>
      </c>
      <c r="G732" s="102">
        <v>125.68104572999999</v>
      </c>
      <c r="AB732" s="104">
        <v>58927</v>
      </c>
    </row>
    <row r="733" spans="1:28" x14ac:dyDescent="0.3">
      <c r="A733" s="234">
        <v>44475</v>
      </c>
      <c r="B733" s="101">
        <v>115.28370166000001</v>
      </c>
      <c r="C733" s="101">
        <v>128.28242101999999</v>
      </c>
      <c r="D733" s="101"/>
      <c r="E733" s="101"/>
      <c r="F733" s="102">
        <v>111.76345352</v>
      </c>
      <c r="G733" s="102">
        <v>125.79702383999999</v>
      </c>
      <c r="AB733" s="104">
        <v>58966</v>
      </c>
    </row>
    <row r="734" spans="1:28" x14ac:dyDescent="0.3">
      <c r="A734" s="234">
        <v>44476</v>
      </c>
      <c r="B734" s="101">
        <v>115.27774823999999</v>
      </c>
      <c r="C734" s="101">
        <v>128.08507209999999</v>
      </c>
      <c r="D734" s="101"/>
      <c r="E734" s="101"/>
      <c r="F734" s="102">
        <v>111.78992649</v>
      </c>
      <c r="G734" s="102">
        <v>125.82644790000001</v>
      </c>
      <c r="AB734" s="104">
        <v>59056</v>
      </c>
    </row>
    <row r="735" spans="1:28" x14ac:dyDescent="0.3">
      <c r="A735" s="234">
        <v>44477</v>
      </c>
      <c r="B735" s="101">
        <v>115.51631024</v>
      </c>
      <c r="C735" s="101">
        <v>128.42830888</v>
      </c>
      <c r="D735" s="101"/>
      <c r="E735" s="101"/>
      <c r="F735" s="102">
        <v>111.81640571</v>
      </c>
      <c r="G735" s="102">
        <v>128.38400829</v>
      </c>
      <c r="AB735" s="104">
        <v>59091</v>
      </c>
    </row>
    <row r="736" spans="1:28" x14ac:dyDescent="0.3">
      <c r="A736" s="234">
        <v>44480</v>
      </c>
      <c r="B736" s="101">
        <v>115.96664384</v>
      </c>
      <c r="C736" s="101">
        <v>128.13976869000001</v>
      </c>
      <c r="D736" s="101"/>
      <c r="E736" s="101"/>
      <c r="F736" s="102">
        <v>111.84289117</v>
      </c>
      <c r="G736" s="102">
        <v>127.64132961999999</v>
      </c>
      <c r="AB736" s="104">
        <v>59112</v>
      </c>
    </row>
    <row r="737" spans="1:28" x14ac:dyDescent="0.3">
      <c r="A737" s="234">
        <v>44481</v>
      </c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34">
        <v>44482</v>
      </c>
      <c r="B738" s="101">
        <v>116.00066338000001</v>
      </c>
      <c r="C738" s="101">
        <v>128.20017293999999</v>
      </c>
      <c r="D738" s="101"/>
      <c r="E738" s="101"/>
      <c r="F738" s="102">
        <v>111.86938288</v>
      </c>
      <c r="G738" s="102">
        <v>129.09255231</v>
      </c>
      <c r="AB738" s="104">
        <v>59165</v>
      </c>
    </row>
    <row r="739" spans="1:28" x14ac:dyDescent="0.3">
      <c r="A739" s="234">
        <v>44483</v>
      </c>
      <c r="B739" s="101">
        <v>116.20520583</v>
      </c>
      <c r="C739" s="101">
        <v>128.05659527</v>
      </c>
      <c r="D739" s="101"/>
      <c r="E739" s="101"/>
      <c r="F739" s="102">
        <v>111.89588083</v>
      </c>
      <c r="G739" s="102">
        <v>128.78483994000001</v>
      </c>
      <c r="AB739" s="104">
        <v>59172</v>
      </c>
    </row>
    <row r="740" spans="1:28" x14ac:dyDescent="0.3">
      <c r="A740" s="234">
        <v>44484</v>
      </c>
      <c r="B740" s="101">
        <v>116.6840308</v>
      </c>
      <c r="C740" s="101">
        <v>127.68238057000001</v>
      </c>
      <c r="D740" s="101"/>
      <c r="E740" s="101"/>
      <c r="F740" s="102">
        <v>111.92238503</v>
      </c>
      <c r="G740" s="102">
        <v>130.44891483999999</v>
      </c>
      <c r="AB740" s="104">
        <v>59208</v>
      </c>
    </row>
    <row r="741" spans="1:28" x14ac:dyDescent="0.3">
      <c r="A741" s="234">
        <v>44487</v>
      </c>
      <c r="B741" s="101">
        <v>116.8379692</v>
      </c>
      <c r="C741" s="101">
        <v>127.44207299999999</v>
      </c>
      <c r="D741" s="101"/>
      <c r="E741" s="101"/>
      <c r="F741" s="102">
        <v>111.94889565</v>
      </c>
      <c r="G741" s="102">
        <v>130.19881036000001</v>
      </c>
      <c r="AB741" s="104">
        <v>59209</v>
      </c>
    </row>
    <row r="742" spans="1:28" x14ac:dyDescent="0.3">
      <c r="A742" s="234">
        <v>44488</v>
      </c>
      <c r="B742" s="101">
        <v>116.5194613</v>
      </c>
      <c r="C742" s="101">
        <v>126.6796708</v>
      </c>
      <c r="D742" s="101"/>
      <c r="E742" s="101"/>
      <c r="F742" s="102">
        <v>111.97541252000001</v>
      </c>
      <c r="G742" s="102">
        <v>125.92581383</v>
      </c>
      <c r="AB742" s="104">
        <v>59254</v>
      </c>
    </row>
    <row r="743" spans="1:28" x14ac:dyDescent="0.3">
      <c r="A743" s="234">
        <v>44489</v>
      </c>
      <c r="B743" s="101">
        <v>116.44844552000001</v>
      </c>
      <c r="C743" s="101">
        <v>126.35182688</v>
      </c>
      <c r="D743" s="101"/>
      <c r="E743" s="101"/>
      <c r="F743" s="102">
        <v>112.00193563000001</v>
      </c>
      <c r="G743" s="102">
        <v>126.05514995999999</v>
      </c>
      <c r="AB743" s="104">
        <v>59282</v>
      </c>
    </row>
    <row r="744" spans="1:28" x14ac:dyDescent="0.3">
      <c r="A744" s="234">
        <v>44490</v>
      </c>
      <c r="B744" s="101">
        <v>115.87649207</v>
      </c>
      <c r="C744" s="101">
        <v>125.62718008</v>
      </c>
      <c r="D744" s="101"/>
      <c r="E744" s="101"/>
      <c r="F744" s="102">
        <v>112.02846499</v>
      </c>
      <c r="G744" s="102">
        <v>122.58317956</v>
      </c>
      <c r="AB744" s="104">
        <v>59292</v>
      </c>
    </row>
    <row r="745" spans="1:28" x14ac:dyDescent="0.3">
      <c r="A745" s="234">
        <v>44491</v>
      </c>
      <c r="B745" s="101">
        <v>115.34238535999999</v>
      </c>
      <c r="C745" s="101">
        <v>125.37916942</v>
      </c>
      <c r="D745" s="101"/>
      <c r="E745" s="101"/>
      <c r="F745" s="102">
        <v>112.05500059000001</v>
      </c>
      <c r="G745" s="102">
        <v>120.94604827000001</v>
      </c>
      <c r="AB745" s="104">
        <v>59316</v>
      </c>
    </row>
    <row r="746" spans="1:28" x14ac:dyDescent="0.3">
      <c r="A746" s="234">
        <v>44494</v>
      </c>
      <c r="B746" s="101">
        <v>115.1561284</v>
      </c>
      <c r="C746" s="101">
        <v>124.65486242999999</v>
      </c>
      <c r="D746" s="101"/>
      <c r="E746" s="101"/>
      <c r="F746" s="102">
        <v>112.08154261999999</v>
      </c>
      <c r="G746" s="102">
        <v>123.69772095</v>
      </c>
      <c r="AB746" s="104">
        <v>59421</v>
      </c>
    </row>
    <row r="747" spans="1:28" x14ac:dyDescent="0.3">
      <c r="A747" s="234">
        <v>44495</v>
      </c>
      <c r="B747" s="101">
        <v>114.54547774</v>
      </c>
      <c r="C747" s="101">
        <v>124.20961229</v>
      </c>
      <c r="D747" s="101"/>
      <c r="E747" s="101"/>
      <c r="F747" s="102">
        <v>112.10809089</v>
      </c>
      <c r="G747" s="102">
        <v>121.08639851</v>
      </c>
      <c r="AB747" s="104">
        <v>59456</v>
      </c>
    </row>
    <row r="748" spans="1:28" x14ac:dyDescent="0.3">
      <c r="A748" s="234">
        <v>44496</v>
      </c>
      <c r="B748" s="101">
        <v>113.99861370000001</v>
      </c>
      <c r="C748" s="101">
        <v>124.58808913</v>
      </c>
      <c r="D748" s="101"/>
      <c r="E748" s="101"/>
      <c r="F748" s="102">
        <v>112.13464541</v>
      </c>
      <c r="G748" s="102">
        <v>121.02219126</v>
      </c>
      <c r="AB748" s="104">
        <v>59477</v>
      </c>
    </row>
    <row r="749" spans="1:28" x14ac:dyDescent="0.3">
      <c r="A749" s="234">
        <v>44497</v>
      </c>
      <c r="B749" s="101">
        <v>113.70732142</v>
      </c>
      <c r="C749" s="101">
        <v>123.16669438</v>
      </c>
      <c r="D749" s="101"/>
      <c r="E749" s="101"/>
      <c r="F749" s="102">
        <v>112.16745188</v>
      </c>
      <c r="G749" s="102">
        <v>120.27334561000001</v>
      </c>
      <c r="AB749" s="104">
        <v>59490</v>
      </c>
    </row>
    <row r="750" spans="1:28" x14ac:dyDescent="0.3">
      <c r="A750" s="234">
        <v>44498</v>
      </c>
      <c r="B750" s="101">
        <v>113.78173916</v>
      </c>
      <c r="C750" s="101">
        <v>124.59181592</v>
      </c>
      <c r="D750" s="101"/>
      <c r="E750" s="101"/>
      <c r="F750" s="102">
        <v>112.20026799</v>
      </c>
      <c r="G750" s="102">
        <v>117.76530321</v>
      </c>
      <c r="AB750" s="104">
        <v>59530</v>
      </c>
    </row>
    <row r="751" spans="1:28" x14ac:dyDescent="0.3">
      <c r="A751" s="234">
        <v>44501</v>
      </c>
      <c r="B751" s="101">
        <v>113.67755433000001</v>
      </c>
      <c r="C751" s="101">
        <v>124.31032573</v>
      </c>
      <c r="D751" s="101"/>
      <c r="E751" s="101"/>
      <c r="F751" s="102">
        <v>112.23309355000001</v>
      </c>
      <c r="G751" s="102">
        <v>120.09800736</v>
      </c>
      <c r="AB751" s="104">
        <v>59537</v>
      </c>
    </row>
    <row r="752" spans="1:28" x14ac:dyDescent="0.3">
      <c r="A752" s="234">
        <v>44502</v>
      </c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34">
        <v>44503</v>
      </c>
      <c r="B753" s="101">
        <v>113.32630262000001</v>
      </c>
      <c r="C753" s="101">
        <v>126.64914505</v>
      </c>
      <c r="D753" s="101"/>
      <c r="E753" s="101"/>
      <c r="F753" s="102">
        <v>112.26592875</v>
      </c>
      <c r="G753" s="102">
        <v>120.17312631999999</v>
      </c>
      <c r="AB753" s="104">
        <v>59594</v>
      </c>
    </row>
    <row r="754" spans="1:28" x14ac:dyDescent="0.3">
      <c r="A754" s="234">
        <v>44504</v>
      </c>
      <c r="B754" s="101">
        <v>112.91934393</v>
      </c>
      <c r="C754" s="101">
        <v>126.08176605</v>
      </c>
      <c r="D754" s="101"/>
      <c r="E754" s="101"/>
      <c r="F754" s="102">
        <v>112.29877359</v>
      </c>
      <c r="G754" s="102">
        <v>117.66446949</v>
      </c>
      <c r="AB754" s="104">
        <v>59639</v>
      </c>
    </row>
    <row r="755" spans="1:28" x14ac:dyDescent="0.3">
      <c r="A755" s="234">
        <v>44505</v>
      </c>
      <c r="B755" s="101">
        <v>112.89765647</v>
      </c>
      <c r="C755" s="101">
        <v>125.94438296</v>
      </c>
      <c r="D755" s="101"/>
      <c r="E755" s="101"/>
      <c r="F755" s="102">
        <v>112.33162806</v>
      </c>
      <c r="G755" s="102">
        <v>119.27123234</v>
      </c>
      <c r="AB755" s="104">
        <v>59647</v>
      </c>
    </row>
    <row r="756" spans="1:28" x14ac:dyDescent="0.3">
      <c r="A756" s="234">
        <v>44508</v>
      </c>
      <c r="B756" s="101">
        <v>112.28317860999999</v>
      </c>
      <c r="C756" s="101">
        <v>126.10624514</v>
      </c>
      <c r="D756" s="101"/>
      <c r="E756" s="101"/>
      <c r="F756" s="102">
        <v>112.36449217000001</v>
      </c>
      <c r="G756" s="102">
        <v>119.22219224</v>
      </c>
      <c r="AB756" s="104">
        <v>59657</v>
      </c>
    </row>
    <row r="757" spans="1:28" x14ac:dyDescent="0.3">
      <c r="A757" s="234">
        <v>44509</v>
      </c>
      <c r="B757" s="101">
        <v>111.71973005</v>
      </c>
      <c r="C757" s="101">
        <v>126.71177152999999</v>
      </c>
      <c r="D757" s="101"/>
      <c r="E757" s="101"/>
      <c r="F757" s="102">
        <v>112.39736591</v>
      </c>
      <c r="G757" s="102">
        <v>120.08005254</v>
      </c>
      <c r="AB757" s="104">
        <v>59701</v>
      </c>
    </row>
    <row r="758" spans="1:28" x14ac:dyDescent="0.3">
      <c r="A758" s="234">
        <v>44510</v>
      </c>
      <c r="B758" s="101">
        <v>111.72015528999999</v>
      </c>
      <c r="C758" s="101">
        <v>126.77147651999999</v>
      </c>
      <c r="D758" s="101"/>
      <c r="E758" s="101"/>
      <c r="F758" s="102">
        <v>112.43024911000001</v>
      </c>
      <c r="G758" s="102">
        <v>120.57208057</v>
      </c>
      <c r="AB758" s="104">
        <v>59786</v>
      </c>
    </row>
    <row r="759" spans="1:28" x14ac:dyDescent="0.3">
      <c r="A759" s="234">
        <v>44511</v>
      </c>
      <c r="B759" s="101">
        <v>111.49392537999999</v>
      </c>
      <c r="C759" s="101">
        <v>127.07253987999999</v>
      </c>
      <c r="D759" s="101"/>
      <c r="E759" s="101"/>
      <c r="F759" s="102">
        <v>112.46314194</v>
      </c>
      <c r="G759" s="102">
        <v>122.42349772999999</v>
      </c>
      <c r="AB759" s="104">
        <v>59821</v>
      </c>
    </row>
    <row r="760" spans="1:28" x14ac:dyDescent="0.3">
      <c r="A760" s="234">
        <v>44512</v>
      </c>
      <c r="B760" s="101">
        <v>111.31872477</v>
      </c>
      <c r="C760" s="101">
        <v>127.66434175000001</v>
      </c>
      <c r="D760" s="101"/>
      <c r="E760" s="101"/>
      <c r="F760" s="102">
        <v>112.49604441</v>
      </c>
      <c r="G760" s="102">
        <v>120.98969509</v>
      </c>
      <c r="AB760" s="104">
        <v>59842</v>
      </c>
    </row>
    <row r="761" spans="1:28" x14ac:dyDescent="0.3">
      <c r="A761" s="234">
        <v>44515</v>
      </c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34">
        <v>44516</v>
      </c>
      <c r="B762" s="101">
        <v>111.10227548</v>
      </c>
      <c r="C762" s="101">
        <v>127.32993636</v>
      </c>
      <c r="D762" s="101"/>
      <c r="E762" s="101"/>
      <c r="F762" s="102">
        <v>112.52895651999999</v>
      </c>
      <c r="G762" s="102">
        <v>118.79269887</v>
      </c>
      <c r="AB762" s="104">
        <v>59895</v>
      </c>
    </row>
    <row r="763" spans="1:28" x14ac:dyDescent="0.3">
      <c r="A763" s="234">
        <v>44517</v>
      </c>
      <c r="B763" s="101">
        <v>110.71742948000001</v>
      </c>
      <c r="C763" s="101">
        <v>127.28947785</v>
      </c>
      <c r="D763" s="101"/>
      <c r="E763" s="101"/>
      <c r="F763" s="102">
        <v>112.56187826</v>
      </c>
      <c r="G763" s="102">
        <v>117.13693007000001</v>
      </c>
      <c r="AB763" s="104">
        <v>59902</v>
      </c>
    </row>
    <row r="764" spans="1:28" x14ac:dyDescent="0.3">
      <c r="A764" s="234">
        <v>44518</v>
      </c>
      <c r="B764" s="101">
        <v>110.18162178999999</v>
      </c>
      <c r="C764" s="101">
        <v>127.35891633999999</v>
      </c>
      <c r="D764" s="101"/>
      <c r="E764" s="101"/>
      <c r="F764" s="102">
        <v>112.59480963999999</v>
      </c>
      <c r="G764" s="102">
        <v>116.54247537000001</v>
      </c>
      <c r="AB764" s="104">
        <v>59950</v>
      </c>
    </row>
    <row r="765" spans="1:28" x14ac:dyDescent="0.3">
      <c r="A765" s="234">
        <v>44519</v>
      </c>
      <c r="B765" s="101">
        <v>110.31387273999999</v>
      </c>
      <c r="C765" s="101">
        <v>127.82189121</v>
      </c>
      <c r="D765" s="101"/>
      <c r="E765" s="101"/>
      <c r="F765" s="102">
        <v>112.62775065</v>
      </c>
      <c r="G765" s="102">
        <v>117.23543125</v>
      </c>
      <c r="AB765" s="104">
        <v>59951</v>
      </c>
    </row>
    <row r="766" spans="1:28" x14ac:dyDescent="0.3">
      <c r="A766" s="234">
        <v>44522</v>
      </c>
      <c r="B766" s="101">
        <v>109.77381260999999</v>
      </c>
      <c r="C766" s="101">
        <v>127.42346974</v>
      </c>
      <c r="D766" s="101"/>
      <c r="E766" s="101"/>
      <c r="F766" s="102">
        <v>112.6607013</v>
      </c>
      <c r="G766" s="102">
        <v>116.19699872</v>
      </c>
      <c r="AB766" s="104">
        <v>59996</v>
      </c>
    </row>
    <row r="767" spans="1:28" x14ac:dyDescent="0.3">
      <c r="A767" s="234">
        <v>44523</v>
      </c>
      <c r="B767" s="101">
        <v>109.01602745</v>
      </c>
      <c r="C767" s="101">
        <v>127.69820056</v>
      </c>
      <c r="D767" s="101"/>
      <c r="E767" s="101"/>
      <c r="F767" s="102">
        <v>112.69366159</v>
      </c>
      <c r="G767" s="102">
        <v>117.93951500999999</v>
      </c>
      <c r="AB767" s="104">
        <v>60013</v>
      </c>
    </row>
    <row r="768" spans="1:28" x14ac:dyDescent="0.3">
      <c r="A768" s="234">
        <v>44524</v>
      </c>
      <c r="B768" s="101">
        <v>108.30416866</v>
      </c>
      <c r="C768" s="101">
        <v>128.01519906999999</v>
      </c>
      <c r="D768" s="101"/>
      <c r="E768" s="101"/>
      <c r="F768" s="102">
        <v>112.72663151</v>
      </c>
      <c r="G768" s="102">
        <v>118.91846225</v>
      </c>
      <c r="AB768" s="104">
        <v>60023</v>
      </c>
    </row>
    <row r="769" spans="1:28" x14ac:dyDescent="0.3">
      <c r="A769" s="234">
        <v>44525</v>
      </c>
      <c r="B769" s="101">
        <v>108.26632193</v>
      </c>
      <c r="C769" s="101">
        <v>127.93839939999999</v>
      </c>
      <c r="D769" s="101"/>
      <c r="E769" s="101"/>
      <c r="F769" s="102">
        <v>112.75961106</v>
      </c>
      <c r="G769" s="102">
        <v>120.39428463</v>
      </c>
      <c r="AB769" s="104">
        <v>60058</v>
      </c>
    </row>
    <row r="770" spans="1:28" x14ac:dyDescent="0.3">
      <c r="A770" s="234">
        <v>44526</v>
      </c>
      <c r="B770" s="101">
        <v>108.07666302</v>
      </c>
      <c r="C770" s="101">
        <v>128.12626259999999</v>
      </c>
      <c r="D770" s="101"/>
      <c r="E770" s="101"/>
      <c r="F770" s="102">
        <v>112.79260026</v>
      </c>
      <c r="G770" s="102">
        <v>116.31293132</v>
      </c>
      <c r="AB770" s="104">
        <v>60152</v>
      </c>
    </row>
    <row r="771" spans="1:28" x14ac:dyDescent="0.3">
      <c r="A771" s="234">
        <v>44529</v>
      </c>
      <c r="B771" s="101">
        <v>109.02240611000001</v>
      </c>
      <c r="C771" s="101">
        <v>128.49231119000001</v>
      </c>
      <c r="D771" s="101"/>
      <c r="E771" s="101"/>
      <c r="F771" s="102">
        <v>112.82559908</v>
      </c>
      <c r="G771" s="102">
        <v>116.98398414</v>
      </c>
      <c r="AB771" s="104">
        <v>60187</v>
      </c>
    </row>
    <row r="772" spans="1:28" x14ac:dyDescent="0.3">
      <c r="A772" s="234">
        <v>44530</v>
      </c>
      <c r="B772" s="101">
        <v>109.64496362</v>
      </c>
      <c r="C772" s="101">
        <v>128.91077873</v>
      </c>
      <c r="D772" s="101"/>
      <c r="E772" s="101"/>
      <c r="F772" s="102">
        <v>112.85860773</v>
      </c>
      <c r="G772" s="102">
        <v>115.96156075</v>
      </c>
      <c r="AB772" s="104">
        <v>60208</v>
      </c>
    </row>
    <row r="773" spans="1:28" x14ac:dyDescent="0.3">
      <c r="A773" s="234">
        <v>44531</v>
      </c>
      <c r="B773" s="101">
        <v>109.76785919</v>
      </c>
      <c r="C773" s="101">
        <v>128.48326205000001</v>
      </c>
      <c r="D773" s="101"/>
      <c r="E773" s="101"/>
      <c r="F773" s="102">
        <v>112.891626</v>
      </c>
      <c r="G773" s="102">
        <v>114.66344329</v>
      </c>
      <c r="AB773" s="104">
        <v>60221</v>
      </c>
    </row>
    <row r="774" spans="1:28" x14ac:dyDescent="0.3">
      <c r="A774" s="234">
        <v>44532</v>
      </c>
      <c r="B774" s="101">
        <v>109.83504777</v>
      </c>
      <c r="C774" s="101">
        <v>128.87987318</v>
      </c>
      <c r="D774" s="101"/>
      <c r="E774" s="101"/>
      <c r="F774" s="102">
        <v>112.92465392</v>
      </c>
      <c r="G774" s="102">
        <v>118.86390372</v>
      </c>
      <c r="AB774" s="104">
        <v>60261</v>
      </c>
    </row>
    <row r="775" spans="1:28" x14ac:dyDescent="0.3">
      <c r="A775" s="234">
        <v>44533</v>
      </c>
      <c r="B775" s="101">
        <v>111.01722664</v>
      </c>
      <c r="C775" s="101">
        <v>129.71624156999999</v>
      </c>
      <c r="D775" s="101"/>
      <c r="E775" s="101"/>
      <c r="F775" s="102">
        <v>112.95769147</v>
      </c>
      <c r="G775" s="102">
        <v>119.55052193</v>
      </c>
      <c r="AB775" s="104">
        <v>60268</v>
      </c>
    </row>
    <row r="776" spans="1:28" x14ac:dyDescent="0.3">
      <c r="A776" s="234">
        <v>44536</v>
      </c>
      <c r="B776" s="101">
        <v>112.39629357</v>
      </c>
      <c r="C776" s="101">
        <v>129.55781042999999</v>
      </c>
      <c r="D776" s="101"/>
      <c r="E776" s="101"/>
      <c r="F776" s="102">
        <v>112.99073865</v>
      </c>
      <c r="G776" s="102">
        <v>121.58628889000001</v>
      </c>
      <c r="AB776" s="104">
        <v>60307</v>
      </c>
    </row>
    <row r="777" spans="1:28" x14ac:dyDescent="0.3">
      <c r="A777" s="234">
        <v>44537</v>
      </c>
      <c r="B777" s="101">
        <v>113.15280299</v>
      </c>
      <c r="C777" s="101">
        <v>129.77874191000001</v>
      </c>
      <c r="D777" s="101"/>
      <c r="E777" s="101"/>
      <c r="F777" s="102">
        <v>113.02379547</v>
      </c>
      <c r="G777" s="102">
        <v>122.38139835</v>
      </c>
      <c r="AB777" s="104">
        <v>60308</v>
      </c>
    </row>
    <row r="778" spans="1:28" x14ac:dyDescent="0.3">
      <c r="A778" s="234">
        <v>44538</v>
      </c>
      <c r="B778" s="101">
        <v>113.67670384</v>
      </c>
      <c r="C778" s="101">
        <v>130.25054775999999</v>
      </c>
      <c r="D778" s="101"/>
      <c r="E778" s="101"/>
      <c r="F778" s="102">
        <v>113.05686211</v>
      </c>
      <c r="G778" s="102">
        <v>122.99338686</v>
      </c>
      <c r="AB778" s="104">
        <v>60353</v>
      </c>
    </row>
    <row r="779" spans="1:28" x14ac:dyDescent="0.3">
      <c r="A779" s="234">
        <v>44539</v>
      </c>
      <c r="B779" s="101">
        <v>113.50022749999999</v>
      </c>
      <c r="C779" s="101">
        <v>130.24968404000001</v>
      </c>
      <c r="D779" s="101"/>
      <c r="E779" s="101"/>
      <c r="F779" s="102">
        <v>113.09614857</v>
      </c>
      <c r="G779" s="102">
        <v>120.94042743</v>
      </c>
      <c r="AB779" s="104">
        <v>60378</v>
      </c>
    </row>
    <row r="780" spans="1:28" x14ac:dyDescent="0.3">
      <c r="A780" s="234">
        <v>44540</v>
      </c>
      <c r="B780" s="101">
        <v>113.70774667000001</v>
      </c>
      <c r="C780" s="101">
        <v>130.86671655000001</v>
      </c>
      <c r="D780" s="101"/>
      <c r="E780" s="101"/>
      <c r="F780" s="102">
        <v>113.1354486</v>
      </c>
      <c r="G780" s="102">
        <v>122.60972493</v>
      </c>
      <c r="AB780" s="104">
        <v>60388</v>
      </c>
    </row>
    <row r="781" spans="1:28" x14ac:dyDescent="0.3">
      <c r="A781" s="234">
        <v>44543</v>
      </c>
      <c r="B781" s="101">
        <v>113.70689618</v>
      </c>
      <c r="C781" s="101">
        <v>130.40203559</v>
      </c>
      <c r="D781" s="101"/>
      <c r="E781" s="101"/>
      <c r="F781" s="102">
        <v>113.17476237</v>
      </c>
      <c r="G781" s="102">
        <v>122.18301922000001</v>
      </c>
      <c r="AB781" s="104">
        <v>60415</v>
      </c>
    </row>
    <row r="782" spans="1:28" x14ac:dyDescent="0.3">
      <c r="A782" s="234">
        <v>44544</v>
      </c>
      <c r="B782" s="101">
        <v>113.48619444000001</v>
      </c>
      <c r="C782" s="101">
        <v>130.29914289000001</v>
      </c>
      <c r="D782" s="101"/>
      <c r="E782" s="101"/>
      <c r="F782" s="102">
        <v>113.2140897</v>
      </c>
      <c r="G782" s="102">
        <v>121.47370148</v>
      </c>
      <c r="AB782" s="104">
        <v>60517</v>
      </c>
    </row>
    <row r="783" spans="1:28" x14ac:dyDescent="0.3">
      <c r="A783" s="234">
        <v>44545</v>
      </c>
      <c r="B783" s="101">
        <v>113.80130038999999</v>
      </c>
      <c r="C783" s="101">
        <v>130.09179331000001</v>
      </c>
      <c r="D783" s="101"/>
      <c r="E783" s="101"/>
      <c r="F783" s="102">
        <v>113.25343076999999</v>
      </c>
      <c r="G783" s="102">
        <v>122.23747534</v>
      </c>
      <c r="AB783" s="104">
        <v>60552</v>
      </c>
    </row>
    <row r="784" spans="1:28" x14ac:dyDescent="0.3">
      <c r="A784" s="234">
        <v>44546</v>
      </c>
      <c r="B784" s="101">
        <v>114.02285261999999</v>
      </c>
      <c r="C784" s="101">
        <v>129.47254169000001</v>
      </c>
      <c r="D784" s="101"/>
      <c r="E784" s="101"/>
      <c r="F784" s="102">
        <v>113.29278540999999</v>
      </c>
      <c r="G784" s="102">
        <v>123.255996</v>
      </c>
      <c r="AB784" s="104">
        <v>60573</v>
      </c>
    </row>
    <row r="785" spans="1:28" x14ac:dyDescent="0.3">
      <c r="A785" s="234">
        <v>44547</v>
      </c>
      <c r="B785" s="101">
        <v>114.59182935</v>
      </c>
      <c r="C785" s="101">
        <v>129.11099716000001</v>
      </c>
      <c r="D785" s="101"/>
      <c r="E785" s="101"/>
      <c r="F785" s="102">
        <v>113.33215378</v>
      </c>
      <c r="G785" s="102">
        <v>121.97507102</v>
      </c>
      <c r="AB785" s="104">
        <v>60586</v>
      </c>
    </row>
    <row r="786" spans="1:28" x14ac:dyDescent="0.3">
      <c r="A786" s="234">
        <v>44550</v>
      </c>
      <c r="B786" s="101">
        <v>114.60543717</v>
      </c>
      <c r="C786" s="101">
        <v>129.28095895000001</v>
      </c>
      <c r="D786" s="101"/>
      <c r="E786" s="101"/>
      <c r="F786" s="102">
        <v>113.37153589</v>
      </c>
      <c r="G786" s="102">
        <v>119.49373327000001</v>
      </c>
      <c r="AB786" s="104">
        <v>60626</v>
      </c>
    </row>
    <row r="787" spans="1:28" x14ac:dyDescent="0.3">
      <c r="A787" s="234">
        <v>44551</v>
      </c>
      <c r="B787" s="101">
        <v>114.95371215999999</v>
      </c>
      <c r="C787" s="101">
        <v>129.50713343999999</v>
      </c>
      <c r="D787" s="101"/>
      <c r="E787" s="101"/>
      <c r="F787" s="102">
        <v>113.41093155999999</v>
      </c>
      <c r="G787" s="102">
        <v>120.04000124</v>
      </c>
      <c r="AB787" s="104">
        <v>60633</v>
      </c>
    </row>
    <row r="788" spans="1:28" x14ac:dyDescent="0.3">
      <c r="A788" s="234">
        <v>44552</v>
      </c>
      <c r="B788" s="101">
        <v>115.09829519</v>
      </c>
      <c r="C788" s="101">
        <v>129.61553647</v>
      </c>
      <c r="D788" s="101"/>
      <c r="E788" s="101"/>
      <c r="F788" s="102">
        <v>113.45034097999999</v>
      </c>
      <c r="G788" s="102">
        <v>119.74853696</v>
      </c>
      <c r="AB788" s="104">
        <v>60685</v>
      </c>
    </row>
    <row r="789" spans="1:28" x14ac:dyDescent="0.3">
      <c r="A789" s="234">
        <v>44553</v>
      </c>
      <c r="B789" s="101">
        <v>115.86203377</v>
      </c>
      <c r="C789" s="101">
        <v>129.45058090000001</v>
      </c>
      <c r="D789" s="101"/>
      <c r="E789" s="101"/>
      <c r="F789" s="102">
        <v>113.48976413</v>
      </c>
      <c r="G789" s="102">
        <v>119.34756876</v>
      </c>
      <c r="AB789" s="104">
        <v>60686</v>
      </c>
    </row>
    <row r="790" spans="1:28" x14ac:dyDescent="0.3">
      <c r="A790" s="234">
        <v>44554</v>
      </c>
      <c r="B790" s="101"/>
      <c r="C790" s="101">
        <v>129.48873565</v>
      </c>
      <c r="D790" s="101"/>
      <c r="E790" s="101"/>
      <c r="F790" s="102">
        <v>113.52920102</v>
      </c>
      <c r="G790" s="102"/>
      <c r="AB790" s="104">
        <v>60731</v>
      </c>
    </row>
    <row r="791" spans="1:28" x14ac:dyDescent="0.3">
      <c r="A791" s="234">
        <v>44557</v>
      </c>
      <c r="B791" s="101">
        <v>116.6733997</v>
      </c>
      <c r="C791" s="101">
        <v>129.44718814999999</v>
      </c>
      <c r="D791" s="101"/>
      <c r="E791" s="101"/>
      <c r="F791" s="102">
        <v>113.56865165000001</v>
      </c>
      <c r="G791" s="102">
        <v>120.10203525</v>
      </c>
      <c r="AB791" s="104">
        <v>60743</v>
      </c>
    </row>
    <row r="792" spans="1:28" x14ac:dyDescent="0.3">
      <c r="A792" s="234">
        <v>44558</v>
      </c>
      <c r="B792" s="101">
        <v>117.70844407</v>
      </c>
      <c r="C792" s="101">
        <v>129.42612170000001</v>
      </c>
      <c r="D792" s="101"/>
      <c r="E792" s="101"/>
      <c r="F792" s="102">
        <v>113.60811585</v>
      </c>
      <c r="G792" s="102">
        <v>119.31667692000001</v>
      </c>
      <c r="AB792" s="104">
        <v>60753</v>
      </c>
    </row>
    <row r="793" spans="1:28" x14ac:dyDescent="0.3">
      <c r="A793" s="234">
        <v>44559</v>
      </c>
      <c r="B793" s="101">
        <v>118.61421421</v>
      </c>
      <c r="C793" s="101">
        <v>128.87901299999999</v>
      </c>
      <c r="D793" s="101"/>
      <c r="E793" s="101"/>
      <c r="F793" s="102">
        <v>113.64759377999999</v>
      </c>
      <c r="G793" s="102">
        <v>118.45542591</v>
      </c>
      <c r="AB793" s="104">
        <v>60793</v>
      </c>
    </row>
    <row r="794" spans="1:28" x14ac:dyDescent="0.3">
      <c r="A794" s="234">
        <v>44560</v>
      </c>
      <c r="B794" s="101">
        <v>119.27206698000001</v>
      </c>
      <c r="C794" s="101">
        <v>129.13898377999999</v>
      </c>
      <c r="D794" s="101"/>
      <c r="E794" s="101"/>
      <c r="F794" s="102">
        <v>113.68708545</v>
      </c>
      <c r="G794" s="102">
        <v>119.26919564000001</v>
      </c>
      <c r="AB794" s="104">
        <v>60882</v>
      </c>
    </row>
    <row r="795" spans="1:28" x14ac:dyDescent="0.3">
      <c r="A795" s="234">
        <v>44561</v>
      </c>
      <c r="B795" s="101"/>
      <c r="C795" s="101">
        <v>129.20053446</v>
      </c>
      <c r="D795" s="101"/>
      <c r="E795" s="101"/>
      <c r="F795" s="102">
        <v>113.72659086</v>
      </c>
      <c r="G795" s="102"/>
      <c r="AB795" s="104">
        <v>60917</v>
      </c>
    </row>
    <row r="796" spans="1:28" x14ac:dyDescent="0.3">
      <c r="A796" s="234">
        <v>44564</v>
      </c>
      <c r="B796" s="101">
        <v>118.60655980999999</v>
      </c>
      <c r="C796" s="101">
        <v>129.11236803</v>
      </c>
      <c r="D796" s="101"/>
      <c r="E796" s="101"/>
      <c r="F796" s="102">
        <v>113.76611002</v>
      </c>
      <c r="G796" s="102">
        <v>118.2441894</v>
      </c>
      <c r="AB796" s="104">
        <v>60938</v>
      </c>
    </row>
    <row r="797" spans="1:28" x14ac:dyDescent="0.3">
      <c r="A797" s="234">
        <v>44565</v>
      </c>
      <c r="B797" s="101">
        <v>118.5266139</v>
      </c>
      <c r="C797" s="101">
        <v>128.79174266000001</v>
      </c>
      <c r="D797" s="101"/>
      <c r="E797" s="101"/>
      <c r="F797" s="102">
        <v>113.80564291</v>
      </c>
      <c r="G797" s="102">
        <v>117.78001524</v>
      </c>
      <c r="AB797" s="104">
        <v>60951</v>
      </c>
    </row>
    <row r="798" spans="1:28" x14ac:dyDescent="0.3">
      <c r="A798" s="234">
        <v>44566</v>
      </c>
      <c r="B798" s="101">
        <v>117.37335164</v>
      </c>
      <c r="C798" s="101">
        <v>128.33932633000001</v>
      </c>
      <c r="D798" s="101"/>
      <c r="E798" s="101"/>
      <c r="F798" s="102">
        <v>113.84518954000001</v>
      </c>
      <c r="G798" s="102">
        <v>114.92635964</v>
      </c>
      <c r="AB798" s="104">
        <v>60991</v>
      </c>
    </row>
    <row r="799" spans="1:28" x14ac:dyDescent="0.3">
      <c r="A799" s="234">
        <v>44567</v>
      </c>
      <c r="B799" s="101">
        <v>117.25215704999999</v>
      </c>
      <c r="C799" s="101">
        <v>127.8984827</v>
      </c>
      <c r="D799" s="101"/>
      <c r="E799" s="101"/>
      <c r="F799" s="102">
        <v>113.88474991</v>
      </c>
      <c r="G799" s="102">
        <v>115.55831692</v>
      </c>
      <c r="AB799" s="104">
        <v>60998</v>
      </c>
    </row>
    <row r="800" spans="1:28" x14ac:dyDescent="0.3">
      <c r="A800" s="234">
        <v>44568</v>
      </c>
      <c r="B800" s="101">
        <v>117.34911271999999</v>
      </c>
      <c r="C800" s="101">
        <v>127.45413544</v>
      </c>
      <c r="D800" s="101"/>
      <c r="E800" s="101"/>
      <c r="F800" s="102">
        <v>113.92432402</v>
      </c>
      <c r="G800" s="102">
        <v>116.87639176</v>
      </c>
      <c r="AB800" s="104">
        <v>61042</v>
      </c>
    </row>
    <row r="801" spans="1:28" x14ac:dyDescent="0.3">
      <c r="A801" s="234">
        <v>44571</v>
      </c>
      <c r="B801" s="101">
        <v>117.03315628999999</v>
      </c>
      <c r="C801" s="101">
        <v>127.29956226</v>
      </c>
      <c r="D801" s="101"/>
      <c r="E801" s="101"/>
      <c r="F801" s="102">
        <v>113.96391187</v>
      </c>
      <c r="G801" s="102">
        <v>115.99541094</v>
      </c>
      <c r="AB801" s="104">
        <v>61043</v>
      </c>
    </row>
    <row r="802" spans="1:28" x14ac:dyDescent="0.3">
      <c r="A802" s="234">
        <v>44572</v>
      </c>
      <c r="B802" s="101">
        <v>117.12968672</v>
      </c>
      <c r="C802" s="101">
        <v>126.94630836</v>
      </c>
      <c r="D802" s="101"/>
      <c r="E802" s="101"/>
      <c r="F802" s="102">
        <v>114.00351347</v>
      </c>
      <c r="G802" s="102">
        <v>118.08192472</v>
      </c>
      <c r="AB802" s="104">
        <v>61088</v>
      </c>
    </row>
    <row r="803" spans="1:28" x14ac:dyDescent="0.3">
      <c r="A803" s="234">
        <v>44573</v>
      </c>
      <c r="B803" s="101">
        <v>117.54940274</v>
      </c>
      <c r="C803" s="101">
        <v>127.50102502</v>
      </c>
      <c r="D803" s="101"/>
      <c r="E803" s="101"/>
      <c r="F803" s="102">
        <v>114.04312880000001</v>
      </c>
      <c r="G803" s="102">
        <v>120.25138566</v>
      </c>
      <c r="AB803" s="104">
        <v>61108</v>
      </c>
    </row>
    <row r="804" spans="1:28" x14ac:dyDescent="0.3">
      <c r="A804" s="234">
        <v>44574</v>
      </c>
      <c r="B804" s="101">
        <v>117.56301055</v>
      </c>
      <c r="C804" s="101">
        <v>127.62228543000001</v>
      </c>
      <c r="D804" s="101"/>
      <c r="E804" s="101"/>
      <c r="F804" s="102">
        <v>114.08275786999999</v>
      </c>
      <c r="G804" s="102">
        <v>120.07370349999999</v>
      </c>
      <c r="AB804" s="104">
        <v>61118</v>
      </c>
    </row>
    <row r="805" spans="1:28" x14ac:dyDescent="0.3">
      <c r="A805" s="234">
        <v>44575</v>
      </c>
      <c r="B805" s="101">
        <v>118.34120743</v>
      </c>
      <c r="C805" s="101">
        <v>127.76040478</v>
      </c>
      <c r="D805" s="101"/>
      <c r="E805" s="101"/>
      <c r="F805" s="102">
        <v>114.12240086</v>
      </c>
      <c r="G805" s="102">
        <v>121.66470751999999</v>
      </c>
      <c r="AB805" s="104">
        <v>61150</v>
      </c>
    </row>
    <row r="806" spans="1:28" x14ac:dyDescent="0.3">
      <c r="A806" s="234">
        <v>44578</v>
      </c>
      <c r="B806" s="101">
        <v>118.89189867</v>
      </c>
      <c r="C806" s="101">
        <v>127.21914781</v>
      </c>
      <c r="D806" s="101"/>
      <c r="E806" s="101"/>
      <c r="F806" s="102">
        <v>114.16205758</v>
      </c>
      <c r="G806" s="102">
        <v>121.0344456</v>
      </c>
      <c r="AB806" s="104">
        <v>61247</v>
      </c>
    </row>
    <row r="807" spans="1:28" x14ac:dyDescent="0.3">
      <c r="A807" s="234">
        <v>44579</v>
      </c>
      <c r="B807" s="101">
        <v>119.15427434</v>
      </c>
      <c r="C807" s="101">
        <v>127.20992749</v>
      </c>
      <c r="D807" s="101"/>
      <c r="E807" s="101"/>
      <c r="F807" s="102">
        <v>114.20172805</v>
      </c>
      <c r="G807" s="102">
        <v>121.36872609</v>
      </c>
      <c r="AB807" s="104">
        <v>61282</v>
      </c>
    </row>
    <row r="808" spans="1:28" x14ac:dyDescent="0.3">
      <c r="A808" s="234">
        <v>44580</v>
      </c>
      <c r="B808" s="101">
        <v>119.36859741000001</v>
      </c>
      <c r="C808" s="101">
        <v>127.85491358</v>
      </c>
      <c r="D808" s="101"/>
      <c r="E808" s="101"/>
      <c r="F808" s="102">
        <v>114.24141226</v>
      </c>
      <c r="G808" s="102">
        <v>122.90001726</v>
      </c>
      <c r="AB808" s="104">
        <v>61303</v>
      </c>
    </row>
    <row r="809" spans="1:28" x14ac:dyDescent="0.3">
      <c r="A809" s="234">
        <v>44581</v>
      </c>
      <c r="B809" s="101">
        <v>119.26228636</v>
      </c>
      <c r="C809" s="101">
        <v>128.35860235999999</v>
      </c>
      <c r="D809" s="101"/>
      <c r="E809" s="101"/>
      <c r="F809" s="102">
        <v>114.28111020999999</v>
      </c>
      <c r="G809" s="102">
        <v>124.13855839999999</v>
      </c>
      <c r="AB809" s="104">
        <v>61316</v>
      </c>
    </row>
    <row r="810" spans="1:28" x14ac:dyDescent="0.3">
      <c r="A810" s="234">
        <v>44582</v>
      </c>
      <c r="B810" s="101">
        <v>119.50425031</v>
      </c>
      <c r="C810" s="101">
        <v>128.15538956</v>
      </c>
      <c r="D810" s="101"/>
      <c r="E810" s="101"/>
      <c r="F810" s="102">
        <v>114.32082207000001</v>
      </c>
      <c r="G810" s="102">
        <v>123.95615428000001</v>
      </c>
      <c r="AB810" s="104">
        <v>61356</v>
      </c>
    </row>
    <row r="811" spans="1:28" x14ac:dyDescent="0.3">
      <c r="A811" s="234">
        <v>44585</v>
      </c>
      <c r="B811" s="101">
        <v>119.05901964</v>
      </c>
      <c r="C811" s="101">
        <v>128.36162289000001</v>
      </c>
      <c r="D811" s="101"/>
      <c r="E811" s="101"/>
      <c r="F811" s="102">
        <v>114.36054768</v>
      </c>
      <c r="G811" s="102">
        <v>122.81313323000001</v>
      </c>
      <c r="AB811" s="104">
        <v>61363</v>
      </c>
    </row>
    <row r="812" spans="1:28" x14ac:dyDescent="0.3">
      <c r="A812" s="234">
        <v>44586</v>
      </c>
      <c r="B812" s="101">
        <v>118.75411955</v>
      </c>
      <c r="C812" s="101">
        <v>128.26987217999999</v>
      </c>
      <c r="D812" s="101"/>
      <c r="E812" s="101"/>
      <c r="F812" s="102">
        <v>114.40028703</v>
      </c>
      <c r="G812" s="102">
        <v>125.39218706</v>
      </c>
      <c r="AB812" s="104">
        <v>61427</v>
      </c>
    </row>
    <row r="813" spans="1:28" x14ac:dyDescent="0.3">
      <c r="A813" s="234">
        <v>44587</v>
      </c>
      <c r="B813" s="101">
        <v>117.91766421</v>
      </c>
      <c r="C813" s="101">
        <v>128.12291972</v>
      </c>
      <c r="D813" s="101"/>
      <c r="E813" s="101"/>
      <c r="F813" s="102">
        <v>114.44004029</v>
      </c>
      <c r="G813" s="102">
        <v>126.62718958000001</v>
      </c>
      <c r="AB813" s="104">
        <v>61428</v>
      </c>
    </row>
    <row r="814" spans="1:28" x14ac:dyDescent="0.3">
      <c r="A814" s="234">
        <v>44588</v>
      </c>
      <c r="B814" s="101">
        <v>117.66591965000001</v>
      </c>
      <c r="C814" s="101">
        <v>127.94224507</v>
      </c>
      <c r="D814" s="101"/>
      <c r="E814" s="101"/>
      <c r="F814" s="102">
        <v>114.47980729</v>
      </c>
      <c r="G814" s="102">
        <v>128.131924</v>
      </c>
      <c r="AB814" s="104">
        <v>61473</v>
      </c>
    </row>
    <row r="815" spans="1:28" x14ac:dyDescent="0.3">
      <c r="A815" s="234">
        <v>44589</v>
      </c>
      <c r="B815" s="101">
        <v>117.78838998000001</v>
      </c>
      <c r="C815" s="101">
        <v>128.12307272000001</v>
      </c>
      <c r="D815" s="101"/>
      <c r="E815" s="101"/>
      <c r="F815" s="102">
        <v>114.51958822</v>
      </c>
      <c r="G815" s="102">
        <v>127.33368552</v>
      </c>
      <c r="AB815" s="104">
        <v>61474</v>
      </c>
    </row>
    <row r="816" spans="1:28" x14ac:dyDescent="0.3">
      <c r="A816" s="234">
        <v>44592</v>
      </c>
      <c r="B816" s="101">
        <v>118.08691140000001</v>
      </c>
      <c r="C816" s="101">
        <v>128.25208663000001</v>
      </c>
      <c r="D816" s="101"/>
      <c r="E816" s="101"/>
      <c r="F816" s="102">
        <v>114.55938288</v>
      </c>
      <c r="G816" s="102">
        <v>127.59926437</v>
      </c>
      <c r="AB816" s="104">
        <v>61484</v>
      </c>
    </row>
    <row r="817" spans="1:28" x14ac:dyDescent="0.3">
      <c r="A817" s="234">
        <v>44593</v>
      </c>
      <c r="B817" s="101">
        <v>118.07372882999999</v>
      </c>
      <c r="C817" s="101">
        <v>128.61170688000001</v>
      </c>
      <c r="D817" s="101"/>
      <c r="E817" s="101"/>
      <c r="F817" s="102">
        <v>114.59919146</v>
      </c>
      <c r="G817" s="102">
        <v>128.83357283000001</v>
      </c>
      <c r="AB817" s="104">
        <v>61535</v>
      </c>
    </row>
    <row r="818" spans="1:28" x14ac:dyDescent="0.3">
      <c r="A818" s="234">
        <v>44594</v>
      </c>
      <c r="B818" s="101">
        <v>117.83559208</v>
      </c>
      <c r="C818" s="101">
        <v>129.15274994000001</v>
      </c>
      <c r="D818" s="101"/>
      <c r="E818" s="101"/>
      <c r="F818" s="102">
        <v>114.63901378</v>
      </c>
      <c r="G818" s="102">
        <v>127.31577622</v>
      </c>
      <c r="AB818" s="104">
        <v>61613</v>
      </c>
    </row>
    <row r="819" spans="1:28" x14ac:dyDescent="0.3">
      <c r="A819" s="234">
        <v>44595</v>
      </c>
      <c r="B819" s="101">
        <v>117.69015856999999</v>
      </c>
      <c r="C819" s="101">
        <v>129.66707915999999</v>
      </c>
      <c r="D819" s="101"/>
      <c r="E819" s="101"/>
      <c r="F819" s="102">
        <v>114.68506146</v>
      </c>
      <c r="G819" s="102">
        <v>127.09000973000001</v>
      </c>
      <c r="AB819" s="104">
        <v>61648</v>
      </c>
    </row>
    <row r="820" spans="1:28" x14ac:dyDescent="0.3">
      <c r="A820" s="234">
        <v>44596</v>
      </c>
      <c r="B820" s="101">
        <v>117.87386406</v>
      </c>
      <c r="C820" s="101">
        <v>129.26969362</v>
      </c>
      <c r="D820" s="101"/>
      <c r="E820" s="101"/>
      <c r="F820" s="102">
        <v>114.7311277</v>
      </c>
      <c r="G820" s="102">
        <v>127.71467358</v>
      </c>
      <c r="AB820" s="104">
        <v>61669</v>
      </c>
    </row>
    <row r="821" spans="1:28" x14ac:dyDescent="0.3">
      <c r="A821" s="234">
        <v>44599</v>
      </c>
      <c r="B821" s="101">
        <v>117.60723595</v>
      </c>
      <c r="C821" s="101">
        <v>129.46201094</v>
      </c>
      <c r="D821" s="101"/>
      <c r="E821" s="101"/>
      <c r="F821" s="102">
        <v>114.77721233</v>
      </c>
      <c r="G821" s="102">
        <v>127.43187949</v>
      </c>
      <c r="AB821" s="104">
        <v>61682</v>
      </c>
    </row>
    <row r="822" spans="1:28" x14ac:dyDescent="0.3">
      <c r="A822" s="234">
        <v>44600</v>
      </c>
      <c r="B822" s="101">
        <v>117.47668598</v>
      </c>
      <c r="C822" s="101">
        <v>129.03044105000001</v>
      </c>
      <c r="D822" s="101"/>
      <c r="E822" s="101"/>
      <c r="F822" s="102">
        <v>114.82331551</v>
      </c>
      <c r="G822" s="102">
        <v>127.70274920999999</v>
      </c>
      <c r="AB822" s="104">
        <v>61722</v>
      </c>
    </row>
    <row r="823" spans="1:28" x14ac:dyDescent="0.3">
      <c r="A823" s="234">
        <v>44601</v>
      </c>
      <c r="B823" s="101">
        <v>117.52729004</v>
      </c>
      <c r="C823" s="101">
        <v>128.66226293</v>
      </c>
      <c r="D823" s="101"/>
      <c r="E823" s="101"/>
      <c r="F823" s="102">
        <v>114.86943724</v>
      </c>
      <c r="G823" s="102">
        <v>127.96095498</v>
      </c>
      <c r="AB823" s="104">
        <v>61729</v>
      </c>
    </row>
    <row r="824" spans="1:28" x14ac:dyDescent="0.3">
      <c r="A824" s="234">
        <v>44602</v>
      </c>
      <c r="B824" s="101">
        <v>117.41119838</v>
      </c>
      <c r="C824" s="101">
        <v>128.5194721</v>
      </c>
      <c r="D824" s="101"/>
      <c r="E824" s="101"/>
      <c r="F824" s="102">
        <v>114.91557754</v>
      </c>
      <c r="G824" s="102">
        <v>128.99225336999999</v>
      </c>
      <c r="AB824" s="104">
        <v>61784</v>
      </c>
    </row>
    <row r="825" spans="1:28" x14ac:dyDescent="0.3">
      <c r="A825" s="234">
        <v>44603</v>
      </c>
      <c r="B825" s="101">
        <v>117.48221416</v>
      </c>
      <c r="C825" s="101">
        <v>128.43593827999999</v>
      </c>
      <c r="D825" s="101"/>
      <c r="E825" s="101"/>
      <c r="F825" s="102">
        <v>114.96173621</v>
      </c>
      <c r="G825" s="102">
        <v>129.22502883999999</v>
      </c>
      <c r="AB825" s="104">
        <v>61785</v>
      </c>
    </row>
    <row r="826" spans="1:28" x14ac:dyDescent="0.3">
      <c r="A826" s="234">
        <v>44606</v>
      </c>
      <c r="B826" s="101">
        <v>117.07653119</v>
      </c>
      <c r="C826" s="101">
        <v>128.65987067</v>
      </c>
      <c r="D826" s="101"/>
      <c r="E826" s="101"/>
      <c r="F826" s="102">
        <v>115.00791344</v>
      </c>
      <c r="G826" s="102">
        <v>129.59691432</v>
      </c>
      <c r="AB826" s="104">
        <v>61830</v>
      </c>
    </row>
    <row r="827" spans="1:28" x14ac:dyDescent="0.3">
      <c r="A827" s="234">
        <v>44607</v>
      </c>
      <c r="B827" s="101">
        <v>116.98340270999999</v>
      </c>
      <c r="C827" s="101">
        <v>129.00506838000001</v>
      </c>
      <c r="D827" s="101"/>
      <c r="E827" s="101"/>
      <c r="F827" s="102">
        <v>115.05410922999999</v>
      </c>
      <c r="G827" s="102">
        <v>130.65393885</v>
      </c>
      <c r="AB827" s="104">
        <v>61839</v>
      </c>
    </row>
    <row r="828" spans="1:28" x14ac:dyDescent="0.3">
      <c r="A828" s="234">
        <v>44608</v>
      </c>
      <c r="B828" s="101">
        <v>116.83711871</v>
      </c>
      <c r="C828" s="101">
        <v>129.09917578</v>
      </c>
      <c r="D828" s="101"/>
      <c r="E828" s="101"/>
      <c r="F828" s="102">
        <v>115.10032357999999</v>
      </c>
      <c r="G828" s="102">
        <v>131.05532804000001</v>
      </c>
      <c r="AB828" s="104">
        <v>61849</v>
      </c>
    </row>
    <row r="829" spans="1:28" x14ac:dyDescent="0.3">
      <c r="A829" s="234">
        <v>44609</v>
      </c>
      <c r="B829" s="101">
        <v>116.79544478</v>
      </c>
      <c r="C829" s="101">
        <v>128.79142794000001</v>
      </c>
      <c r="D829" s="101"/>
      <c r="E829" s="101"/>
      <c r="F829" s="102">
        <v>115.14655648</v>
      </c>
      <c r="G829" s="102">
        <v>129.17511261999999</v>
      </c>
      <c r="AB829" s="104">
        <v>61892</v>
      </c>
    </row>
    <row r="830" spans="1:28" x14ac:dyDescent="0.3">
      <c r="A830" s="234">
        <v>44610</v>
      </c>
      <c r="B830" s="101">
        <v>117.00849212</v>
      </c>
      <c r="C830" s="101">
        <v>128.71506969000001</v>
      </c>
      <c r="D830" s="101"/>
      <c r="E830" s="101"/>
      <c r="F830" s="102">
        <v>115.19280795</v>
      </c>
      <c r="G830" s="102">
        <v>128.43708765</v>
      </c>
      <c r="AB830" s="104">
        <v>61978</v>
      </c>
    </row>
    <row r="831" spans="1:28" x14ac:dyDescent="0.3">
      <c r="A831" s="234">
        <v>44613</v>
      </c>
      <c r="B831" s="101">
        <v>116.58452366</v>
      </c>
      <c r="C831" s="101">
        <v>128.80554451</v>
      </c>
      <c r="D831" s="101"/>
      <c r="E831" s="101"/>
      <c r="F831" s="102">
        <v>115.23907814</v>
      </c>
      <c r="G831" s="102">
        <v>127.12341616</v>
      </c>
      <c r="AB831" s="104">
        <v>62013</v>
      </c>
    </row>
    <row r="832" spans="1:28" x14ac:dyDescent="0.3">
      <c r="A832" s="234">
        <v>44614</v>
      </c>
      <c r="B832" s="101">
        <v>116.23412243999999</v>
      </c>
      <c r="C832" s="101">
        <v>128.57042075999999</v>
      </c>
      <c r="D832" s="101"/>
      <c r="E832" s="101"/>
      <c r="F832" s="102">
        <v>115.2853669</v>
      </c>
      <c r="G832" s="102">
        <v>128.45068461</v>
      </c>
      <c r="AB832" s="104">
        <v>62034</v>
      </c>
    </row>
    <row r="833" spans="1:28" x14ac:dyDescent="0.3">
      <c r="A833" s="234">
        <v>44615</v>
      </c>
      <c r="B833" s="101">
        <v>116.06317427</v>
      </c>
      <c r="C833" s="101">
        <v>128.83414526999999</v>
      </c>
      <c r="D833" s="101"/>
      <c r="E833" s="101"/>
      <c r="F833" s="102">
        <v>115.33167421</v>
      </c>
      <c r="G833" s="102">
        <v>127.44463447</v>
      </c>
      <c r="AB833" s="104">
        <v>62047</v>
      </c>
    </row>
    <row r="834" spans="1:28" x14ac:dyDescent="0.3">
      <c r="A834" s="234">
        <v>44616</v>
      </c>
      <c r="B834" s="101">
        <v>115.23054614</v>
      </c>
      <c r="C834" s="101">
        <v>128.80683653</v>
      </c>
      <c r="D834" s="101"/>
      <c r="E834" s="101"/>
      <c r="F834" s="102">
        <v>115.37800009</v>
      </c>
      <c r="G834" s="102">
        <v>126.97159668</v>
      </c>
      <c r="AB834" s="104">
        <v>62087</v>
      </c>
    </row>
    <row r="835" spans="1:28" x14ac:dyDescent="0.3">
      <c r="A835" s="234">
        <v>44617</v>
      </c>
      <c r="B835" s="101">
        <v>116.56581291000001</v>
      </c>
      <c r="C835" s="101">
        <v>128.95045755000001</v>
      </c>
      <c r="D835" s="101"/>
      <c r="E835" s="101"/>
      <c r="F835" s="102">
        <v>115.42434451</v>
      </c>
      <c r="G835" s="102">
        <v>128.73529920999999</v>
      </c>
      <c r="AB835" s="104">
        <v>62094</v>
      </c>
    </row>
    <row r="836" spans="1:28" x14ac:dyDescent="0.3">
      <c r="A836" s="234">
        <v>44620</v>
      </c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34">
        <v>44621</v>
      </c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34">
        <v>44622</v>
      </c>
      <c r="B838" s="101">
        <v>116.37147632</v>
      </c>
      <c r="C838" s="101">
        <v>128.94488240000001</v>
      </c>
      <c r="D838" s="101"/>
      <c r="E838" s="101"/>
      <c r="F838" s="102">
        <v>115.47070768</v>
      </c>
      <c r="G838" s="102">
        <v>131.04697643</v>
      </c>
      <c r="AB838" s="104">
        <v>62180</v>
      </c>
    </row>
    <row r="839" spans="1:28" x14ac:dyDescent="0.3">
      <c r="A839" s="234">
        <v>44623</v>
      </c>
      <c r="B839" s="101">
        <v>116.60280916000001</v>
      </c>
      <c r="C839" s="101">
        <v>128.91752987000001</v>
      </c>
      <c r="D839" s="101"/>
      <c r="E839" s="101"/>
      <c r="F839" s="102">
        <v>115.5170894</v>
      </c>
      <c r="G839" s="102">
        <v>131.03780559</v>
      </c>
      <c r="AB839" s="104">
        <v>62204</v>
      </c>
    </row>
    <row r="840" spans="1:28" x14ac:dyDescent="0.3">
      <c r="A840" s="234">
        <v>44624</v>
      </c>
      <c r="B840" s="101">
        <v>116.59005182999999</v>
      </c>
      <c r="C840" s="101">
        <v>128.64097036000001</v>
      </c>
      <c r="D840" s="101"/>
      <c r="E840" s="101"/>
      <c r="F840" s="102">
        <v>115.56348986</v>
      </c>
      <c r="G840" s="102">
        <v>130.25069500999999</v>
      </c>
      <c r="AB840" s="104">
        <v>62214</v>
      </c>
    </row>
    <row r="841" spans="1:28" x14ac:dyDescent="0.3">
      <c r="A841" s="234">
        <v>44627</v>
      </c>
      <c r="B841" s="101">
        <v>116.12823664</v>
      </c>
      <c r="C841" s="101">
        <v>128.30827434</v>
      </c>
      <c r="D841" s="101"/>
      <c r="E841" s="101"/>
      <c r="F841" s="102">
        <v>115.60990887</v>
      </c>
      <c r="G841" s="102">
        <v>126.97340581</v>
      </c>
      <c r="AB841" s="104">
        <v>62242</v>
      </c>
    </row>
    <row r="842" spans="1:28" x14ac:dyDescent="0.3">
      <c r="A842" s="234">
        <v>44628</v>
      </c>
      <c r="B842" s="101">
        <v>115.90923587</v>
      </c>
      <c r="C842" s="101">
        <v>128.15151895</v>
      </c>
      <c r="D842" s="101"/>
      <c r="E842" s="101"/>
      <c r="F842" s="102">
        <v>115.65634645</v>
      </c>
      <c r="G842" s="102">
        <v>126.52964416</v>
      </c>
      <c r="AB842" s="104">
        <v>62343</v>
      </c>
    </row>
    <row r="843" spans="1:28" x14ac:dyDescent="0.3">
      <c r="A843" s="234">
        <v>44629</v>
      </c>
      <c r="B843" s="101">
        <v>115.87053865</v>
      </c>
      <c r="C843" s="101">
        <v>128.68123782000001</v>
      </c>
      <c r="D843" s="101"/>
      <c r="E843" s="101"/>
      <c r="F843" s="102">
        <v>115.70280276</v>
      </c>
      <c r="G843" s="102">
        <v>129.59822281000001</v>
      </c>
      <c r="AB843" s="104">
        <v>62378</v>
      </c>
    </row>
    <row r="844" spans="1:28" x14ac:dyDescent="0.3">
      <c r="A844" s="234">
        <v>44630</v>
      </c>
      <c r="B844" s="101">
        <v>115.85437937</v>
      </c>
      <c r="C844" s="101">
        <v>128.80062491999999</v>
      </c>
      <c r="D844" s="101"/>
      <c r="E844" s="101"/>
      <c r="F844" s="102">
        <v>115.7492778</v>
      </c>
      <c r="G844" s="102">
        <v>129.32832024000001</v>
      </c>
      <c r="AB844" s="104">
        <v>62399</v>
      </c>
    </row>
    <row r="845" spans="1:28" x14ac:dyDescent="0.3">
      <c r="A845" s="234">
        <v>44631</v>
      </c>
      <c r="B845" s="101">
        <v>115.65706607</v>
      </c>
      <c r="C845" s="101">
        <v>128.85461846000001</v>
      </c>
      <c r="D845" s="101"/>
      <c r="E845" s="101"/>
      <c r="F845" s="102">
        <v>115.79577141</v>
      </c>
      <c r="G845" s="102">
        <v>127.10950061</v>
      </c>
      <c r="AB845" s="104">
        <v>62412</v>
      </c>
    </row>
    <row r="846" spans="1:28" x14ac:dyDescent="0.3">
      <c r="A846" s="234">
        <v>44634</v>
      </c>
      <c r="B846" s="101">
        <v>115.01026964</v>
      </c>
      <c r="C846" s="101">
        <v>128.5206039</v>
      </c>
      <c r="D846" s="101"/>
      <c r="E846" s="101"/>
      <c r="F846" s="102">
        <v>115.84228375000001</v>
      </c>
      <c r="G846" s="102">
        <v>125.07797773</v>
      </c>
      <c r="AB846" s="104">
        <v>62452</v>
      </c>
    </row>
    <row r="847" spans="1:28" x14ac:dyDescent="0.3">
      <c r="A847" s="234">
        <v>44635</v>
      </c>
      <c r="B847" s="101">
        <v>115.14592254</v>
      </c>
      <c r="C847" s="101">
        <v>128.808907</v>
      </c>
      <c r="D847" s="101"/>
      <c r="E847" s="101"/>
      <c r="F847" s="102">
        <v>115.88881481999999</v>
      </c>
      <c r="G847" s="102">
        <v>123.97620268999999</v>
      </c>
      <c r="AB847" s="104">
        <v>62459</v>
      </c>
    </row>
    <row r="848" spans="1:28" x14ac:dyDescent="0.3">
      <c r="A848" s="234">
        <v>44636</v>
      </c>
      <c r="B848" s="101">
        <v>115.25435981</v>
      </c>
      <c r="C848" s="101">
        <v>128.84082402999999</v>
      </c>
      <c r="D848" s="101"/>
      <c r="E848" s="101"/>
      <c r="F848" s="102">
        <v>115.93536444999999</v>
      </c>
      <c r="G848" s="102">
        <v>126.42607968</v>
      </c>
      <c r="AB848" s="104">
        <v>62519</v>
      </c>
    </row>
    <row r="849" spans="1:28" x14ac:dyDescent="0.3">
      <c r="A849" s="234">
        <v>44637</v>
      </c>
      <c r="B849" s="101">
        <v>115.17781586</v>
      </c>
      <c r="C849" s="101">
        <v>129.37775904</v>
      </c>
      <c r="D849" s="101"/>
      <c r="E849" s="101"/>
      <c r="F849" s="102">
        <v>115.98607367</v>
      </c>
      <c r="G849" s="102">
        <v>128.66064675999999</v>
      </c>
      <c r="AB849" s="104">
        <v>62520</v>
      </c>
    </row>
    <row r="850" spans="1:28" x14ac:dyDescent="0.3">
      <c r="A850" s="234">
        <v>44638</v>
      </c>
      <c r="B850" s="101">
        <v>115.63112617</v>
      </c>
      <c r="C850" s="101">
        <v>130.03337202</v>
      </c>
      <c r="D850" s="101"/>
      <c r="E850" s="101"/>
      <c r="F850" s="102">
        <v>116.03680500999999</v>
      </c>
      <c r="G850" s="102">
        <v>131.20319928000001</v>
      </c>
      <c r="AB850" s="104">
        <v>62565</v>
      </c>
    </row>
    <row r="851" spans="1:28" x14ac:dyDescent="0.3">
      <c r="A851" s="234">
        <v>44641</v>
      </c>
      <c r="B851" s="101">
        <v>115.6728001</v>
      </c>
      <c r="C851" s="101">
        <v>130.15402925000001</v>
      </c>
      <c r="D851" s="101"/>
      <c r="E851" s="101"/>
      <c r="F851" s="102">
        <v>116.08755866</v>
      </c>
      <c r="G851" s="102">
        <v>132.16308801</v>
      </c>
      <c r="AB851" s="104">
        <v>62569</v>
      </c>
    </row>
    <row r="852" spans="1:28" x14ac:dyDescent="0.3">
      <c r="A852" s="234">
        <v>44642</v>
      </c>
      <c r="B852" s="101">
        <v>116.11377833</v>
      </c>
      <c r="C852" s="101">
        <v>130.67353439999999</v>
      </c>
      <c r="D852" s="101"/>
      <c r="E852" s="101"/>
      <c r="F852" s="102">
        <v>116.13833443</v>
      </c>
      <c r="G852" s="102">
        <v>133.43506972</v>
      </c>
      <c r="AB852" s="104">
        <v>62579</v>
      </c>
    </row>
    <row r="853" spans="1:28" x14ac:dyDescent="0.3">
      <c r="A853" s="234">
        <v>44643</v>
      </c>
      <c r="B853" s="101">
        <v>116.28685272</v>
      </c>
      <c r="C853" s="101">
        <v>131.14094589999999</v>
      </c>
      <c r="D853" s="101"/>
      <c r="E853" s="101"/>
      <c r="F853" s="102">
        <v>116.18913250999999</v>
      </c>
      <c r="G853" s="102">
        <v>133.64545286000001</v>
      </c>
      <c r="AB853" s="104">
        <v>62627</v>
      </c>
    </row>
    <row r="854" spans="1:28" x14ac:dyDescent="0.3">
      <c r="A854" s="234">
        <v>44644</v>
      </c>
      <c r="B854" s="101">
        <v>116.20563108</v>
      </c>
      <c r="C854" s="101">
        <v>132.73493843</v>
      </c>
      <c r="D854" s="101"/>
      <c r="E854" s="101"/>
      <c r="F854" s="102">
        <v>116.23995271</v>
      </c>
      <c r="G854" s="102">
        <v>135.46092625</v>
      </c>
      <c r="AB854" s="104">
        <v>62708</v>
      </c>
    </row>
    <row r="855" spans="1:28" x14ac:dyDescent="0.3">
      <c r="A855" s="234">
        <v>44645</v>
      </c>
      <c r="B855" s="101">
        <v>116.86858678</v>
      </c>
      <c r="C855" s="101">
        <v>133.48368574</v>
      </c>
      <c r="D855" s="101"/>
      <c r="E855" s="101"/>
      <c r="F855" s="102">
        <v>116.29079522000001</v>
      </c>
      <c r="G855" s="102">
        <v>135.49303556999999</v>
      </c>
      <c r="AB855" s="104">
        <v>62743</v>
      </c>
    </row>
    <row r="856" spans="1:28" x14ac:dyDescent="0.3">
      <c r="A856" s="234">
        <v>44648</v>
      </c>
      <c r="B856" s="101">
        <v>116.86816154</v>
      </c>
      <c r="C856" s="101">
        <v>133.39104598</v>
      </c>
      <c r="D856" s="101"/>
      <c r="E856" s="101"/>
      <c r="F856" s="102">
        <v>116.34165985999999</v>
      </c>
      <c r="G856" s="102">
        <v>135.10236465</v>
      </c>
      <c r="AB856" s="104">
        <v>62764</v>
      </c>
    </row>
    <row r="857" spans="1:28" x14ac:dyDescent="0.3">
      <c r="A857" s="234">
        <v>44649</v>
      </c>
      <c r="B857" s="101">
        <v>117.45457328000001</v>
      </c>
      <c r="C857" s="101">
        <v>133.19082698</v>
      </c>
      <c r="D857" s="101"/>
      <c r="E857" s="101"/>
      <c r="F857" s="102">
        <v>116.39254680000001</v>
      </c>
      <c r="G857" s="102">
        <v>136.55466827000001</v>
      </c>
      <c r="AB857" s="104">
        <v>62777</v>
      </c>
    </row>
    <row r="858" spans="1:28" x14ac:dyDescent="0.3">
      <c r="A858" s="234">
        <v>44650</v>
      </c>
      <c r="B858" s="101">
        <v>117.88492041000001</v>
      </c>
      <c r="C858" s="101">
        <v>132.84998193999999</v>
      </c>
      <c r="D858" s="101"/>
      <c r="E858" s="101"/>
      <c r="F858" s="102">
        <v>116.44345604</v>
      </c>
      <c r="G858" s="102">
        <v>136.83410577999999</v>
      </c>
      <c r="AB858" s="104">
        <v>62817</v>
      </c>
    </row>
    <row r="859" spans="1:28" x14ac:dyDescent="0.3">
      <c r="A859" s="234">
        <v>44651</v>
      </c>
      <c r="B859" s="101">
        <v>118.21661088</v>
      </c>
      <c r="C859" s="101">
        <v>132.91043177</v>
      </c>
      <c r="D859" s="101"/>
      <c r="E859" s="101"/>
      <c r="F859" s="102">
        <v>116.49438759</v>
      </c>
      <c r="G859" s="102">
        <v>136.53766922</v>
      </c>
      <c r="AB859" s="104">
        <v>62824</v>
      </c>
    </row>
    <row r="860" spans="1:28" x14ac:dyDescent="0.3">
      <c r="A860" s="234">
        <v>44652</v>
      </c>
      <c r="B860" s="101">
        <v>119.01351851</v>
      </c>
      <c r="C860" s="101">
        <v>133.86847406999999</v>
      </c>
      <c r="D860" s="101"/>
      <c r="E860" s="101"/>
      <c r="F860" s="102">
        <v>116.54534126999999</v>
      </c>
      <c r="G860" s="102">
        <v>138.32509532</v>
      </c>
      <c r="AB860" s="104">
        <v>62876</v>
      </c>
    </row>
    <row r="861" spans="1:28" x14ac:dyDescent="0.3">
      <c r="A861" s="234">
        <v>44655</v>
      </c>
      <c r="B861" s="101">
        <v>119.37412559000001</v>
      </c>
      <c r="C861" s="101">
        <v>134.11697017</v>
      </c>
      <c r="D861" s="101"/>
      <c r="E861" s="101"/>
      <c r="F861" s="102">
        <v>116.59631725</v>
      </c>
      <c r="G861" s="102">
        <v>137.99439896000001</v>
      </c>
      <c r="AB861" s="104">
        <v>62877</v>
      </c>
    </row>
    <row r="862" spans="1:28" x14ac:dyDescent="0.3">
      <c r="A862" s="234">
        <v>44656</v>
      </c>
      <c r="B862" s="101">
        <v>119.30651176000001</v>
      </c>
      <c r="C862" s="101">
        <v>133.64646984999999</v>
      </c>
      <c r="D862" s="101"/>
      <c r="E862" s="101"/>
      <c r="F862" s="102">
        <v>116.64731553</v>
      </c>
      <c r="G862" s="102">
        <v>135.27004536999999</v>
      </c>
      <c r="AB862" s="104">
        <v>62922</v>
      </c>
    </row>
    <row r="863" spans="1:28" x14ac:dyDescent="0.3">
      <c r="A863" s="234">
        <v>44657</v>
      </c>
      <c r="B863" s="101">
        <v>119.233795</v>
      </c>
      <c r="C863" s="101">
        <v>133.74543713</v>
      </c>
      <c r="D863" s="101"/>
      <c r="E863" s="101"/>
      <c r="F863" s="102">
        <v>116.69833611999999</v>
      </c>
      <c r="G863" s="102">
        <v>134.52204169999999</v>
      </c>
      <c r="AB863" s="104">
        <v>62935</v>
      </c>
    </row>
    <row r="864" spans="1:28" x14ac:dyDescent="0.3">
      <c r="A864" s="234">
        <v>44658</v>
      </c>
      <c r="B864" s="101">
        <v>119.29588065</v>
      </c>
      <c r="C864" s="101">
        <v>133.98285824999999</v>
      </c>
      <c r="D864" s="101"/>
      <c r="E864" s="101"/>
      <c r="F864" s="102">
        <v>116.74937902000001</v>
      </c>
      <c r="G864" s="102">
        <v>135.24384133999999</v>
      </c>
      <c r="AB864" s="104">
        <v>62945</v>
      </c>
    </row>
    <row r="865" spans="1:28" x14ac:dyDescent="0.3">
      <c r="A865" s="234">
        <v>44659</v>
      </c>
      <c r="B865" s="101">
        <v>119.44386564</v>
      </c>
      <c r="C865" s="101">
        <v>133.75727984</v>
      </c>
      <c r="D865" s="101"/>
      <c r="E865" s="101"/>
      <c r="F865" s="102">
        <v>116.8004444</v>
      </c>
      <c r="G865" s="102">
        <v>134.62957718000001</v>
      </c>
      <c r="AB865" s="104">
        <v>62984</v>
      </c>
    </row>
    <row r="866" spans="1:28" x14ac:dyDescent="0.3">
      <c r="A866" s="234">
        <v>44662</v>
      </c>
      <c r="B866" s="101">
        <v>119.39071011</v>
      </c>
      <c r="C866" s="101">
        <v>132.85281964000001</v>
      </c>
      <c r="D866" s="101"/>
      <c r="E866" s="101"/>
      <c r="F866" s="102">
        <v>116.85153208</v>
      </c>
      <c r="G866" s="102">
        <v>133.07143343999999</v>
      </c>
      <c r="AB866" s="104">
        <v>63074</v>
      </c>
    </row>
    <row r="867" spans="1:28" x14ac:dyDescent="0.3">
      <c r="A867" s="234">
        <v>44663</v>
      </c>
      <c r="B867" s="101">
        <v>119.44981905</v>
      </c>
      <c r="C867" s="101">
        <v>133.00013946000001</v>
      </c>
      <c r="D867" s="101"/>
      <c r="E867" s="101"/>
      <c r="F867" s="102">
        <v>116.90264207</v>
      </c>
      <c r="G867" s="102">
        <v>132.15436091999999</v>
      </c>
      <c r="AB867" s="104">
        <v>63109</v>
      </c>
    </row>
    <row r="868" spans="1:28" x14ac:dyDescent="0.3">
      <c r="A868" s="234">
        <v>44664</v>
      </c>
      <c r="B868" s="101">
        <v>119.22103767999999</v>
      </c>
      <c r="C868" s="101">
        <v>133.32525233000001</v>
      </c>
      <c r="D868" s="101"/>
      <c r="E868" s="101"/>
      <c r="F868" s="102">
        <v>116.95377436</v>
      </c>
      <c r="G868" s="102">
        <v>132.87699117</v>
      </c>
      <c r="AB868" s="104">
        <v>63130</v>
      </c>
    </row>
    <row r="869" spans="1:28" x14ac:dyDescent="0.3">
      <c r="A869" s="234">
        <v>44665</v>
      </c>
      <c r="B869" s="101">
        <v>119.43408502</v>
      </c>
      <c r="C869" s="101">
        <v>133.31514412000001</v>
      </c>
      <c r="D869" s="101"/>
      <c r="E869" s="101"/>
      <c r="F869" s="102">
        <v>117.00492914</v>
      </c>
      <c r="G869" s="102">
        <v>132.19390021000001</v>
      </c>
      <c r="AB869" s="104">
        <v>63143</v>
      </c>
    </row>
    <row r="870" spans="1:28" x14ac:dyDescent="0.3">
      <c r="A870" s="234">
        <v>44666</v>
      </c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34">
        <v>44669</v>
      </c>
      <c r="B871" s="101">
        <v>119.14959665000001</v>
      </c>
      <c r="C871" s="101">
        <v>133.75145533</v>
      </c>
      <c r="D871" s="101"/>
      <c r="E871" s="101"/>
      <c r="F871" s="102">
        <v>117.05610622</v>
      </c>
      <c r="G871" s="102">
        <v>131.63140691000001</v>
      </c>
      <c r="AB871" s="104">
        <v>63190</v>
      </c>
    </row>
    <row r="872" spans="1:28" x14ac:dyDescent="0.3">
      <c r="A872" s="234">
        <v>44670</v>
      </c>
      <c r="B872" s="101">
        <v>119.29715639</v>
      </c>
      <c r="C872" s="101">
        <v>133.65558866999999</v>
      </c>
      <c r="D872" s="101"/>
      <c r="E872" s="101"/>
      <c r="F872" s="102">
        <v>117.1073056</v>
      </c>
      <c r="G872" s="102">
        <v>130.91390824000001</v>
      </c>
      <c r="AB872" s="104">
        <v>63226</v>
      </c>
    </row>
    <row r="873" spans="1:28" x14ac:dyDescent="0.3">
      <c r="A873" s="234">
        <v>44671</v>
      </c>
      <c r="B873" s="101">
        <v>119.4175005</v>
      </c>
      <c r="C873" s="101">
        <v>133.80028107999999</v>
      </c>
      <c r="D873" s="101"/>
      <c r="E873" s="101"/>
      <c r="F873" s="102">
        <v>117.15852747</v>
      </c>
      <c r="G873" s="102">
        <v>130.10277825</v>
      </c>
      <c r="AB873" s="104">
        <v>63227</v>
      </c>
    </row>
    <row r="874" spans="1:28" x14ac:dyDescent="0.3">
      <c r="A874" s="234">
        <v>44672</v>
      </c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34">
        <v>44673</v>
      </c>
      <c r="B875" s="101">
        <v>119.50595129</v>
      </c>
      <c r="C875" s="101">
        <v>133.53590356000001</v>
      </c>
      <c r="D875" s="101"/>
      <c r="E875" s="101"/>
      <c r="F875" s="102">
        <v>117.20977164999999</v>
      </c>
      <c r="G875" s="102">
        <v>126.38634696</v>
      </c>
      <c r="AB875" s="104">
        <v>63300</v>
      </c>
    </row>
    <row r="876" spans="1:28" x14ac:dyDescent="0.3">
      <c r="A876" s="234">
        <v>44676</v>
      </c>
      <c r="B876" s="101">
        <v>119.29417968</v>
      </c>
      <c r="C876" s="101">
        <v>133.77953416</v>
      </c>
      <c r="D876" s="101"/>
      <c r="E876" s="101"/>
      <c r="F876" s="102">
        <v>117.2610383</v>
      </c>
      <c r="G876" s="102">
        <v>125.93968387</v>
      </c>
      <c r="AB876" s="104">
        <v>63310</v>
      </c>
    </row>
    <row r="877" spans="1:28" x14ac:dyDescent="0.3">
      <c r="A877" s="234">
        <v>44677</v>
      </c>
      <c r="B877" s="101">
        <v>119.1529986</v>
      </c>
      <c r="C877" s="101">
        <v>133.44945971999999</v>
      </c>
      <c r="D877" s="101"/>
      <c r="E877" s="101"/>
      <c r="F877" s="102">
        <v>117.31232744</v>
      </c>
      <c r="G877" s="102">
        <v>123.12688743</v>
      </c>
      <c r="AB877" s="104">
        <v>63334</v>
      </c>
    </row>
    <row r="878" spans="1:28" x14ac:dyDescent="0.3">
      <c r="A878" s="234">
        <v>44678</v>
      </c>
      <c r="B878" s="101">
        <v>119.11940430999999</v>
      </c>
      <c r="C878" s="101">
        <v>133.74788597</v>
      </c>
      <c r="D878" s="101"/>
      <c r="E878" s="101"/>
      <c r="F878" s="102">
        <v>117.36363889</v>
      </c>
      <c r="G878" s="102">
        <v>124.42003261000001</v>
      </c>
      <c r="AB878" s="104">
        <v>63439</v>
      </c>
    </row>
    <row r="879" spans="1:28" x14ac:dyDescent="0.3">
      <c r="A879" s="234">
        <v>44679</v>
      </c>
      <c r="B879" s="101">
        <v>119.27376796</v>
      </c>
      <c r="C879" s="101">
        <v>134.04514990000001</v>
      </c>
      <c r="D879" s="101"/>
      <c r="E879" s="101"/>
      <c r="F879" s="102">
        <v>117.41497282</v>
      </c>
      <c r="G879" s="102">
        <v>125.06813557</v>
      </c>
      <c r="AB879" s="104">
        <v>63474</v>
      </c>
    </row>
    <row r="880" spans="1:28" x14ac:dyDescent="0.3">
      <c r="A880" s="234">
        <v>44680</v>
      </c>
      <c r="B880" s="101">
        <v>119.62374393</v>
      </c>
      <c r="C880" s="101">
        <v>134.01498978000001</v>
      </c>
      <c r="D880" s="101"/>
      <c r="E880" s="101"/>
      <c r="F880" s="102">
        <v>117.46632923</v>
      </c>
      <c r="G880" s="102">
        <v>122.74378303</v>
      </c>
      <c r="AB880" s="104">
        <v>63495</v>
      </c>
    </row>
    <row r="881" spans="1:28" x14ac:dyDescent="0.3">
      <c r="A881" s="234">
        <v>44683</v>
      </c>
      <c r="B881" s="101">
        <v>118.99013008</v>
      </c>
      <c r="C881" s="101">
        <v>133.87446893000001</v>
      </c>
      <c r="D881" s="101"/>
      <c r="E881" s="101"/>
      <c r="F881" s="102">
        <v>117.51770813</v>
      </c>
      <c r="G881" s="102">
        <v>121.33570652</v>
      </c>
      <c r="AB881" s="104">
        <v>63508</v>
      </c>
    </row>
    <row r="882" spans="1:28" x14ac:dyDescent="0.3">
      <c r="A882" s="234">
        <v>44684</v>
      </c>
      <c r="B882" s="101">
        <v>118.85107523000001</v>
      </c>
      <c r="C882" s="101">
        <v>133.93165558000001</v>
      </c>
      <c r="D882" s="101"/>
      <c r="E882" s="101"/>
      <c r="F882" s="102">
        <v>117.5691095</v>
      </c>
      <c r="G882" s="102">
        <v>121.20992038999999</v>
      </c>
      <c r="AB882" s="104">
        <v>63548</v>
      </c>
    </row>
    <row r="883" spans="1:28" x14ac:dyDescent="0.3">
      <c r="A883" s="234">
        <v>44685</v>
      </c>
      <c r="B883" s="101">
        <v>118.55425477999999</v>
      </c>
      <c r="C883" s="101">
        <v>134.72657093000001</v>
      </c>
      <c r="D883" s="101"/>
      <c r="E883" s="101"/>
      <c r="F883" s="102">
        <v>117.62053337</v>
      </c>
      <c r="G883" s="102">
        <v>123.27580546999999</v>
      </c>
      <c r="AB883" s="104">
        <v>63555</v>
      </c>
    </row>
    <row r="884" spans="1:28" x14ac:dyDescent="0.3">
      <c r="A884" s="234">
        <v>44686</v>
      </c>
      <c r="B884" s="101">
        <v>118.32249668999999</v>
      </c>
      <c r="C884" s="101">
        <v>134.31206847000001</v>
      </c>
      <c r="D884" s="101"/>
      <c r="E884" s="101"/>
      <c r="F884" s="102">
        <v>117.6761434</v>
      </c>
      <c r="G884" s="102">
        <v>119.81734101000001</v>
      </c>
      <c r="AB884" s="104">
        <v>63611</v>
      </c>
    </row>
    <row r="885" spans="1:28" x14ac:dyDescent="0.3">
      <c r="A885" s="234">
        <v>44687</v>
      </c>
      <c r="B885" s="101">
        <v>118.19067099</v>
      </c>
      <c r="C885" s="101">
        <v>134.04344975000001</v>
      </c>
      <c r="D885" s="101"/>
      <c r="E885" s="101"/>
      <c r="F885" s="102">
        <v>117.73177984</v>
      </c>
      <c r="G885" s="102">
        <v>119.62452582</v>
      </c>
      <c r="AB885" s="104">
        <v>63612</v>
      </c>
    </row>
    <row r="886" spans="1:28" x14ac:dyDescent="0.3">
      <c r="A886" s="234">
        <v>44690</v>
      </c>
      <c r="B886" s="101">
        <v>117.78413754</v>
      </c>
      <c r="C886" s="101">
        <v>134.1145186</v>
      </c>
      <c r="D886" s="101"/>
      <c r="E886" s="101"/>
      <c r="F886" s="102">
        <v>117.78744251000001</v>
      </c>
      <c r="G886" s="102">
        <v>117.48006281000001</v>
      </c>
      <c r="AB886" s="104">
        <v>63657</v>
      </c>
    </row>
    <row r="887" spans="1:28" x14ac:dyDescent="0.3">
      <c r="A887" s="234">
        <v>44691</v>
      </c>
      <c r="B887" s="101">
        <v>117.71269651</v>
      </c>
      <c r="C887" s="101">
        <v>133.78539248999999</v>
      </c>
      <c r="D887" s="101"/>
      <c r="E887" s="101"/>
      <c r="F887" s="102">
        <v>117.84313141</v>
      </c>
      <c r="G887" s="102">
        <v>117.32067680999999</v>
      </c>
      <c r="AB887" s="104">
        <v>63665</v>
      </c>
    </row>
    <row r="888" spans="1:28" x14ac:dyDescent="0.3">
      <c r="A888" s="234">
        <v>44692</v>
      </c>
      <c r="B888" s="101">
        <v>117.53154248</v>
      </c>
      <c r="C888" s="101">
        <v>133.97405312999999</v>
      </c>
      <c r="D888" s="101"/>
      <c r="E888" s="101"/>
      <c r="F888" s="102">
        <v>117.89884671999999</v>
      </c>
      <c r="G888" s="102">
        <v>118.7850072</v>
      </c>
      <c r="AB888" s="104">
        <v>63675</v>
      </c>
    </row>
    <row r="889" spans="1:28" x14ac:dyDescent="0.3">
      <c r="A889" s="234">
        <v>44693</v>
      </c>
      <c r="B889" s="101">
        <v>117.18837042</v>
      </c>
      <c r="C889" s="101">
        <v>134.41657742000001</v>
      </c>
      <c r="D889" s="101"/>
      <c r="E889" s="101"/>
      <c r="F889" s="102">
        <v>117.95458843999999</v>
      </c>
      <c r="G889" s="102">
        <v>120.25363855000001</v>
      </c>
      <c r="AB889" s="104">
        <v>63719</v>
      </c>
    </row>
    <row r="890" spans="1:28" x14ac:dyDescent="0.3">
      <c r="A890" s="234">
        <v>44694</v>
      </c>
      <c r="B890" s="101">
        <v>117.87216309</v>
      </c>
      <c r="C890" s="101">
        <v>134.89945624000001</v>
      </c>
      <c r="D890" s="101"/>
      <c r="E890" s="101"/>
      <c r="F890" s="102">
        <v>118.01035639</v>
      </c>
      <c r="G890" s="102">
        <v>121.66059998999999</v>
      </c>
      <c r="AB890" s="104">
        <v>63804</v>
      </c>
    </row>
    <row r="891" spans="1:28" x14ac:dyDescent="0.3">
      <c r="A891" s="234">
        <v>44697</v>
      </c>
      <c r="B891" s="101">
        <v>117.73438397</v>
      </c>
      <c r="C891" s="101">
        <v>135.58306746</v>
      </c>
      <c r="D891" s="101"/>
      <c r="E891" s="101"/>
      <c r="F891" s="102">
        <v>118.06615074</v>
      </c>
      <c r="G891" s="102">
        <v>123.14950731</v>
      </c>
      <c r="AB891" s="104">
        <v>63839</v>
      </c>
    </row>
    <row r="892" spans="1:28" x14ac:dyDescent="0.3">
      <c r="A892" s="234">
        <v>44698</v>
      </c>
      <c r="B892" s="101">
        <v>118.07415408</v>
      </c>
      <c r="C892" s="101">
        <v>135.46944396000001</v>
      </c>
      <c r="D892" s="101"/>
      <c r="E892" s="101"/>
      <c r="F892" s="102">
        <v>118.12197150999999</v>
      </c>
      <c r="G892" s="102">
        <v>123.78280722</v>
      </c>
      <c r="AB892" s="104">
        <v>63860</v>
      </c>
    </row>
    <row r="893" spans="1:28" x14ac:dyDescent="0.3">
      <c r="A893" s="234">
        <v>44699</v>
      </c>
      <c r="B893" s="101">
        <v>118.10987459</v>
      </c>
      <c r="C893" s="101">
        <v>135.43335866999999</v>
      </c>
      <c r="D893" s="101"/>
      <c r="E893" s="101"/>
      <c r="F893" s="102">
        <v>118.17781869</v>
      </c>
      <c r="G893" s="102">
        <v>120.89026088999999</v>
      </c>
      <c r="AB893" s="104">
        <v>63873</v>
      </c>
    </row>
    <row r="894" spans="1:28" x14ac:dyDescent="0.3">
      <c r="A894" s="234">
        <v>44700</v>
      </c>
      <c r="B894" s="101">
        <v>118.1821661</v>
      </c>
      <c r="C894" s="101">
        <v>135.44039022999999</v>
      </c>
      <c r="D894" s="101"/>
      <c r="E894" s="101"/>
      <c r="F894" s="102">
        <v>118.23369227000001</v>
      </c>
      <c r="G894" s="102">
        <v>121.75280902</v>
      </c>
      <c r="AB894" s="104">
        <v>63913</v>
      </c>
    </row>
    <row r="895" spans="1:28" x14ac:dyDescent="0.3">
      <c r="A895" s="234">
        <v>44701</v>
      </c>
      <c r="B895" s="101">
        <v>118.41222320999999</v>
      </c>
      <c r="C895" s="101">
        <v>135.51397205999999</v>
      </c>
      <c r="D895" s="101"/>
      <c r="E895" s="101"/>
      <c r="F895" s="102">
        <v>118.28959227</v>
      </c>
      <c r="G895" s="102">
        <v>123.43981101999999</v>
      </c>
      <c r="AB895" s="104">
        <v>63920</v>
      </c>
    </row>
    <row r="896" spans="1:28" x14ac:dyDescent="0.3">
      <c r="A896" s="234">
        <v>44704</v>
      </c>
      <c r="B896" s="101">
        <v>118.61634042999999</v>
      </c>
      <c r="C896" s="101">
        <v>135.46304774999999</v>
      </c>
      <c r="D896" s="101"/>
      <c r="E896" s="101"/>
      <c r="F896" s="102">
        <v>118.34551867</v>
      </c>
      <c r="G896" s="102">
        <v>125.55381456000001</v>
      </c>
      <c r="AB896" s="104">
        <v>63968</v>
      </c>
    </row>
    <row r="897" spans="1:28" x14ac:dyDescent="0.3">
      <c r="A897" s="234">
        <v>44705</v>
      </c>
      <c r="B897" s="101">
        <v>118.68990768</v>
      </c>
      <c r="C897" s="101">
        <v>134.81008489999999</v>
      </c>
      <c r="D897" s="101"/>
      <c r="E897" s="101"/>
      <c r="F897" s="102">
        <v>118.40147148</v>
      </c>
      <c r="G897" s="102">
        <v>125.82116841</v>
      </c>
      <c r="AB897" s="104">
        <v>63969</v>
      </c>
    </row>
    <row r="898" spans="1:28" x14ac:dyDescent="0.3">
      <c r="A898" s="234">
        <v>44706</v>
      </c>
      <c r="B898" s="101">
        <v>118.77835847</v>
      </c>
      <c r="C898" s="101">
        <v>134.96536549999999</v>
      </c>
      <c r="D898" s="101"/>
      <c r="E898" s="101"/>
      <c r="F898" s="102">
        <v>118.4574507</v>
      </c>
      <c r="G898" s="102">
        <v>125.82005334</v>
      </c>
      <c r="AB898" s="104">
        <v>64014</v>
      </c>
    </row>
    <row r="899" spans="1:28" x14ac:dyDescent="0.3">
      <c r="A899" s="234">
        <v>44707</v>
      </c>
      <c r="B899" s="101">
        <v>118.88509476</v>
      </c>
      <c r="C899" s="101">
        <v>135.32473958</v>
      </c>
      <c r="D899" s="101"/>
      <c r="E899" s="101"/>
      <c r="F899" s="102">
        <v>118.51345651</v>
      </c>
      <c r="G899" s="102">
        <v>127.31067878</v>
      </c>
      <c r="AB899" s="104">
        <v>64030</v>
      </c>
    </row>
    <row r="900" spans="1:28" x14ac:dyDescent="0.3">
      <c r="A900" s="234">
        <v>44708</v>
      </c>
      <c r="B900" s="101">
        <v>119.34563423</v>
      </c>
      <c r="C900" s="101">
        <v>135.2256251</v>
      </c>
      <c r="D900" s="101"/>
      <c r="E900" s="101"/>
      <c r="F900" s="102">
        <v>118.56948873</v>
      </c>
      <c r="G900" s="102">
        <v>127.36961792</v>
      </c>
      <c r="AB900" s="104">
        <v>64040</v>
      </c>
    </row>
    <row r="901" spans="1:28" x14ac:dyDescent="0.3">
      <c r="A901" s="234">
        <v>44711</v>
      </c>
      <c r="B901" s="101">
        <v>119.60503319</v>
      </c>
      <c r="C901" s="101">
        <v>134.68351412999999</v>
      </c>
      <c r="D901" s="101"/>
      <c r="E901" s="101"/>
      <c r="F901" s="102">
        <v>118.62554753000001</v>
      </c>
      <c r="G901" s="102">
        <v>126.33468988</v>
      </c>
      <c r="AB901" s="104">
        <v>64076</v>
      </c>
    </row>
    <row r="902" spans="1:28" x14ac:dyDescent="0.3">
      <c r="A902" s="234">
        <v>44712</v>
      </c>
      <c r="B902" s="101">
        <v>119.93799939</v>
      </c>
      <c r="C902" s="101">
        <v>135.30815326999999</v>
      </c>
      <c r="D902" s="101"/>
      <c r="E902" s="101"/>
      <c r="F902" s="102">
        <v>118.68163274</v>
      </c>
      <c r="G902" s="102">
        <v>126.69697214999999</v>
      </c>
      <c r="AB902" s="104">
        <v>64169</v>
      </c>
    </row>
    <row r="903" spans="1:28" x14ac:dyDescent="0.3">
      <c r="A903" s="234">
        <v>44713</v>
      </c>
      <c r="B903" s="101">
        <v>120.04983862</v>
      </c>
      <c r="C903" s="101">
        <v>135.18798336</v>
      </c>
      <c r="D903" s="101"/>
      <c r="E903" s="101"/>
      <c r="F903" s="102">
        <v>118.73774453999999</v>
      </c>
      <c r="G903" s="102">
        <v>126.7077018</v>
      </c>
      <c r="AB903" s="104">
        <v>64204</v>
      </c>
    </row>
    <row r="904" spans="1:28" x14ac:dyDescent="0.3">
      <c r="A904" s="234">
        <v>44714</v>
      </c>
      <c r="B904" s="101">
        <v>120.18464102999999</v>
      </c>
      <c r="C904" s="101">
        <v>135.20946416999999</v>
      </c>
      <c r="D904" s="101"/>
      <c r="E904" s="101"/>
      <c r="F904" s="102">
        <v>118.79388274999999</v>
      </c>
      <c r="G904" s="102">
        <v>127.88303698</v>
      </c>
      <c r="AB904" s="104">
        <v>64225</v>
      </c>
    </row>
    <row r="905" spans="1:28" x14ac:dyDescent="0.3">
      <c r="A905" s="234">
        <v>44715</v>
      </c>
      <c r="B905" s="101">
        <v>120.35516395000001</v>
      </c>
      <c r="C905" s="101">
        <v>135.4875423</v>
      </c>
      <c r="D905" s="101"/>
      <c r="E905" s="101"/>
      <c r="F905" s="102">
        <v>118.85004755</v>
      </c>
      <c r="G905" s="102">
        <v>126.41457629999999</v>
      </c>
      <c r="AB905" s="104">
        <v>64238</v>
      </c>
    </row>
    <row r="906" spans="1:28" x14ac:dyDescent="0.3">
      <c r="A906" s="234">
        <v>44718</v>
      </c>
      <c r="B906" s="101">
        <v>120.31391526</v>
      </c>
      <c r="C906" s="101">
        <v>135.53456143</v>
      </c>
      <c r="D906" s="101"/>
      <c r="E906" s="101"/>
      <c r="F906" s="102">
        <v>118.90623893</v>
      </c>
      <c r="G906" s="102">
        <v>125.37186557</v>
      </c>
      <c r="AB906" s="104">
        <v>64278</v>
      </c>
    </row>
    <row r="907" spans="1:28" x14ac:dyDescent="0.3">
      <c r="A907" s="234">
        <v>44719</v>
      </c>
      <c r="B907" s="101">
        <v>120.12595733000001</v>
      </c>
      <c r="C907" s="101">
        <v>135.10071697999999</v>
      </c>
      <c r="D907" s="101"/>
      <c r="E907" s="101"/>
      <c r="F907" s="102">
        <v>118.96245690000001</v>
      </c>
      <c r="G907" s="102">
        <v>125.23970763</v>
      </c>
      <c r="AB907" s="104">
        <v>64285</v>
      </c>
    </row>
    <row r="908" spans="1:28" x14ac:dyDescent="0.3">
      <c r="A908" s="234">
        <v>44720</v>
      </c>
      <c r="B908" s="101">
        <v>120.03793177999999</v>
      </c>
      <c r="C908" s="101">
        <v>135.21426169</v>
      </c>
      <c r="D908" s="101"/>
      <c r="E908" s="101"/>
      <c r="F908" s="102">
        <v>119.01870146</v>
      </c>
      <c r="G908" s="102">
        <v>123.30303352999999</v>
      </c>
      <c r="AB908" s="104">
        <v>64346</v>
      </c>
    </row>
    <row r="909" spans="1:28" x14ac:dyDescent="0.3">
      <c r="A909" s="234">
        <v>44721</v>
      </c>
      <c r="B909" s="101">
        <v>119.82488444000001</v>
      </c>
      <c r="C909" s="101">
        <v>135.39098847</v>
      </c>
      <c r="D909" s="101"/>
      <c r="E909" s="101"/>
      <c r="F909" s="102">
        <v>119.07497261</v>
      </c>
      <c r="G909" s="102">
        <v>121.85349481999999</v>
      </c>
      <c r="AB909" s="104">
        <v>64347</v>
      </c>
    </row>
    <row r="910" spans="1:28" x14ac:dyDescent="0.3">
      <c r="A910" s="234">
        <v>44722</v>
      </c>
      <c r="B910" s="101">
        <v>119.64840809</v>
      </c>
      <c r="C910" s="101">
        <v>135.45600444999999</v>
      </c>
      <c r="D910" s="101"/>
      <c r="E910" s="101"/>
      <c r="F910" s="102">
        <v>119.13127034</v>
      </c>
      <c r="G910" s="102">
        <v>120.01878087</v>
      </c>
      <c r="AB910" s="104">
        <v>64392</v>
      </c>
    </row>
    <row r="911" spans="1:28" x14ac:dyDescent="0.3">
      <c r="A911" s="234">
        <v>44725</v>
      </c>
      <c r="B911" s="101">
        <v>119.17638703999999</v>
      </c>
      <c r="C911" s="101">
        <v>135.06673635999999</v>
      </c>
      <c r="D911" s="101"/>
      <c r="E911" s="101"/>
      <c r="F911" s="102">
        <v>119.18759466</v>
      </c>
      <c r="G911" s="102">
        <v>116.73838542999999</v>
      </c>
      <c r="AB911" s="104">
        <v>64396</v>
      </c>
    </row>
    <row r="912" spans="1:28" x14ac:dyDescent="0.3">
      <c r="A912" s="234">
        <v>44726</v>
      </c>
      <c r="B912" s="101">
        <v>119.12238102000001</v>
      </c>
      <c r="C912" s="101">
        <v>134.82969714999999</v>
      </c>
      <c r="D912" s="101"/>
      <c r="E912" s="101"/>
      <c r="F912" s="102">
        <v>119.24394556999999</v>
      </c>
      <c r="G912" s="102">
        <v>116.12973073000001</v>
      </c>
      <c r="AB912" s="104">
        <v>64406</v>
      </c>
    </row>
    <row r="913" spans="1:28" x14ac:dyDescent="0.3">
      <c r="A913" s="234">
        <v>44727</v>
      </c>
      <c r="B913" s="101">
        <v>119.25463197000001</v>
      </c>
      <c r="C913" s="101">
        <v>135.85396706</v>
      </c>
      <c r="D913" s="101"/>
      <c r="E913" s="101"/>
      <c r="F913" s="102">
        <v>119.30032325000001</v>
      </c>
      <c r="G913" s="102">
        <v>116.97578045</v>
      </c>
      <c r="AB913" s="104">
        <v>64454</v>
      </c>
    </row>
    <row r="914" spans="1:28" x14ac:dyDescent="0.3">
      <c r="A914" s="234">
        <v>44728</v>
      </c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34">
        <v>44729</v>
      </c>
      <c r="B915" s="101">
        <v>119.15427434</v>
      </c>
      <c r="C915" s="101">
        <v>136.10799087999999</v>
      </c>
      <c r="D915" s="101"/>
      <c r="E915" s="101"/>
      <c r="F915" s="102">
        <v>119.35882504999999</v>
      </c>
      <c r="G915" s="102">
        <v>113.58293413</v>
      </c>
      <c r="AB915" s="104">
        <v>64570</v>
      </c>
    </row>
    <row r="916" spans="1:28" x14ac:dyDescent="0.3">
      <c r="A916" s="234">
        <v>44732</v>
      </c>
      <c r="B916" s="101">
        <v>119.54677473</v>
      </c>
      <c r="C916" s="101">
        <v>135.71048471</v>
      </c>
      <c r="D916" s="101"/>
      <c r="E916" s="101"/>
      <c r="F916" s="102">
        <v>119.41735559</v>
      </c>
      <c r="G916" s="102">
        <v>113.61448592000001</v>
      </c>
      <c r="AB916" s="104">
        <v>64591</v>
      </c>
    </row>
    <row r="917" spans="1:28" x14ac:dyDescent="0.3">
      <c r="A917" s="234">
        <v>44733</v>
      </c>
      <c r="B917" s="101">
        <v>119.62459441999999</v>
      </c>
      <c r="C917" s="101">
        <v>135.30898730000001</v>
      </c>
      <c r="D917" s="101"/>
      <c r="E917" s="101"/>
      <c r="F917" s="102">
        <v>119.47591485</v>
      </c>
      <c r="G917" s="102">
        <v>113.42313851999999</v>
      </c>
      <c r="AB917" s="104">
        <v>64604</v>
      </c>
    </row>
    <row r="918" spans="1:28" x14ac:dyDescent="0.3">
      <c r="A918" s="234">
        <v>44734</v>
      </c>
      <c r="B918" s="101">
        <v>119.42643062</v>
      </c>
      <c r="C918" s="101">
        <v>135.30477407000001</v>
      </c>
      <c r="D918" s="101"/>
      <c r="E918" s="101"/>
      <c r="F918" s="102">
        <v>119.53450284</v>
      </c>
      <c r="G918" s="102">
        <v>113.23860668</v>
      </c>
      <c r="AB918" s="104">
        <v>64644</v>
      </c>
    </row>
    <row r="919" spans="1:28" x14ac:dyDescent="0.3">
      <c r="A919" s="234">
        <v>44735</v>
      </c>
      <c r="B919" s="101">
        <v>119.18148997</v>
      </c>
      <c r="C919" s="101">
        <v>135.57124112</v>
      </c>
      <c r="D919" s="101"/>
      <c r="E919" s="101"/>
      <c r="F919" s="102">
        <v>119.59311957</v>
      </c>
      <c r="G919" s="102">
        <v>111.59789125</v>
      </c>
      <c r="AB919" s="104">
        <v>64651</v>
      </c>
    </row>
    <row r="920" spans="1:28" x14ac:dyDescent="0.3">
      <c r="A920" s="234">
        <v>44736</v>
      </c>
      <c r="B920" s="101">
        <v>119.16915788</v>
      </c>
      <c r="C920" s="101">
        <v>135.32138297</v>
      </c>
      <c r="D920" s="101"/>
      <c r="E920" s="101"/>
      <c r="F920" s="102">
        <v>119.65176502</v>
      </c>
      <c r="G920" s="102">
        <v>112.27139038</v>
      </c>
      <c r="AB920" s="104">
        <v>64703</v>
      </c>
    </row>
    <row r="921" spans="1:28" x14ac:dyDescent="0.3">
      <c r="A921" s="234">
        <v>44739</v>
      </c>
      <c r="B921" s="101">
        <v>119.09176343999999</v>
      </c>
      <c r="C921" s="101">
        <v>135.19491557000001</v>
      </c>
      <c r="D921" s="101"/>
      <c r="E921" s="101"/>
      <c r="F921" s="102">
        <v>119.71043919</v>
      </c>
      <c r="G921" s="102">
        <v>114.65096139000001</v>
      </c>
      <c r="AB921" s="104">
        <v>64704</v>
      </c>
    </row>
    <row r="922" spans="1:28" x14ac:dyDescent="0.3">
      <c r="A922" s="234">
        <v>44740</v>
      </c>
      <c r="B922" s="101">
        <v>118.80089641000001</v>
      </c>
      <c r="C922" s="101">
        <v>134.5452531</v>
      </c>
      <c r="D922" s="101"/>
      <c r="E922" s="101"/>
      <c r="F922" s="102">
        <v>119.7691421</v>
      </c>
      <c r="G922" s="102">
        <v>114.45503995999999</v>
      </c>
      <c r="AB922" s="104">
        <v>64749</v>
      </c>
    </row>
    <row r="923" spans="1:28" x14ac:dyDescent="0.3">
      <c r="A923" s="234">
        <v>44741</v>
      </c>
      <c r="B923" s="101">
        <v>118.74476418</v>
      </c>
      <c r="C923" s="101">
        <v>134.44999465000001</v>
      </c>
      <c r="D923" s="101"/>
      <c r="E923" s="101"/>
      <c r="F923" s="102">
        <v>119.82787392</v>
      </c>
      <c r="G923" s="102">
        <v>113.35154681</v>
      </c>
      <c r="AB923" s="104">
        <v>64761</v>
      </c>
    </row>
    <row r="924" spans="1:28" x14ac:dyDescent="0.3">
      <c r="A924" s="234">
        <v>44742</v>
      </c>
      <c r="B924" s="101">
        <v>118.88211805</v>
      </c>
      <c r="C924" s="101">
        <v>134.81597414999999</v>
      </c>
      <c r="D924" s="101"/>
      <c r="E924" s="101"/>
      <c r="F924" s="102">
        <v>119.88663446</v>
      </c>
      <c r="G924" s="102">
        <v>112.1231209</v>
      </c>
      <c r="AB924" s="104">
        <v>64771</v>
      </c>
    </row>
    <row r="925" spans="1:28" x14ac:dyDescent="0.3">
      <c r="A925" s="234">
        <v>44743</v>
      </c>
      <c r="B925" s="101">
        <v>118.73328257999999</v>
      </c>
      <c r="C925" s="101">
        <v>134.50644489000001</v>
      </c>
      <c r="D925" s="101"/>
      <c r="E925" s="101"/>
      <c r="F925" s="102">
        <v>119.94542391</v>
      </c>
      <c r="G925" s="102">
        <v>112.59184635</v>
      </c>
      <c r="AB925" s="104">
        <v>64811</v>
      </c>
    </row>
    <row r="926" spans="1:28" x14ac:dyDescent="0.3">
      <c r="A926" s="234">
        <v>44746</v>
      </c>
      <c r="B926" s="101">
        <v>118.78771384</v>
      </c>
      <c r="C926" s="101">
        <v>134.23083233</v>
      </c>
      <c r="D926" s="101"/>
      <c r="E926" s="101"/>
      <c r="F926" s="102">
        <v>120.00424209000001</v>
      </c>
      <c r="G926" s="102">
        <v>112.19913873</v>
      </c>
      <c r="AB926" s="104">
        <v>64900</v>
      </c>
    </row>
    <row r="927" spans="1:28" x14ac:dyDescent="0.3">
      <c r="A927" s="234">
        <v>44747</v>
      </c>
      <c r="B927" s="101">
        <v>118.37947941</v>
      </c>
      <c r="C927" s="101">
        <v>133.95666349999999</v>
      </c>
      <c r="D927" s="101"/>
      <c r="E927" s="101"/>
      <c r="F927" s="102">
        <v>120.06308917</v>
      </c>
      <c r="G927" s="102">
        <v>111.84172633</v>
      </c>
      <c r="AB927" s="104">
        <v>64935</v>
      </c>
    </row>
    <row r="928" spans="1:28" x14ac:dyDescent="0.3">
      <c r="A928" s="234">
        <v>44748</v>
      </c>
      <c r="B928" s="101">
        <v>118.58487236000001</v>
      </c>
      <c r="C928" s="101">
        <v>133.63156566000001</v>
      </c>
      <c r="D928" s="101"/>
      <c r="E928" s="101"/>
      <c r="F928" s="102">
        <v>120.12196517</v>
      </c>
      <c r="G928" s="102">
        <v>112.32454939</v>
      </c>
      <c r="AB928" s="104">
        <v>64956</v>
      </c>
    </row>
    <row r="929" spans="1:28" x14ac:dyDescent="0.3">
      <c r="A929" s="234">
        <v>44749</v>
      </c>
      <c r="B929" s="101">
        <v>118.75326905999999</v>
      </c>
      <c r="C929" s="101">
        <v>133.59570982</v>
      </c>
      <c r="D929" s="101"/>
      <c r="E929" s="101"/>
      <c r="F929" s="102">
        <v>120.18086989</v>
      </c>
      <c r="G929" s="102">
        <v>114.61241201</v>
      </c>
      <c r="AB929" s="104">
        <v>64969</v>
      </c>
    </row>
    <row r="930" spans="1:28" x14ac:dyDescent="0.3">
      <c r="A930" s="234">
        <v>44750</v>
      </c>
      <c r="B930" s="101">
        <v>118.72860489999999</v>
      </c>
      <c r="C930" s="101">
        <v>132.78789805</v>
      </c>
      <c r="D930" s="101"/>
      <c r="E930" s="101"/>
      <c r="F930" s="102">
        <v>120.23980352</v>
      </c>
      <c r="G930" s="102">
        <v>114.11088318</v>
      </c>
      <c r="AB930" s="104">
        <v>65009</v>
      </c>
    </row>
    <row r="931" spans="1:28" x14ac:dyDescent="0.3">
      <c r="A931" s="234">
        <v>44753</v>
      </c>
      <c r="B931" s="101">
        <v>118.50747791000001</v>
      </c>
      <c r="C931" s="101">
        <v>132.37081112000001</v>
      </c>
      <c r="D931" s="101"/>
      <c r="E931" s="101"/>
      <c r="F931" s="102">
        <v>120.29876605</v>
      </c>
      <c r="G931" s="102">
        <v>111.74822019</v>
      </c>
      <c r="AB931" s="104">
        <v>65016</v>
      </c>
    </row>
    <row r="932" spans="1:28" x14ac:dyDescent="0.3">
      <c r="A932" s="234">
        <v>44754</v>
      </c>
      <c r="B932" s="101">
        <v>118.23064393999999</v>
      </c>
      <c r="C932" s="101">
        <v>132.58376150000001</v>
      </c>
      <c r="D932" s="101"/>
      <c r="E932" s="101"/>
      <c r="F932" s="102">
        <v>120.35775749</v>
      </c>
      <c r="G932" s="102">
        <v>111.81506718</v>
      </c>
      <c r="AB932" s="104">
        <v>65060</v>
      </c>
    </row>
    <row r="933" spans="1:28" x14ac:dyDescent="0.3">
      <c r="A933" s="234">
        <v>44755</v>
      </c>
      <c r="B933" s="101">
        <v>117.9261691</v>
      </c>
      <c r="C933" s="101">
        <v>132.85934445000001</v>
      </c>
      <c r="D933" s="101"/>
      <c r="E933" s="101"/>
      <c r="F933" s="102">
        <v>120.41677783999999</v>
      </c>
      <c r="G933" s="102">
        <v>111.37126001999999</v>
      </c>
      <c r="AB933" s="104">
        <v>65061</v>
      </c>
    </row>
    <row r="934" spans="1:28" x14ac:dyDescent="0.3">
      <c r="A934" s="234">
        <v>44756</v>
      </c>
      <c r="B934" s="101">
        <v>118.04268601</v>
      </c>
      <c r="C934" s="101">
        <v>133.10218710000001</v>
      </c>
      <c r="D934" s="101"/>
      <c r="E934" s="101"/>
      <c r="F934" s="102">
        <v>120.47582728</v>
      </c>
      <c r="G934" s="102">
        <v>109.36834196</v>
      </c>
      <c r="AB934" s="104">
        <v>65106</v>
      </c>
    </row>
    <row r="935" spans="1:28" x14ac:dyDescent="0.3">
      <c r="A935" s="234">
        <v>44757</v>
      </c>
      <c r="B935" s="101">
        <v>118.1387912</v>
      </c>
      <c r="C935" s="101">
        <v>133.62065078000001</v>
      </c>
      <c r="D935" s="101"/>
      <c r="E935" s="101"/>
      <c r="F935" s="102">
        <v>120.53490562</v>
      </c>
      <c r="G935" s="102">
        <v>109.85777576</v>
      </c>
      <c r="AB935" s="104">
        <v>65126</v>
      </c>
    </row>
    <row r="936" spans="1:28" x14ac:dyDescent="0.3">
      <c r="A936" s="234">
        <v>44760</v>
      </c>
      <c r="B936" s="101">
        <v>118.208106</v>
      </c>
      <c r="C936" s="101">
        <v>132.61769760000001</v>
      </c>
      <c r="D936" s="101"/>
      <c r="E936" s="101"/>
      <c r="F936" s="102">
        <v>120.59401287</v>
      </c>
      <c r="G936" s="102">
        <v>110.27322842</v>
      </c>
      <c r="AB936" s="104">
        <v>65136</v>
      </c>
    </row>
    <row r="937" spans="1:28" x14ac:dyDescent="0.3">
      <c r="A937" s="234">
        <v>44761</v>
      </c>
      <c r="B937" s="101">
        <v>118.39351247</v>
      </c>
      <c r="C937" s="101">
        <v>132.17573214999999</v>
      </c>
      <c r="D937" s="101"/>
      <c r="E937" s="101"/>
      <c r="F937" s="102">
        <v>120.6531492</v>
      </c>
      <c r="G937" s="102">
        <v>111.78501733</v>
      </c>
      <c r="AB937" s="104">
        <v>65168</v>
      </c>
    </row>
    <row r="938" spans="1:28" x14ac:dyDescent="0.3">
      <c r="A938" s="234">
        <v>44762</v>
      </c>
      <c r="B938" s="101">
        <v>118.62271909</v>
      </c>
      <c r="C938" s="101">
        <v>132.64291420999999</v>
      </c>
      <c r="D938" s="101"/>
      <c r="E938" s="101"/>
      <c r="F938" s="102">
        <v>120.71231444999999</v>
      </c>
      <c r="G938" s="102">
        <v>111.83283994999999</v>
      </c>
      <c r="AB938" s="104">
        <v>65265</v>
      </c>
    </row>
    <row r="939" spans="1:28" x14ac:dyDescent="0.3">
      <c r="A939" s="234">
        <v>44763</v>
      </c>
      <c r="B939" s="101">
        <v>118.68693097000001</v>
      </c>
      <c r="C939" s="101">
        <v>132.64065581</v>
      </c>
      <c r="D939" s="101"/>
      <c r="E939" s="101"/>
      <c r="F939" s="102">
        <v>120.77150877</v>
      </c>
      <c r="G939" s="102">
        <v>112.68204143</v>
      </c>
      <c r="AB939" s="104">
        <v>65300</v>
      </c>
    </row>
    <row r="940" spans="1:28" x14ac:dyDescent="0.3">
      <c r="A940" s="234">
        <v>44764</v>
      </c>
      <c r="B940" s="101">
        <v>118.78516236999999</v>
      </c>
      <c r="C940" s="101">
        <v>132.94352043999999</v>
      </c>
      <c r="D940" s="101"/>
      <c r="E940" s="101"/>
      <c r="F940" s="102">
        <v>120.83073201000001</v>
      </c>
      <c r="G940" s="102">
        <v>112.55875851</v>
      </c>
      <c r="AB940" s="104">
        <v>65321</v>
      </c>
    </row>
    <row r="941" spans="1:28" x14ac:dyDescent="0.3">
      <c r="A941" s="234">
        <v>44767</v>
      </c>
      <c r="B941" s="101">
        <v>118.76900310000001</v>
      </c>
      <c r="C941" s="101">
        <v>132.85280097</v>
      </c>
      <c r="D941" s="101"/>
      <c r="E941" s="101"/>
      <c r="F941" s="102">
        <v>120.88998433</v>
      </c>
      <c r="G941" s="102">
        <v>114.08916216999999</v>
      </c>
      <c r="AB941" s="104">
        <v>65334</v>
      </c>
    </row>
    <row r="942" spans="1:28" x14ac:dyDescent="0.3">
      <c r="A942" s="234">
        <v>44768</v>
      </c>
      <c r="B942" s="101">
        <v>118.81322849</v>
      </c>
      <c r="C942" s="101">
        <v>132.47267801999999</v>
      </c>
      <c r="D942" s="101"/>
      <c r="E942" s="101"/>
      <c r="F942" s="102">
        <v>120.94926572999999</v>
      </c>
      <c r="G942" s="102">
        <v>113.52234515000001</v>
      </c>
      <c r="AB942" s="104"/>
    </row>
    <row r="943" spans="1:28" x14ac:dyDescent="0.3">
      <c r="A943" s="234">
        <v>44769</v>
      </c>
      <c r="B943" s="101">
        <v>118.83959363</v>
      </c>
      <c r="C943" s="101">
        <v>132.72513229</v>
      </c>
      <c r="D943" s="101"/>
      <c r="E943" s="101"/>
      <c r="F943" s="102">
        <v>121.00857621999999</v>
      </c>
      <c r="G943" s="102">
        <v>115.4182625</v>
      </c>
      <c r="AB943" s="104"/>
    </row>
    <row r="944" spans="1:28" x14ac:dyDescent="0.3">
      <c r="A944" s="234">
        <v>44770</v>
      </c>
      <c r="B944" s="101">
        <v>119.13981603000001</v>
      </c>
      <c r="C944" s="101">
        <v>133.18213251</v>
      </c>
      <c r="D944" s="101"/>
      <c r="E944" s="101"/>
      <c r="F944" s="102">
        <v>121.06791579999999</v>
      </c>
      <c r="G944" s="102">
        <v>116.73665594000001</v>
      </c>
    </row>
    <row r="945" spans="1:7" x14ac:dyDescent="0.3">
      <c r="A945" s="234">
        <v>44771</v>
      </c>
      <c r="B945" s="101">
        <v>119.66796933000001</v>
      </c>
      <c r="C945" s="101">
        <v>133.6332543</v>
      </c>
      <c r="D945" s="101"/>
      <c r="E945" s="101"/>
      <c r="F945" s="102">
        <v>121.12728446</v>
      </c>
      <c r="G945" s="102">
        <v>117.38297252</v>
      </c>
    </row>
    <row r="946" spans="1:7" x14ac:dyDescent="0.3">
      <c r="A946" s="234">
        <v>44774</v>
      </c>
      <c r="B946" s="101">
        <v>119.20955608</v>
      </c>
      <c r="C946" s="101">
        <v>133.69598614</v>
      </c>
      <c r="D946" s="101"/>
      <c r="E946" s="101"/>
      <c r="F946" s="102">
        <v>121.18668221</v>
      </c>
      <c r="G946" s="102">
        <v>116.31386433999999</v>
      </c>
    </row>
    <row r="947" spans="1:7" x14ac:dyDescent="0.3">
      <c r="A947" s="234">
        <v>44775</v>
      </c>
      <c r="B947" s="101">
        <v>119.43621124000001</v>
      </c>
      <c r="C947" s="101">
        <v>133.36288468999999</v>
      </c>
      <c r="D947" s="101"/>
      <c r="E947" s="101"/>
      <c r="F947" s="102">
        <v>121.24610903999999</v>
      </c>
      <c r="G947" s="102">
        <v>117.60713468</v>
      </c>
    </row>
    <row r="948" spans="1:7" x14ac:dyDescent="0.3">
      <c r="A948" s="234">
        <v>44776</v>
      </c>
      <c r="B948" s="101">
        <v>119.33415263000001</v>
      </c>
      <c r="C948" s="101">
        <v>133.69242661999999</v>
      </c>
      <c r="D948" s="101"/>
      <c r="E948" s="101"/>
      <c r="F948" s="102">
        <v>121.30556514</v>
      </c>
      <c r="G948" s="102">
        <v>118.07703208</v>
      </c>
    </row>
    <row r="949" spans="1:7" x14ac:dyDescent="0.3">
      <c r="A949" s="234">
        <v>44777</v>
      </c>
      <c r="B949" s="101">
        <v>119.54464851</v>
      </c>
      <c r="C949" s="101">
        <v>135.34890920000001</v>
      </c>
      <c r="D949" s="101"/>
      <c r="E949" s="101"/>
      <c r="F949" s="102">
        <v>121.36717392</v>
      </c>
      <c r="G949" s="102">
        <v>120.48641401</v>
      </c>
    </row>
    <row r="950" spans="1:7" x14ac:dyDescent="0.3">
      <c r="A950" s="234">
        <v>44778</v>
      </c>
      <c r="B950" s="101">
        <v>119.80915039999999</v>
      </c>
      <c r="C950" s="101">
        <v>135.67483357</v>
      </c>
      <c r="D950" s="101"/>
      <c r="E950" s="101"/>
      <c r="F950" s="102">
        <v>121.42881392</v>
      </c>
      <c r="G950" s="102">
        <v>121.14600897</v>
      </c>
    </row>
    <row r="951" spans="1:7" x14ac:dyDescent="0.3">
      <c r="A951" s="234">
        <v>44781</v>
      </c>
      <c r="B951" s="101">
        <v>119.96819173</v>
      </c>
      <c r="C951" s="101">
        <v>136.37184318000001</v>
      </c>
      <c r="D951" s="101"/>
      <c r="E951" s="101"/>
      <c r="F951" s="102">
        <v>121.49048516000001</v>
      </c>
      <c r="G951" s="102">
        <v>123.34240214</v>
      </c>
    </row>
    <row r="952" spans="1:7" x14ac:dyDescent="0.3">
      <c r="A952" s="234">
        <v>44782</v>
      </c>
      <c r="B952" s="101">
        <v>120.16295357</v>
      </c>
      <c r="C952" s="101">
        <v>135.87386961999999</v>
      </c>
      <c r="D952" s="101"/>
      <c r="E952" s="101"/>
      <c r="F952" s="102">
        <v>121.55218779</v>
      </c>
      <c r="G952" s="102">
        <v>123.62546930000001</v>
      </c>
    </row>
    <row r="953" spans="1:7" x14ac:dyDescent="0.3">
      <c r="A953" s="234">
        <v>44783</v>
      </c>
      <c r="B953" s="101">
        <v>120.46912939000001</v>
      </c>
      <c r="C953" s="101">
        <v>135.87541393999999</v>
      </c>
      <c r="D953" s="101"/>
      <c r="E953" s="101"/>
      <c r="F953" s="102">
        <v>121.61392184</v>
      </c>
      <c r="G953" s="102">
        <v>125.42858596000001</v>
      </c>
    </row>
    <row r="954" spans="1:7" x14ac:dyDescent="0.3">
      <c r="A954" s="234">
        <v>44784</v>
      </c>
      <c r="B954" s="101">
        <v>121.26178458</v>
      </c>
      <c r="C954" s="101">
        <v>135.49460536999999</v>
      </c>
      <c r="D954" s="101"/>
      <c r="E954" s="101"/>
      <c r="F954" s="102">
        <v>121.67568711</v>
      </c>
      <c r="G954" s="102">
        <v>124.83939938</v>
      </c>
    </row>
    <row r="955" spans="1:7" x14ac:dyDescent="0.3">
      <c r="A955" s="234">
        <v>44785</v>
      </c>
      <c r="B955" s="101">
        <v>122.08548258</v>
      </c>
      <c r="C955" s="101">
        <v>136.35210552000001</v>
      </c>
      <c r="D955" s="101"/>
      <c r="E955" s="101"/>
      <c r="F955" s="102">
        <v>121.73748378000001</v>
      </c>
      <c r="G955" s="102">
        <v>128.30556688999999</v>
      </c>
    </row>
    <row r="956" spans="1:7" x14ac:dyDescent="0.3">
      <c r="A956" s="234">
        <v>44788</v>
      </c>
      <c r="B956" s="101">
        <v>123.40841727999999</v>
      </c>
      <c r="C956" s="101">
        <v>137.10791336</v>
      </c>
      <c r="D956" s="101"/>
      <c r="E956" s="101"/>
      <c r="F956" s="102">
        <v>121.79931186</v>
      </c>
      <c r="G956" s="102">
        <v>128.61018439</v>
      </c>
    </row>
    <row r="957" spans="1:7" x14ac:dyDescent="0.3">
      <c r="A957" s="234">
        <v>44789</v>
      </c>
      <c r="B957" s="101">
        <v>123.67334441</v>
      </c>
      <c r="C957" s="101">
        <v>136.33766448</v>
      </c>
      <c r="D957" s="101"/>
      <c r="E957" s="101"/>
      <c r="F957" s="102">
        <v>121.86117135000001</v>
      </c>
      <c r="G957" s="102">
        <v>129.15679370000001</v>
      </c>
    </row>
    <row r="958" spans="1:7" x14ac:dyDescent="0.3">
      <c r="A958" s="234">
        <v>44790</v>
      </c>
      <c r="B958" s="101">
        <v>124.04330686</v>
      </c>
      <c r="C958" s="101">
        <v>136.16658978999999</v>
      </c>
      <c r="D958" s="101"/>
      <c r="E958" s="101"/>
      <c r="F958" s="102">
        <v>121.92306223999999</v>
      </c>
      <c r="G958" s="102">
        <v>129.37910120999999</v>
      </c>
    </row>
    <row r="959" spans="1:7" x14ac:dyDescent="0.3">
      <c r="A959" s="234">
        <v>44791</v>
      </c>
      <c r="B959" s="101">
        <v>124.21042783</v>
      </c>
      <c r="C959" s="101">
        <v>136.15365654999999</v>
      </c>
      <c r="D959" s="101"/>
      <c r="E959" s="101"/>
      <c r="F959" s="102">
        <v>121.98498454</v>
      </c>
      <c r="G959" s="102">
        <v>129.49869759000001</v>
      </c>
    </row>
    <row r="960" spans="1:7" x14ac:dyDescent="0.3">
      <c r="A960" s="234">
        <v>44792</v>
      </c>
      <c r="B960" s="101">
        <v>124.30568253</v>
      </c>
      <c r="C960" s="101">
        <v>135.86324625</v>
      </c>
      <c r="D960" s="101"/>
      <c r="E960" s="101"/>
      <c r="F960" s="102">
        <v>122.04693824</v>
      </c>
      <c r="G960" s="102">
        <v>126.8627527</v>
      </c>
    </row>
    <row r="961" spans="1:7" x14ac:dyDescent="0.3">
      <c r="A961" s="234">
        <v>44795</v>
      </c>
      <c r="B961" s="101">
        <v>124.58719419000001</v>
      </c>
      <c r="C961" s="101">
        <v>135.58422480999999</v>
      </c>
      <c r="D961" s="101"/>
      <c r="E961" s="101"/>
      <c r="F961" s="102">
        <v>122.10892352</v>
      </c>
      <c r="G961" s="102">
        <v>125.72984688</v>
      </c>
    </row>
    <row r="962" spans="1:7" x14ac:dyDescent="0.3">
      <c r="A962" s="234">
        <v>44796</v>
      </c>
      <c r="B962" s="101">
        <v>124.65863521999999</v>
      </c>
      <c r="C962" s="101">
        <v>136.17197917999999</v>
      </c>
      <c r="D962" s="101"/>
      <c r="E962" s="101"/>
      <c r="F962" s="102">
        <v>122.17094021</v>
      </c>
      <c r="G962" s="102">
        <v>128.41120221</v>
      </c>
    </row>
    <row r="963" spans="1:7" x14ac:dyDescent="0.3">
      <c r="A963" s="234">
        <v>44797</v>
      </c>
      <c r="B963" s="101">
        <v>124.55870283</v>
      </c>
      <c r="C963" s="101">
        <v>136.04268662999999</v>
      </c>
      <c r="D963" s="101"/>
      <c r="E963" s="101"/>
      <c r="F963" s="102">
        <v>122.23298849</v>
      </c>
      <c r="G963" s="102">
        <v>128.45755704999999</v>
      </c>
    </row>
    <row r="964" spans="1:7" x14ac:dyDescent="0.3">
      <c r="A964" s="234">
        <v>44798</v>
      </c>
      <c r="B964" s="101">
        <v>124.73517916999999</v>
      </c>
      <c r="C964" s="101">
        <v>135.38600327</v>
      </c>
      <c r="D964" s="101"/>
      <c r="E964" s="101"/>
      <c r="F964" s="102">
        <v>122.29506816999999</v>
      </c>
      <c r="G964" s="102">
        <v>129.17879916000001</v>
      </c>
    </row>
    <row r="965" spans="1:7" x14ac:dyDescent="0.3">
      <c r="A965" s="234">
        <v>44799</v>
      </c>
      <c r="B965" s="101">
        <v>125.05198609999999</v>
      </c>
      <c r="C965" s="101">
        <v>135.57066115000001</v>
      </c>
      <c r="D965" s="101"/>
      <c r="E965" s="101"/>
      <c r="F965" s="102">
        <v>122.35717943</v>
      </c>
      <c r="G965" s="102">
        <v>127.7760249</v>
      </c>
    </row>
    <row r="966" spans="1:7" x14ac:dyDescent="0.3">
      <c r="A966" s="234">
        <v>44802</v>
      </c>
      <c r="B966" s="101">
        <v>125.55122279</v>
      </c>
      <c r="C966" s="101">
        <v>134.91863495000001</v>
      </c>
      <c r="D966" s="101"/>
      <c r="E966" s="101"/>
      <c r="F966" s="102">
        <v>122.41932228</v>
      </c>
      <c r="G966" s="102">
        <v>127.80362844</v>
      </c>
    </row>
    <row r="967" spans="1:7" x14ac:dyDescent="0.3">
      <c r="A967" s="234">
        <v>44803</v>
      </c>
      <c r="B967" s="101">
        <v>125.75491476000001</v>
      </c>
      <c r="C967" s="101">
        <v>134.99793625000001</v>
      </c>
      <c r="D967" s="101"/>
      <c r="E967" s="101"/>
      <c r="F967" s="102">
        <v>122.48149671</v>
      </c>
      <c r="G967" s="102">
        <v>125.65032454999999</v>
      </c>
    </row>
    <row r="968" spans="1:7" x14ac:dyDescent="0.3">
      <c r="A968" s="234">
        <v>44804</v>
      </c>
      <c r="B968" s="101">
        <v>126.56245348</v>
      </c>
      <c r="C968" s="101">
        <v>135.10980294999999</v>
      </c>
      <c r="D968" s="101"/>
      <c r="E968" s="101"/>
      <c r="F968" s="102">
        <v>122.54370272</v>
      </c>
      <c r="G968" s="102">
        <v>124.61745596999999</v>
      </c>
    </row>
    <row r="969" spans="1:7" x14ac:dyDescent="0.3">
      <c r="A969" s="234">
        <v>44805</v>
      </c>
      <c r="B969" s="101">
        <v>126.2537262</v>
      </c>
      <c r="C969" s="101">
        <v>136.01757810999999</v>
      </c>
      <c r="D969" s="101"/>
      <c r="E969" s="101"/>
      <c r="F969" s="102">
        <v>122.60594032</v>
      </c>
      <c r="G969" s="102">
        <v>125.62149216</v>
      </c>
    </row>
    <row r="970" spans="1:7" x14ac:dyDescent="0.3">
      <c r="A970" s="234">
        <v>44806</v>
      </c>
      <c r="B970" s="101">
        <v>126.5318359</v>
      </c>
      <c r="C970" s="101">
        <v>136.26553662000001</v>
      </c>
      <c r="D970" s="101"/>
      <c r="E970" s="101"/>
      <c r="F970" s="102">
        <v>122.6682095</v>
      </c>
      <c r="G970" s="102">
        <v>126.14368383</v>
      </c>
    </row>
    <row r="971" spans="1:7" x14ac:dyDescent="0.3">
      <c r="A971" s="234">
        <v>44809</v>
      </c>
      <c r="B971" s="101">
        <v>126.75721532999999</v>
      </c>
      <c r="C971" s="101">
        <v>136.12596117000001</v>
      </c>
      <c r="D971" s="101"/>
      <c r="E971" s="101"/>
      <c r="F971" s="102">
        <v>122.73051026</v>
      </c>
      <c r="G971" s="102">
        <v>127.66735159</v>
      </c>
    </row>
    <row r="972" spans="1:7" x14ac:dyDescent="0.3">
      <c r="A972" s="234">
        <v>44810</v>
      </c>
      <c r="B972" s="101">
        <v>126.598174</v>
      </c>
      <c r="C972" s="101">
        <v>135.58103976999999</v>
      </c>
      <c r="D972" s="101"/>
      <c r="E972" s="101"/>
      <c r="F972" s="102">
        <v>122.79284260999999</v>
      </c>
      <c r="G972" s="102">
        <v>124.89154572</v>
      </c>
    </row>
    <row r="973" spans="1:7" x14ac:dyDescent="0.3">
      <c r="A973" s="234">
        <v>44811</v>
      </c>
      <c r="B973" s="101"/>
      <c r="C973" s="101"/>
      <c r="D973" s="101"/>
      <c r="E973" s="101"/>
      <c r="F973" s="102"/>
      <c r="G973" s="102"/>
    </row>
    <row r="974" spans="1:7" x14ac:dyDescent="0.3">
      <c r="A974" s="234">
        <v>44812</v>
      </c>
      <c r="B974" s="101">
        <v>126.48590953</v>
      </c>
      <c r="C974" s="101">
        <v>136.04341962000001</v>
      </c>
      <c r="D974" s="101"/>
      <c r="E974" s="101"/>
      <c r="F974" s="102">
        <v>122.85520672</v>
      </c>
      <c r="G974" s="102">
        <v>125.06434663</v>
      </c>
    </row>
    <row r="975" spans="1:7" x14ac:dyDescent="0.3">
      <c r="A975" s="234">
        <v>44813</v>
      </c>
      <c r="B975" s="101">
        <v>126.72532201</v>
      </c>
      <c r="C975" s="101">
        <v>136.08135406</v>
      </c>
      <c r="D975" s="101"/>
      <c r="E975" s="101"/>
      <c r="F975" s="102">
        <v>122.91760241999999</v>
      </c>
      <c r="G975" s="102">
        <v>127.77778852</v>
      </c>
    </row>
    <row r="976" spans="1:7" x14ac:dyDescent="0.3">
      <c r="A976" s="234">
        <v>44816</v>
      </c>
      <c r="B976" s="101">
        <v>126.45401621000001</v>
      </c>
      <c r="C976" s="101">
        <v>135.74716855</v>
      </c>
      <c r="D976" s="101"/>
      <c r="E976" s="101"/>
      <c r="F976" s="102">
        <v>122.98002987</v>
      </c>
      <c r="G976" s="102">
        <v>129.03637807999999</v>
      </c>
    </row>
    <row r="977" spans="1:7" x14ac:dyDescent="0.3">
      <c r="A977" s="234">
        <v>44817</v>
      </c>
      <c r="B977" s="101">
        <v>126.44678706000001</v>
      </c>
      <c r="C977" s="101">
        <v>135.46438144999999</v>
      </c>
      <c r="D977" s="101"/>
      <c r="E977" s="101"/>
      <c r="F977" s="102">
        <v>123.04248909</v>
      </c>
      <c r="G977" s="102">
        <v>126.06371776</v>
      </c>
    </row>
    <row r="978" spans="1:7" x14ac:dyDescent="0.3">
      <c r="A978" s="234">
        <v>44818</v>
      </c>
      <c r="B978" s="101">
        <v>126.25159997999999</v>
      </c>
      <c r="C978" s="101">
        <v>135.45739911000001</v>
      </c>
      <c r="D978" s="101"/>
      <c r="E978" s="101"/>
      <c r="F978" s="102">
        <v>123.10497989</v>
      </c>
      <c r="G978" s="102">
        <v>125.78234595000001</v>
      </c>
    </row>
    <row r="979" spans="1:7" x14ac:dyDescent="0.3">
      <c r="A979" s="234">
        <v>44819</v>
      </c>
      <c r="B979" s="101">
        <v>126.36088774</v>
      </c>
      <c r="C979" s="101">
        <v>135.07617001</v>
      </c>
      <c r="D979" s="101"/>
      <c r="E979" s="101"/>
      <c r="F979" s="102">
        <v>123.16750245999999</v>
      </c>
      <c r="G979" s="102">
        <v>125.10759521</v>
      </c>
    </row>
    <row r="980" spans="1:7" x14ac:dyDescent="0.3">
      <c r="A980" s="234">
        <v>44820</v>
      </c>
      <c r="B980" s="101">
        <v>126.91157896999999</v>
      </c>
      <c r="C980" s="101">
        <v>135.51074753</v>
      </c>
      <c r="D980" s="101"/>
      <c r="E980" s="101"/>
      <c r="F980" s="102">
        <v>123.23005678</v>
      </c>
      <c r="G980" s="102">
        <v>124.34152295</v>
      </c>
    </row>
    <row r="981" spans="1:7" x14ac:dyDescent="0.3">
      <c r="A981" s="234">
        <v>44823</v>
      </c>
      <c r="B981" s="101">
        <v>126.88351285</v>
      </c>
      <c r="C981" s="101">
        <v>135.92734462999999</v>
      </c>
      <c r="D981" s="101"/>
      <c r="E981" s="101"/>
      <c r="F981" s="102">
        <v>123.29264286999999</v>
      </c>
      <c r="G981" s="102">
        <v>127.23559396</v>
      </c>
    </row>
    <row r="982" spans="1:7" x14ac:dyDescent="0.3">
      <c r="A982" s="234">
        <v>44824</v>
      </c>
      <c r="B982" s="101">
        <v>127.05828821999999</v>
      </c>
      <c r="C982" s="101">
        <v>136.08827036</v>
      </c>
      <c r="D982" s="101"/>
      <c r="E982" s="101"/>
      <c r="F982" s="102">
        <v>123.35526072</v>
      </c>
      <c r="G982" s="102">
        <v>128.02412681999999</v>
      </c>
    </row>
    <row r="983" spans="1:7" x14ac:dyDescent="0.3">
      <c r="A983" s="234">
        <v>44825</v>
      </c>
      <c r="B983" s="101">
        <v>127.11059324999999</v>
      </c>
      <c r="C983" s="101">
        <v>136.42251039999999</v>
      </c>
      <c r="D983" s="101"/>
      <c r="E983" s="101"/>
      <c r="F983" s="102">
        <v>123.41791051</v>
      </c>
      <c r="G983" s="102">
        <v>127.36299579999999</v>
      </c>
    </row>
    <row r="984" spans="1:7" x14ac:dyDescent="0.3">
      <c r="A984" s="234">
        <v>44826</v>
      </c>
      <c r="B984" s="101">
        <v>127.34575329</v>
      </c>
      <c r="C984" s="101">
        <v>137.15286651</v>
      </c>
      <c r="D984" s="101"/>
      <c r="E984" s="101"/>
      <c r="F984" s="102">
        <v>123.48059206000001</v>
      </c>
      <c r="G984" s="102">
        <v>129.79181172</v>
      </c>
    </row>
    <row r="985" spans="1:7" x14ac:dyDescent="0.3">
      <c r="A985" s="234">
        <v>44827</v>
      </c>
      <c r="B985" s="101">
        <v>127.16077206999999</v>
      </c>
      <c r="C985" s="101">
        <v>136.73131678999999</v>
      </c>
      <c r="D985" s="101"/>
      <c r="E985" s="101"/>
      <c r="F985" s="102">
        <v>123.54330538000001</v>
      </c>
      <c r="G985" s="102">
        <v>127.11283443000001</v>
      </c>
    </row>
    <row r="986" spans="1:7" x14ac:dyDescent="0.3">
      <c r="A986" s="234">
        <v>44830</v>
      </c>
      <c r="B986" s="101">
        <v>126.9060508</v>
      </c>
      <c r="C986" s="101">
        <v>136.14941519000001</v>
      </c>
      <c r="D986" s="101"/>
      <c r="E986" s="101"/>
      <c r="F986" s="102">
        <v>123.60605063</v>
      </c>
      <c r="G986" s="102">
        <v>124.15240568999999</v>
      </c>
    </row>
    <row r="987" spans="1:7" x14ac:dyDescent="0.3">
      <c r="A987" s="234">
        <v>44831</v>
      </c>
      <c r="B987" s="101">
        <v>126.70108309</v>
      </c>
      <c r="C987" s="101">
        <v>136.40487625</v>
      </c>
      <c r="D987" s="101"/>
      <c r="E987" s="101"/>
      <c r="F987" s="102">
        <v>123.66882765</v>
      </c>
      <c r="G987" s="102">
        <v>123.31290982</v>
      </c>
    </row>
    <row r="988" spans="1:7" x14ac:dyDescent="0.3">
      <c r="A988" s="234">
        <v>44832</v>
      </c>
      <c r="B988" s="101">
        <v>126.51652711</v>
      </c>
      <c r="C988" s="101">
        <v>136.09525384</v>
      </c>
      <c r="D988" s="101"/>
      <c r="E988" s="101"/>
      <c r="F988" s="102">
        <v>123.73163661</v>
      </c>
      <c r="G988" s="102">
        <v>123.39807574</v>
      </c>
    </row>
    <row r="989" spans="1:7" x14ac:dyDescent="0.3">
      <c r="A989" s="234">
        <v>44833</v>
      </c>
      <c r="B989" s="101">
        <v>126.40341214999999</v>
      </c>
      <c r="C989" s="101">
        <v>136.34417386000001</v>
      </c>
      <c r="D989" s="101"/>
      <c r="E989" s="101"/>
      <c r="F989" s="102">
        <v>123.79447750999999</v>
      </c>
      <c r="G989" s="102">
        <v>122.50278111999999</v>
      </c>
    </row>
    <row r="990" spans="1:7" x14ac:dyDescent="0.3">
      <c r="A990" s="234">
        <v>44834</v>
      </c>
      <c r="B990" s="101">
        <v>127.18203428</v>
      </c>
      <c r="C990" s="101">
        <v>137.10810427999999</v>
      </c>
      <c r="D990" s="101"/>
      <c r="E990" s="101"/>
      <c r="F990" s="102">
        <v>123.85735034</v>
      </c>
      <c r="G990" s="102">
        <v>125.20219367</v>
      </c>
    </row>
    <row r="991" spans="1:7" x14ac:dyDescent="0.3">
      <c r="A991" s="234">
        <v>44837</v>
      </c>
      <c r="B991" s="101">
        <v>126.84609136</v>
      </c>
      <c r="C991" s="101">
        <v>137.36046698999999</v>
      </c>
      <c r="D991" s="101"/>
      <c r="E991" s="101"/>
      <c r="F991" s="102">
        <v>123.92025511999999</v>
      </c>
      <c r="G991" s="102">
        <v>132.14025194000001</v>
      </c>
    </row>
    <row r="992" spans="1:7" x14ac:dyDescent="0.3">
      <c r="A992" s="234">
        <v>44838</v>
      </c>
      <c r="B992" s="101">
        <v>126.93879459999999</v>
      </c>
      <c r="C992" s="101">
        <v>137.35637179</v>
      </c>
      <c r="D992" s="101"/>
      <c r="E992" s="101"/>
      <c r="F992" s="102">
        <v>123.98319184</v>
      </c>
      <c r="G992" s="102">
        <v>132.24909592</v>
      </c>
    </row>
    <row r="993" spans="1:7" x14ac:dyDescent="0.3">
      <c r="A993" s="234">
        <v>44839</v>
      </c>
      <c r="B993" s="101">
        <v>126.99917927</v>
      </c>
      <c r="C993" s="101">
        <v>137.46153532</v>
      </c>
      <c r="D993" s="101"/>
      <c r="E993" s="101"/>
      <c r="F993" s="102">
        <v>124.0461605</v>
      </c>
      <c r="G993" s="102">
        <v>133.3501655</v>
      </c>
    </row>
    <row r="994" spans="1:7" x14ac:dyDescent="0.3">
      <c r="A994" s="234">
        <v>44840</v>
      </c>
      <c r="B994" s="101">
        <v>127.38615149</v>
      </c>
      <c r="C994" s="101">
        <v>137.25175017000001</v>
      </c>
      <c r="D994" s="101"/>
      <c r="E994" s="101"/>
      <c r="F994" s="102">
        <v>124.10916109999999</v>
      </c>
      <c r="G994" s="102">
        <v>133.76320598000001</v>
      </c>
    </row>
    <row r="995" spans="1:7" x14ac:dyDescent="0.3">
      <c r="A995" s="234">
        <v>44841</v>
      </c>
      <c r="B995" s="101">
        <v>127.69360304999999</v>
      </c>
      <c r="C995" s="101">
        <v>137.02827794999999</v>
      </c>
      <c r="D995" s="101"/>
      <c r="E995" s="101"/>
      <c r="F995" s="102">
        <v>124.17219365</v>
      </c>
      <c r="G995" s="102">
        <v>132.41422790999999</v>
      </c>
    </row>
    <row r="996" spans="1:7" x14ac:dyDescent="0.3">
      <c r="A996" s="234">
        <v>44844</v>
      </c>
      <c r="B996" s="101">
        <v>127.50777133</v>
      </c>
      <c r="C996" s="101">
        <v>136.93494831999999</v>
      </c>
      <c r="D996" s="101"/>
      <c r="E996" s="101"/>
      <c r="F996" s="102">
        <v>124.23525831000001</v>
      </c>
      <c r="G996" s="102">
        <v>131.91971942999999</v>
      </c>
    </row>
    <row r="997" spans="1:7" x14ac:dyDescent="0.3">
      <c r="A997" s="234">
        <v>44845</v>
      </c>
      <c r="B997" s="101">
        <v>127.57155796000001</v>
      </c>
      <c r="C997" s="101">
        <v>136.81176486999999</v>
      </c>
      <c r="D997" s="101"/>
      <c r="E997" s="101"/>
      <c r="F997" s="102">
        <v>124.29835491</v>
      </c>
      <c r="G997" s="102">
        <v>130.65273275999999</v>
      </c>
    </row>
    <row r="998" spans="1:7" x14ac:dyDescent="0.3">
      <c r="A998" s="234">
        <v>44846</v>
      </c>
      <c r="B998" s="101"/>
      <c r="C998" s="101"/>
      <c r="D998" s="101"/>
      <c r="E998" s="101"/>
      <c r="F998" s="102"/>
      <c r="G998" s="102"/>
    </row>
    <row r="999" spans="1:7" x14ac:dyDescent="0.3">
      <c r="A999" s="234">
        <v>44847</v>
      </c>
      <c r="B999" s="101">
        <v>127.25772775</v>
      </c>
      <c r="C999" s="101">
        <v>136.88118790999999</v>
      </c>
      <c r="D999" s="101"/>
      <c r="E999" s="101"/>
      <c r="F999" s="102">
        <v>124.36148363</v>
      </c>
      <c r="G999" s="102">
        <v>130.05306684000001</v>
      </c>
    </row>
    <row r="1000" spans="1:7" x14ac:dyDescent="0.3">
      <c r="A1000" s="234">
        <v>44848</v>
      </c>
      <c r="B1000" s="101">
        <v>127.21860528000001</v>
      </c>
      <c r="C1000" s="101">
        <v>136.85390945</v>
      </c>
      <c r="D1000" s="101"/>
      <c r="E1000" s="101"/>
      <c r="F1000" s="102">
        <v>124.42464447</v>
      </c>
      <c r="G1000" s="102">
        <v>127.51828564</v>
      </c>
    </row>
    <row r="1001" spans="1:7" x14ac:dyDescent="0.3">
      <c r="A1001" s="234">
        <v>44851</v>
      </c>
      <c r="B1001" s="101">
        <v>126.82227769000001</v>
      </c>
      <c r="C1001" s="101">
        <v>137.18967544</v>
      </c>
      <c r="D1001" s="101"/>
      <c r="E1001" s="101"/>
      <c r="F1001" s="102">
        <v>124.48783724</v>
      </c>
      <c r="G1001" s="102">
        <v>129.28377454</v>
      </c>
    </row>
    <row r="1002" spans="1:7" x14ac:dyDescent="0.3">
      <c r="A1002" s="234">
        <v>44852</v>
      </c>
      <c r="B1002" s="101">
        <v>127.02469393</v>
      </c>
      <c r="C1002" s="101">
        <v>137.34050256</v>
      </c>
      <c r="D1002" s="101"/>
      <c r="E1002" s="101"/>
      <c r="F1002" s="102">
        <v>124.55106214</v>
      </c>
      <c r="G1002" s="102">
        <v>131.69492009000001</v>
      </c>
    </row>
    <row r="1003" spans="1:7" x14ac:dyDescent="0.3">
      <c r="A1003" s="234">
        <v>44853</v>
      </c>
      <c r="B1003" s="101">
        <v>126.99620256</v>
      </c>
      <c r="C1003" s="101">
        <v>137.41065775000001</v>
      </c>
      <c r="D1003" s="101"/>
      <c r="E1003" s="101"/>
      <c r="F1003" s="102">
        <v>124.61431915999999</v>
      </c>
      <c r="G1003" s="102">
        <v>132.29929659000001</v>
      </c>
    </row>
    <row r="1004" spans="1:7" x14ac:dyDescent="0.3">
      <c r="A1004" s="234">
        <v>44854</v>
      </c>
      <c r="B1004" s="101">
        <v>127.24794713</v>
      </c>
      <c r="C1004" s="101">
        <v>137.51974243999999</v>
      </c>
      <c r="D1004" s="101"/>
      <c r="E1004" s="101"/>
      <c r="F1004" s="102">
        <v>124.6776083</v>
      </c>
      <c r="G1004" s="102">
        <v>133.31977430000001</v>
      </c>
    </row>
    <row r="1005" spans="1:7" x14ac:dyDescent="0.3">
      <c r="A1005" s="234">
        <v>44855</v>
      </c>
      <c r="B1005" s="101">
        <v>127.53286074</v>
      </c>
      <c r="C1005" s="101">
        <v>137.86398412</v>
      </c>
      <c r="D1005" s="101"/>
      <c r="E1005" s="101"/>
      <c r="F1005" s="102">
        <v>124.74092955</v>
      </c>
      <c r="G1005" s="102">
        <v>136.45752109</v>
      </c>
    </row>
    <row r="1006" spans="1:7" x14ac:dyDescent="0.3">
      <c r="A1006" s="234">
        <v>44858</v>
      </c>
      <c r="B1006" s="101">
        <v>127.28239191</v>
      </c>
      <c r="C1006" s="101">
        <v>137.52415153999999</v>
      </c>
      <c r="D1006" s="101"/>
      <c r="E1006" s="101"/>
      <c r="F1006" s="102">
        <v>124.80428310000001</v>
      </c>
      <c r="G1006" s="102">
        <v>132.00171083000001</v>
      </c>
    </row>
    <row r="1007" spans="1:7" x14ac:dyDescent="0.3">
      <c r="A1007" s="234">
        <v>44859</v>
      </c>
      <c r="B1007" s="101">
        <v>127.29132204</v>
      </c>
      <c r="C1007" s="101">
        <v>137.52706556000001</v>
      </c>
      <c r="D1007" s="101"/>
      <c r="E1007" s="101"/>
      <c r="F1007" s="102">
        <v>124.86766876999999</v>
      </c>
      <c r="G1007" s="102">
        <v>130.42342765000001</v>
      </c>
    </row>
    <row r="1008" spans="1:7" x14ac:dyDescent="0.3">
      <c r="A1008" s="234">
        <v>44860</v>
      </c>
      <c r="B1008" s="101">
        <v>127.19053916</v>
      </c>
      <c r="C1008" s="101">
        <v>137.29949074999999</v>
      </c>
      <c r="D1008" s="101"/>
      <c r="E1008" s="101"/>
      <c r="F1008" s="102">
        <v>124.93108656</v>
      </c>
      <c r="G1008" s="102">
        <v>128.30503211999999</v>
      </c>
    </row>
    <row r="1009" spans="1:7" x14ac:dyDescent="0.3">
      <c r="A1009" s="234">
        <v>44861</v>
      </c>
      <c r="B1009" s="101">
        <v>127.24794713</v>
      </c>
      <c r="C1009" s="101">
        <v>137.64770514</v>
      </c>
      <c r="D1009" s="101"/>
      <c r="E1009" s="101"/>
      <c r="F1009" s="102">
        <v>124.99453665</v>
      </c>
      <c r="G1009" s="102">
        <v>130.4406884</v>
      </c>
    </row>
    <row r="1010" spans="1:7" x14ac:dyDescent="0.3">
      <c r="A1010" s="234">
        <v>44862</v>
      </c>
      <c r="B1010" s="101">
        <v>127.30492984999999</v>
      </c>
      <c r="C1010" s="101">
        <v>137.85292874999999</v>
      </c>
      <c r="D1010" s="101"/>
      <c r="E1010" s="101"/>
      <c r="F1010" s="102">
        <v>125.05801886</v>
      </c>
      <c r="G1010" s="102">
        <v>130.3249606</v>
      </c>
    </row>
    <row r="1011" spans="1:7" x14ac:dyDescent="0.3">
      <c r="A1011" s="234">
        <v>44865</v>
      </c>
      <c r="B1011" s="101">
        <v>127.20967515</v>
      </c>
      <c r="C1011" s="101">
        <v>138.79801416999999</v>
      </c>
      <c r="D1011" s="101"/>
      <c r="E1011" s="101"/>
      <c r="F1011" s="102">
        <v>125.12153336</v>
      </c>
      <c r="G1011" s="102">
        <v>132.02945091000001</v>
      </c>
    </row>
    <row r="1012" spans="1:7" x14ac:dyDescent="0.3">
      <c r="A1012" s="234">
        <v>44866</v>
      </c>
      <c r="B1012" s="101">
        <v>127.11186899</v>
      </c>
      <c r="C1012" s="101">
        <v>138.78783973</v>
      </c>
      <c r="D1012" s="101"/>
      <c r="E1012" s="101"/>
      <c r="F1012" s="102">
        <v>125.18508016</v>
      </c>
      <c r="G1012" s="102">
        <v>133.04390953999999</v>
      </c>
    </row>
    <row r="1013" spans="1:7" x14ac:dyDescent="0.3">
      <c r="A1013" s="234">
        <v>44867</v>
      </c>
      <c r="B1013" s="101"/>
      <c r="C1013" s="101"/>
      <c r="D1013" s="101"/>
      <c r="E1013" s="101"/>
      <c r="F1013" s="102"/>
      <c r="G1013" s="102"/>
    </row>
    <row r="1014" spans="1:7" x14ac:dyDescent="0.3">
      <c r="A1014" s="234">
        <v>44868</v>
      </c>
      <c r="B1014" s="101">
        <v>127.09485922</v>
      </c>
      <c r="C1014" s="101">
        <v>138.51755890999999</v>
      </c>
      <c r="D1014" s="101"/>
      <c r="E1014" s="101"/>
      <c r="F1014" s="102">
        <v>125.24865926</v>
      </c>
      <c r="G1014" s="102">
        <v>133.00715792</v>
      </c>
    </row>
    <row r="1015" spans="1:7" x14ac:dyDescent="0.3">
      <c r="A1015" s="234">
        <v>44869</v>
      </c>
      <c r="B1015" s="101">
        <v>127.27813947</v>
      </c>
      <c r="C1015" s="101">
        <v>138.46935393999999</v>
      </c>
      <c r="D1015" s="101"/>
      <c r="E1015" s="101"/>
      <c r="F1015" s="102">
        <v>125.31227066</v>
      </c>
      <c r="G1015" s="102">
        <v>134.43978860999999</v>
      </c>
    </row>
    <row r="1016" spans="1:7" x14ac:dyDescent="0.3">
      <c r="A1016" s="234">
        <v>44872</v>
      </c>
      <c r="B1016" s="101">
        <v>127.02852111999999</v>
      </c>
      <c r="C1016" s="101">
        <v>137.76858730999999</v>
      </c>
      <c r="D1016" s="101"/>
      <c r="E1016" s="101"/>
      <c r="F1016" s="102">
        <v>125.37591435</v>
      </c>
      <c r="G1016" s="102">
        <v>131.23902927</v>
      </c>
    </row>
    <row r="1017" spans="1:7" x14ac:dyDescent="0.3">
      <c r="A1017" s="234">
        <v>44873</v>
      </c>
      <c r="B1017" s="101">
        <v>126.86607784</v>
      </c>
      <c r="C1017" s="101">
        <v>137.84434489</v>
      </c>
      <c r="D1017" s="101"/>
      <c r="E1017" s="101"/>
      <c r="F1017" s="102">
        <v>125.43959034</v>
      </c>
      <c r="G1017" s="102">
        <v>132.16971013</v>
      </c>
    </row>
    <row r="1018" spans="1:7" x14ac:dyDescent="0.3">
      <c r="A1018" s="234">
        <v>44874</v>
      </c>
      <c r="B1018" s="101">
        <v>126.26095535</v>
      </c>
      <c r="C1018" s="101">
        <v>137.72720663000001</v>
      </c>
      <c r="D1018" s="101"/>
      <c r="E1018" s="101"/>
      <c r="F1018" s="102">
        <v>125.50329863</v>
      </c>
      <c r="G1018" s="102">
        <v>129.23383557</v>
      </c>
    </row>
    <row r="1019" spans="1:7" x14ac:dyDescent="0.3">
      <c r="A1019" s="234">
        <v>44875</v>
      </c>
      <c r="B1019" s="101">
        <v>125.08728137</v>
      </c>
      <c r="C1019" s="101">
        <v>135.70272868000001</v>
      </c>
      <c r="D1019" s="101"/>
      <c r="E1019" s="101"/>
      <c r="F1019" s="102">
        <v>125.56703922</v>
      </c>
      <c r="G1019" s="102">
        <v>124.90484685</v>
      </c>
    </row>
    <row r="1020" spans="1:7" x14ac:dyDescent="0.3">
      <c r="A1020" s="234">
        <v>44876</v>
      </c>
      <c r="B1020" s="101">
        <v>124.79683958</v>
      </c>
      <c r="C1020" s="101">
        <v>135.65821675999999</v>
      </c>
      <c r="D1020" s="101"/>
      <c r="E1020" s="101"/>
      <c r="F1020" s="102">
        <v>125.63081228</v>
      </c>
      <c r="G1020" s="102">
        <v>127.72440195</v>
      </c>
    </row>
    <row r="1021" spans="1:7" x14ac:dyDescent="0.3">
      <c r="A1021" s="234">
        <v>44879</v>
      </c>
      <c r="B1021" s="101">
        <v>124.64715362</v>
      </c>
      <c r="C1021" s="101">
        <v>136.79028925</v>
      </c>
      <c r="D1021" s="101"/>
      <c r="E1021" s="101"/>
      <c r="F1021" s="102">
        <v>125.69461764</v>
      </c>
      <c r="G1021" s="102">
        <v>128.75730467</v>
      </c>
    </row>
    <row r="1022" spans="1:7" x14ac:dyDescent="0.3">
      <c r="A1022" s="234">
        <v>44880</v>
      </c>
      <c r="B1022" s="101"/>
      <c r="C1022" s="101"/>
      <c r="D1022" s="101"/>
      <c r="E1022" s="101"/>
      <c r="F1022" s="102"/>
      <c r="G1022" s="102"/>
    </row>
    <row r="1023" spans="1:7" x14ac:dyDescent="0.3">
      <c r="A1023" s="234">
        <v>44881</v>
      </c>
      <c r="B1023" s="101">
        <v>123.93316862</v>
      </c>
      <c r="C1023" s="101">
        <v>136.01032652000001</v>
      </c>
      <c r="D1023" s="101"/>
      <c r="E1023" s="101"/>
      <c r="F1023" s="102">
        <v>125.75845547</v>
      </c>
      <c r="G1023" s="102">
        <v>125.43719926</v>
      </c>
    </row>
    <row r="1024" spans="1:7" x14ac:dyDescent="0.3">
      <c r="A1024" s="234">
        <v>44882</v>
      </c>
      <c r="B1024" s="101">
        <v>121.79036311</v>
      </c>
      <c r="C1024" s="101">
        <v>136.04504739999999</v>
      </c>
      <c r="D1024" s="101"/>
      <c r="E1024" s="101"/>
      <c r="F1024" s="102">
        <v>125.82232578</v>
      </c>
      <c r="G1024" s="102">
        <v>124.82215001</v>
      </c>
    </row>
    <row r="1025" spans="1:7" x14ac:dyDescent="0.3">
      <c r="A1025" s="234">
        <v>44883</v>
      </c>
      <c r="B1025" s="101">
        <v>122.39718658</v>
      </c>
      <c r="C1025" s="101">
        <v>135.54157806000001</v>
      </c>
      <c r="D1025" s="101"/>
      <c r="E1025" s="101"/>
      <c r="F1025" s="102">
        <v>125.88622839</v>
      </c>
      <c r="G1025" s="102">
        <v>123.87478869</v>
      </c>
    </row>
    <row r="1026" spans="1:7" x14ac:dyDescent="0.3">
      <c r="A1026" s="234">
        <v>44886</v>
      </c>
      <c r="B1026" s="101">
        <v>121.95365688</v>
      </c>
      <c r="C1026" s="101">
        <v>135.77601831999999</v>
      </c>
      <c r="D1026" s="101"/>
      <c r="E1026" s="101"/>
      <c r="F1026" s="102">
        <v>125.95016347000001</v>
      </c>
      <c r="G1026" s="102">
        <v>124.87380709</v>
      </c>
    </row>
    <row r="1027" spans="1:7" x14ac:dyDescent="0.3">
      <c r="A1027" s="234">
        <v>44887</v>
      </c>
      <c r="B1027" s="101">
        <v>121.89624892000001</v>
      </c>
      <c r="C1027" s="101">
        <v>135.06547757000001</v>
      </c>
      <c r="D1027" s="101"/>
      <c r="E1027" s="101"/>
      <c r="F1027" s="102">
        <v>126.01413103</v>
      </c>
      <c r="G1027" s="102">
        <v>124.064088</v>
      </c>
    </row>
    <row r="1028" spans="1:7" x14ac:dyDescent="0.3">
      <c r="A1028" s="234">
        <v>44888</v>
      </c>
      <c r="B1028" s="101">
        <v>121.57093711</v>
      </c>
      <c r="C1028" s="101">
        <v>134.54644974999999</v>
      </c>
      <c r="D1028" s="101"/>
      <c r="E1028" s="101"/>
      <c r="F1028" s="102">
        <v>126.07813107</v>
      </c>
      <c r="G1028" s="102">
        <v>123.84176912</v>
      </c>
    </row>
    <row r="1029" spans="1:7" x14ac:dyDescent="0.3">
      <c r="A1029" s="234">
        <v>44889</v>
      </c>
      <c r="B1029" s="101">
        <v>121.55817978</v>
      </c>
      <c r="C1029" s="101">
        <v>135.38755638000001</v>
      </c>
      <c r="D1029" s="101"/>
      <c r="E1029" s="101"/>
      <c r="F1029" s="102">
        <v>126.14216376</v>
      </c>
      <c r="G1029" s="102">
        <v>127.24386592</v>
      </c>
    </row>
    <row r="1030" spans="1:7" x14ac:dyDescent="0.3">
      <c r="A1030" s="234">
        <v>44890</v>
      </c>
      <c r="B1030" s="101">
        <v>121.30898668</v>
      </c>
      <c r="C1030" s="101">
        <v>134.68000282</v>
      </c>
      <c r="D1030" s="101"/>
      <c r="E1030" s="101"/>
      <c r="F1030" s="102">
        <v>126.20622892</v>
      </c>
      <c r="G1030" s="102">
        <v>123.99600078</v>
      </c>
    </row>
    <row r="1031" spans="1:7" x14ac:dyDescent="0.3">
      <c r="A1031" s="234">
        <v>44893</v>
      </c>
      <c r="B1031" s="101">
        <v>121.21670869</v>
      </c>
      <c r="C1031" s="101">
        <v>135.14762562999999</v>
      </c>
      <c r="D1031" s="101"/>
      <c r="E1031" s="101"/>
      <c r="F1031" s="102">
        <v>126.27032656</v>
      </c>
      <c r="G1031" s="102">
        <v>123.77463766</v>
      </c>
    </row>
    <row r="1032" spans="1:7" x14ac:dyDescent="0.3">
      <c r="A1032" s="234">
        <v>44894</v>
      </c>
      <c r="B1032" s="101">
        <v>121.24945249</v>
      </c>
      <c r="C1032" s="101">
        <v>136.68984788</v>
      </c>
      <c r="D1032" s="101"/>
      <c r="E1032" s="101"/>
      <c r="F1032" s="102">
        <v>126.33445686</v>
      </c>
      <c r="G1032" s="102">
        <v>126.19530678</v>
      </c>
    </row>
    <row r="1033" spans="1:7" x14ac:dyDescent="0.3">
      <c r="A1033" s="234">
        <v>44895</v>
      </c>
      <c r="B1033" s="101">
        <v>121.92644125</v>
      </c>
      <c r="C1033" s="101">
        <v>137.69752489999999</v>
      </c>
      <c r="D1033" s="101"/>
      <c r="E1033" s="101"/>
      <c r="F1033" s="102">
        <v>126.39861963</v>
      </c>
      <c r="G1033" s="102">
        <v>127.98896814</v>
      </c>
    </row>
    <row r="1034" spans="1:7" x14ac:dyDescent="0.3">
      <c r="A1034" s="234">
        <v>44896</v>
      </c>
      <c r="B1034" s="101">
        <v>122.38017680999999</v>
      </c>
      <c r="C1034" s="101">
        <v>137.29707898999999</v>
      </c>
      <c r="D1034" s="101"/>
      <c r="E1034" s="101"/>
      <c r="F1034" s="102">
        <v>126.46281506</v>
      </c>
      <c r="G1034" s="102">
        <v>126.21350054</v>
      </c>
    </row>
    <row r="1035" spans="1:7" x14ac:dyDescent="0.3">
      <c r="A1035" s="234">
        <v>44897</v>
      </c>
      <c r="B1035" s="101">
        <v>123.05248788999999</v>
      </c>
      <c r="C1035" s="101">
        <v>137.67163121999999</v>
      </c>
      <c r="D1035" s="101"/>
      <c r="E1035" s="101"/>
      <c r="F1035" s="102">
        <v>126.52704296</v>
      </c>
      <c r="G1035" s="102">
        <v>127.34942159000001</v>
      </c>
    </row>
    <row r="1036" spans="1:7" x14ac:dyDescent="0.3">
      <c r="A1036" s="234">
        <v>44900</v>
      </c>
      <c r="B1036" s="101">
        <v>122.85602507</v>
      </c>
      <c r="C1036" s="101">
        <v>136.93085289000001</v>
      </c>
      <c r="D1036" s="101"/>
      <c r="E1036" s="101"/>
      <c r="F1036" s="102">
        <v>126.59130351</v>
      </c>
      <c r="G1036" s="102">
        <v>124.47924483</v>
      </c>
    </row>
    <row r="1037" spans="1:7" x14ac:dyDescent="0.3">
      <c r="A1037" s="234">
        <v>44901</v>
      </c>
      <c r="B1037" s="101">
        <v>122.53751715999999</v>
      </c>
      <c r="C1037" s="101">
        <v>136.36758854000001</v>
      </c>
      <c r="D1037" s="101"/>
      <c r="E1037" s="101"/>
      <c r="F1037" s="102">
        <v>126.65559672000001</v>
      </c>
      <c r="G1037" s="102">
        <v>125.37489217</v>
      </c>
    </row>
    <row r="1038" spans="1:7" x14ac:dyDescent="0.3">
      <c r="A1038" s="234">
        <v>44902</v>
      </c>
      <c r="B1038" s="101">
        <v>122.30916103</v>
      </c>
      <c r="C1038" s="101">
        <v>136.58302405000001</v>
      </c>
      <c r="D1038" s="101"/>
      <c r="E1038" s="101"/>
      <c r="F1038" s="102">
        <v>126.71992259</v>
      </c>
      <c r="G1038" s="102">
        <v>124.10050966</v>
      </c>
    </row>
    <row r="1039" spans="1:7" x14ac:dyDescent="0.3">
      <c r="A1039" s="234">
        <v>44903</v>
      </c>
      <c r="B1039" s="101">
        <v>121.74656296000001</v>
      </c>
      <c r="C1039" s="101">
        <v>136.42381617000001</v>
      </c>
      <c r="D1039" s="101"/>
      <c r="E1039" s="101"/>
      <c r="F1039" s="102">
        <v>126.78428110999999</v>
      </c>
      <c r="G1039" s="102">
        <v>122.03023259</v>
      </c>
    </row>
    <row r="1040" spans="1:7" x14ac:dyDescent="0.3">
      <c r="A1040" s="234">
        <v>44904</v>
      </c>
      <c r="B1040" s="101">
        <v>121.88689354</v>
      </c>
      <c r="C1040" s="101">
        <v>136.04874261000001</v>
      </c>
      <c r="D1040" s="101"/>
      <c r="E1040" s="101"/>
      <c r="F1040" s="102">
        <v>126.84867228</v>
      </c>
      <c r="G1040" s="102">
        <v>122.33803598</v>
      </c>
    </row>
    <row r="1041" spans="1:7" x14ac:dyDescent="0.3">
      <c r="A1041" s="234">
        <v>44907</v>
      </c>
      <c r="B1041" s="101">
        <v>121.05724212</v>
      </c>
      <c r="C1041" s="101">
        <v>135.27782912000001</v>
      </c>
      <c r="D1041" s="101"/>
      <c r="E1041" s="101"/>
      <c r="F1041" s="102">
        <v>126.91309629</v>
      </c>
      <c r="G1041" s="102">
        <v>119.86187533</v>
      </c>
    </row>
    <row r="1042" spans="1:7" x14ac:dyDescent="0.3">
      <c r="A1042" s="234">
        <v>44908</v>
      </c>
      <c r="B1042" s="101">
        <v>120.22376349</v>
      </c>
      <c r="C1042" s="101">
        <v>134.92240240000001</v>
      </c>
      <c r="D1042" s="101"/>
      <c r="E1042" s="101"/>
      <c r="F1042" s="102">
        <v>126.97755294</v>
      </c>
      <c r="G1042" s="102">
        <v>117.80963272</v>
      </c>
    </row>
    <row r="1043" spans="1:7" x14ac:dyDescent="0.3">
      <c r="A1043" s="234">
        <v>44909</v>
      </c>
      <c r="B1043" s="101">
        <v>119.14789567</v>
      </c>
      <c r="C1043" s="101">
        <v>134.86635244999999</v>
      </c>
      <c r="D1043" s="101"/>
      <c r="E1043" s="101"/>
      <c r="F1043" s="102">
        <v>127.04204244</v>
      </c>
      <c r="G1043" s="102">
        <v>118.04413767</v>
      </c>
    </row>
    <row r="1044" spans="1:7" x14ac:dyDescent="0.3">
      <c r="A1044" s="234">
        <v>44910</v>
      </c>
      <c r="B1044" s="101">
        <v>118.47643509</v>
      </c>
      <c r="C1044" s="101">
        <v>135.10393858</v>
      </c>
      <c r="D1044" s="101"/>
      <c r="E1044" s="101"/>
      <c r="F1044" s="102">
        <v>127.10656458</v>
      </c>
      <c r="G1044" s="102">
        <v>118.03494408</v>
      </c>
    </row>
    <row r="1045" spans="1:7" x14ac:dyDescent="0.3">
      <c r="A1045" s="234">
        <v>44911</v>
      </c>
      <c r="B1045" s="101">
        <v>118.23829834</v>
      </c>
      <c r="C1045" s="101">
        <v>134.63627059999999</v>
      </c>
      <c r="D1045" s="101"/>
      <c r="E1045" s="101"/>
      <c r="F1045" s="102">
        <v>127.17111955999999</v>
      </c>
      <c r="G1045" s="102">
        <v>117.03139715</v>
      </c>
    </row>
    <row r="1046" spans="1:7" x14ac:dyDescent="0.3">
      <c r="A1046" s="234">
        <v>44914</v>
      </c>
      <c r="B1046" s="101">
        <v>117.4681811</v>
      </c>
      <c r="C1046" s="101">
        <v>134.52332781000001</v>
      </c>
      <c r="D1046" s="101"/>
      <c r="E1046" s="101"/>
      <c r="F1046" s="102">
        <v>127.23570719999999</v>
      </c>
      <c r="G1046" s="102">
        <v>119.17510919999999</v>
      </c>
    </row>
    <row r="1047" spans="1:7" x14ac:dyDescent="0.3">
      <c r="A1047" s="234">
        <v>44915</v>
      </c>
      <c r="B1047" s="101">
        <v>118.19832538</v>
      </c>
      <c r="C1047" s="101">
        <v>135.17228609</v>
      </c>
      <c r="D1047" s="101"/>
      <c r="E1047" s="101"/>
      <c r="F1047" s="102">
        <v>127.30032765999999</v>
      </c>
      <c r="G1047" s="102">
        <v>121.59225107</v>
      </c>
    </row>
    <row r="1048" spans="1:7" x14ac:dyDescent="0.3">
      <c r="A1048" s="234">
        <v>44916</v>
      </c>
      <c r="B1048" s="101">
        <v>119.05646817</v>
      </c>
      <c r="C1048" s="101">
        <v>135.11327274999999</v>
      </c>
      <c r="D1048" s="101"/>
      <c r="E1048" s="101"/>
      <c r="F1048" s="102">
        <v>127.36498096</v>
      </c>
      <c r="G1048" s="102">
        <v>122.23970547</v>
      </c>
    </row>
    <row r="1049" spans="1:7" x14ac:dyDescent="0.3">
      <c r="A1049" s="234">
        <v>44917</v>
      </c>
      <c r="B1049" s="101">
        <v>119.11685285</v>
      </c>
      <c r="C1049" s="101">
        <v>135.51659239</v>
      </c>
      <c r="D1049" s="101"/>
      <c r="E1049" s="101"/>
      <c r="F1049" s="102">
        <v>127.42966709</v>
      </c>
      <c r="G1049" s="102">
        <v>122.37440075000001</v>
      </c>
    </row>
    <row r="1050" spans="1:7" x14ac:dyDescent="0.3">
      <c r="A1050" s="234">
        <v>44918</v>
      </c>
      <c r="B1050" s="101">
        <v>119.92013914</v>
      </c>
      <c r="C1050" s="101">
        <v>136.17383186999999</v>
      </c>
      <c r="D1050" s="101"/>
      <c r="E1050" s="101"/>
      <c r="F1050" s="102">
        <v>127.49438606</v>
      </c>
      <c r="G1050" s="102">
        <v>124.81622195999999</v>
      </c>
    </row>
    <row r="1051" spans="1:7" x14ac:dyDescent="0.3">
      <c r="A1051" s="234">
        <v>44921</v>
      </c>
      <c r="B1051" s="101">
        <v>120.2161091</v>
      </c>
      <c r="C1051" s="101">
        <v>136.23274416999999</v>
      </c>
      <c r="D1051" s="101"/>
      <c r="E1051" s="101"/>
      <c r="F1051" s="102">
        <v>127.55913803</v>
      </c>
      <c r="G1051" s="102">
        <v>123.72411839999999</v>
      </c>
    </row>
    <row r="1052" spans="1:7" x14ac:dyDescent="0.3">
      <c r="A1052" s="234">
        <v>44922</v>
      </c>
      <c r="B1052" s="101">
        <v>120.53376651000001</v>
      </c>
      <c r="C1052" s="101">
        <v>136.39023366000001</v>
      </c>
      <c r="D1052" s="101"/>
      <c r="E1052" s="101"/>
      <c r="F1052" s="102">
        <v>127.62392284000001</v>
      </c>
      <c r="G1052" s="102">
        <v>123.54257903</v>
      </c>
    </row>
    <row r="1053" spans="1:7" x14ac:dyDescent="0.3">
      <c r="A1053" s="234">
        <v>44923</v>
      </c>
      <c r="B1053" s="101">
        <v>121.21670869</v>
      </c>
      <c r="C1053" s="101">
        <v>137.27612022</v>
      </c>
      <c r="D1053" s="101"/>
      <c r="E1053" s="101"/>
      <c r="F1053" s="102">
        <v>127.68874048000001</v>
      </c>
      <c r="G1053" s="102">
        <v>125.42966688999999</v>
      </c>
    </row>
    <row r="1054" spans="1:7" x14ac:dyDescent="0.3">
      <c r="A1054" s="234">
        <v>44924</v>
      </c>
      <c r="B1054" s="101">
        <v>121.9230393</v>
      </c>
      <c r="C1054" s="101">
        <v>137.3700576</v>
      </c>
      <c r="D1054" s="101"/>
      <c r="E1054" s="101"/>
      <c r="F1054" s="102">
        <v>127.75359114</v>
      </c>
      <c r="G1054" s="102">
        <v>124.85835548</v>
      </c>
    </row>
    <row r="1055" spans="1:7" x14ac:dyDescent="0.3">
      <c r="A1055" s="234">
        <v>44925</v>
      </c>
      <c r="B1055" s="101"/>
      <c r="C1055" s="101">
        <v>137.42960847000001</v>
      </c>
      <c r="D1055" s="101"/>
      <c r="E1055" s="101"/>
      <c r="F1055" s="102">
        <v>127.81847462</v>
      </c>
      <c r="G1055" s="102"/>
    </row>
    <row r="1056" spans="1:7" x14ac:dyDescent="0.3">
      <c r="A1056" s="234">
        <v>44928</v>
      </c>
      <c r="B1056" s="101">
        <v>121.66661705</v>
      </c>
      <c r="C1056" s="101">
        <v>136.50263089000001</v>
      </c>
      <c r="D1056" s="101"/>
      <c r="E1056" s="101"/>
      <c r="F1056" s="102">
        <v>127.88339112</v>
      </c>
      <c r="G1056" s="102">
        <v>121.03689190999999</v>
      </c>
    </row>
    <row r="1057" spans="1:7" x14ac:dyDescent="0.3">
      <c r="A1057" s="234">
        <v>44929</v>
      </c>
      <c r="B1057" s="101">
        <v>121.41614822</v>
      </c>
      <c r="C1057" s="101">
        <v>135.73852714</v>
      </c>
      <c r="D1057" s="101"/>
      <c r="E1057" s="101"/>
      <c r="F1057" s="102">
        <v>127.94834062</v>
      </c>
      <c r="G1057" s="102">
        <v>118.52198844999999</v>
      </c>
    </row>
    <row r="1058" spans="1:7" x14ac:dyDescent="0.3">
      <c r="A1058" s="234">
        <v>44930</v>
      </c>
      <c r="B1058" s="101">
        <v>121.06277029</v>
      </c>
      <c r="C1058" s="101">
        <v>135.40542701000001</v>
      </c>
      <c r="D1058" s="101"/>
      <c r="E1058" s="101"/>
      <c r="F1058" s="102">
        <v>128.01332314999999</v>
      </c>
      <c r="G1058" s="102">
        <v>119.85178285000001</v>
      </c>
    </row>
    <row r="1059" spans="1:7" x14ac:dyDescent="0.3">
      <c r="A1059" s="234">
        <v>44931</v>
      </c>
      <c r="B1059" s="101">
        <v>121.44378909</v>
      </c>
      <c r="C1059" s="101">
        <v>135.78879501</v>
      </c>
      <c r="D1059" s="101"/>
      <c r="E1059" s="101"/>
      <c r="F1059" s="102">
        <v>128.07833868</v>
      </c>
      <c r="G1059" s="102">
        <v>122.47657709000001</v>
      </c>
    </row>
    <row r="1060" spans="1:7" x14ac:dyDescent="0.3">
      <c r="A1060" s="234">
        <v>44932</v>
      </c>
      <c r="B1060" s="101">
        <v>121.23626992</v>
      </c>
      <c r="C1060" s="101">
        <v>136.33529289000001</v>
      </c>
      <c r="D1060" s="101"/>
      <c r="E1060" s="101"/>
      <c r="F1060" s="102">
        <v>128.14338721999999</v>
      </c>
      <c r="G1060" s="102">
        <v>123.98120910999999</v>
      </c>
    </row>
    <row r="1061" spans="1:7" x14ac:dyDescent="0.3">
      <c r="A1061" s="234">
        <v>44935</v>
      </c>
      <c r="B1061" s="101">
        <v>120.99685744</v>
      </c>
      <c r="C1061" s="101">
        <v>136.40006532000001</v>
      </c>
      <c r="D1061" s="101"/>
      <c r="E1061" s="101"/>
      <c r="F1061" s="102">
        <v>128.20846877</v>
      </c>
      <c r="G1061" s="102">
        <v>124.16993951000001</v>
      </c>
    </row>
    <row r="1062" spans="1:7" x14ac:dyDescent="0.3">
      <c r="A1062" s="234">
        <v>44936</v>
      </c>
      <c r="B1062" s="101">
        <v>120.99855841999999</v>
      </c>
      <c r="C1062" s="101">
        <v>137.27202915999999</v>
      </c>
      <c r="D1062" s="101"/>
      <c r="E1062" s="101"/>
      <c r="F1062" s="102">
        <v>128.27358333000001</v>
      </c>
      <c r="G1062" s="102">
        <v>126.08960319000001</v>
      </c>
    </row>
    <row r="1063" spans="1:7" x14ac:dyDescent="0.3">
      <c r="A1063" s="234">
        <v>44937</v>
      </c>
      <c r="B1063" s="101">
        <v>120.72980409</v>
      </c>
      <c r="C1063" s="101">
        <v>138.23870406</v>
      </c>
      <c r="D1063" s="101"/>
      <c r="E1063" s="101"/>
      <c r="F1063" s="102">
        <v>128.3387309</v>
      </c>
      <c r="G1063" s="102">
        <v>128.02432024999999</v>
      </c>
    </row>
    <row r="1064" spans="1:7" x14ac:dyDescent="0.3">
      <c r="A1064" s="234">
        <v>44938</v>
      </c>
      <c r="B1064" s="101">
        <v>120.48571391999999</v>
      </c>
      <c r="C1064" s="101">
        <v>138.61469517</v>
      </c>
      <c r="D1064" s="101"/>
      <c r="E1064" s="101"/>
      <c r="F1064" s="102">
        <v>128.40391167000001</v>
      </c>
      <c r="G1064" s="102">
        <v>127.26555279</v>
      </c>
    </row>
    <row r="1065" spans="1:7" x14ac:dyDescent="0.3">
      <c r="A1065" s="234">
        <v>44939</v>
      </c>
      <c r="B1065" s="101">
        <v>120.71577103</v>
      </c>
      <c r="C1065" s="101">
        <v>138.57926008999999</v>
      </c>
      <c r="D1065" s="101"/>
      <c r="E1065" s="101"/>
      <c r="F1065" s="102">
        <v>128.46912544</v>
      </c>
      <c r="G1065" s="102">
        <v>126.20266848</v>
      </c>
    </row>
    <row r="1066" spans="1:7" x14ac:dyDescent="0.3">
      <c r="A1066" s="234">
        <v>44942</v>
      </c>
      <c r="B1066" s="101">
        <v>120.80294609000001</v>
      </c>
      <c r="C1066" s="101">
        <v>137.95955114</v>
      </c>
      <c r="D1066" s="101"/>
      <c r="E1066" s="101"/>
      <c r="F1066" s="102">
        <v>128.53437241</v>
      </c>
      <c r="G1066" s="102">
        <v>124.26448107</v>
      </c>
    </row>
    <row r="1067" spans="1:7" x14ac:dyDescent="0.3">
      <c r="A1067" s="234">
        <v>44943</v>
      </c>
      <c r="B1067" s="101">
        <v>120.68557869</v>
      </c>
      <c r="C1067" s="101">
        <v>138.34364743</v>
      </c>
      <c r="D1067" s="101"/>
      <c r="E1067" s="101"/>
      <c r="F1067" s="102">
        <v>128.59965256000001</v>
      </c>
      <c r="G1067" s="102">
        <v>126.79779449</v>
      </c>
    </row>
    <row r="1068" spans="1:7" x14ac:dyDescent="0.3">
      <c r="A1068" s="234">
        <v>44944</v>
      </c>
      <c r="B1068" s="101">
        <v>120.71534578000001</v>
      </c>
      <c r="C1068" s="101">
        <v>138.23185096</v>
      </c>
      <c r="D1068" s="101"/>
      <c r="E1068" s="101"/>
      <c r="F1068" s="102">
        <v>128.66496573000001</v>
      </c>
      <c r="G1068" s="102">
        <v>127.69584264</v>
      </c>
    </row>
    <row r="1069" spans="1:7" x14ac:dyDescent="0.3">
      <c r="A1069" s="234">
        <v>44945</v>
      </c>
      <c r="B1069" s="101">
        <v>120.12808355</v>
      </c>
      <c r="C1069" s="101">
        <v>138.36696769</v>
      </c>
      <c r="D1069" s="101"/>
      <c r="E1069" s="101"/>
      <c r="F1069" s="102">
        <v>128.73031208</v>
      </c>
      <c r="G1069" s="102">
        <v>128.48491027</v>
      </c>
    </row>
    <row r="1070" spans="1:7" x14ac:dyDescent="0.3">
      <c r="A1070" s="234">
        <v>44946</v>
      </c>
      <c r="B1070" s="101">
        <v>120.20250128000001</v>
      </c>
      <c r="C1070" s="101">
        <v>137.50598525000001</v>
      </c>
      <c r="D1070" s="101"/>
      <c r="E1070" s="101"/>
      <c r="F1070" s="102">
        <v>128.79569162000001</v>
      </c>
      <c r="G1070" s="102">
        <v>127.4822167</v>
      </c>
    </row>
    <row r="1071" spans="1:7" x14ac:dyDescent="0.3">
      <c r="A1071" s="234">
        <v>44949</v>
      </c>
      <c r="B1071" s="101">
        <v>119.74281231000001</v>
      </c>
      <c r="C1071" s="101">
        <v>137.05891155</v>
      </c>
      <c r="D1071" s="101"/>
      <c r="E1071" s="101"/>
      <c r="F1071" s="102">
        <v>128.86110436000001</v>
      </c>
      <c r="G1071" s="102">
        <v>127.13704726</v>
      </c>
    </row>
    <row r="1072" spans="1:7" x14ac:dyDescent="0.3">
      <c r="A1072" s="234">
        <v>44950</v>
      </c>
      <c r="B1072" s="101">
        <v>119.57441559999999</v>
      </c>
      <c r="C1072" s="101">
        <v>137.67337572</v>
      </c>
      <c r="D1072" s="101"/>
      <c r="E1072" s="101"/>
      <c r="F1072" s="102">
        <v>128.92655045999999</v>
      </c>
      <c r="G1072" s="102">
        <v>128.60582653</v>
      </c>
    </row>
    <row r="1073" spans="1:7" x14ac:dyDescent="0.3">
      <c r="A1073" s="234">
        <v>44951</v>
      </c>
      <c r="B1073" s="101">
        <v>119.77172890999999</v>
      </c>
      <c r="C1073" s="101">
        <v>137.81733156999999</v>
      </c>
      <c r="D1073" s="101"/>
      <c r="E1073" s="101"/>
      <c r="F1073" s="102">
        <v>128.99202975</v>
      </c>
      <c r="G1073" s="102">
        <v>130.01890945</v>
      </c>
    </row>
    <row r="1074" spans="1:7" x14ac:dyDescent="0.3">
      <c r="A1074" s="234">
        <v>44952</v>
      </c>
      <c r="B1074" s="101">
        <v>119.46980553</v>
      </c>
      <c r="C1074" s="101">
        <v>137.53300324</v>
      </c>
      <c r="D1074" s="101"/>
      <c r="E1074" s="101"/>
      <c r="F1074" s="102">
        <v>129.05754223</v>
      </c>
      <c r="G1074" s="102">
        <v>129.91363823</v>
      </c>
    </row>
    <row r="1075" spans="1:7" x14ac:dyDescent="0.3">
      <c r="A1075" s="234">
        <v>44953</v>
      </c>
      <c r="B1075" s="101">
        <v>119.47065602000001</v>
      </c>
      <c r="C1075" s="101">
        <v>137.19683828000001</v>
      </c>
      <c r="D1075" s="101"/>
      <c r="E1075" s="101"/>
      <c r="F1075" s="102">
        <v>129.12308808</v>
      </c>
      <c r="G1075" s="102">
        <v>127.7957092</v>
      </c>
    </row>
    <row r="1076" spans="1:7" x14ac:dyDescent="0.3">
      <c r="A1076" s="234">
        <v>44956</v>
      </c>
      <c r="B1076" s="101">
        <v>119.40346744</v>
      </c>
      <c r="C1076" s="101">
        <v>137.30041476</v>
      </c>
      <c r="D1076" s="101"/>
      <c r="E1076" s="101"/>
      <c r="F1076" s="102">
        <v>129.18866711999999</v>
      </c>
      <c r="G1076" s="102">
        <v>127.74661222</v>
      </c>
    </row>
    <row r="1077" spans="1:7" x14ac:dyDescent="0.3">
      <c r="A1077" s="234">
        <v>44957</v>
      </c>
      <c r="B1077" s="101">
        <v>119.96734124</v>
      </c>
      <c r="C1077" s="101">
        <v>137.42844521000001</v>
      </c>
      <c r="D1077" s="101"/>
      <c r="E1077" s="101"/>
      <c r="F1077" s="102">
        <v>129.25427952999999</v>
      </c>
      <c r="G1077" s="102">
        <v>129.06367441</v>
      </c>
    </row>
    <row r="1078" spans="1:7" x14ac:dyDescent="0.3">
      <c r="A1078" s="234">
        <v>44958</v>
      </c>
      <c r="B1078" s="101">
        <v>119.36689644</v>
      </c>
      <c r="C1078" s="101">
        <v>137.53598303000001</v>
      </c>
      <c r="D1078" s="101"/>
      <c r="E1078" s="101"/>
      <c r="F1078" s="102">
        <v>129.31992529999999</v>
      </c>
      <c r="G1078" s="102">
        <v>127.5196624</v>
      </c>
    </row>
    <row r="1079" spans="1:7" x14ac:dyDescent="0.3">
      <c r="A1079" s="234">
        <v>44959</v>
      </c>
      <c r="B1079" s="101">
        <v>119.67009555</v>
      </c>
      <c r="C1079" s="101">
        <v>137.40513698000001</v>
      </c>
      <c r="D1079" s="101"/>
      <c r="E1079" s="101"/>
      <c r="F1079" s="102">
        <v>129.38560426000001</v>
      </c>
      <c r="G1079" s="102">
        <v>125.32035639999999</v>
      </c>
    </row>
    <row r="1080" spans="1:7" x14ac:dyDescent="0.3">
      <c r="A1080" s="234">
        <v>44960</v>
      </c>
      <c r="B1080" s="101">
        <v>119.73558315</v>
      </c>
      <c r="C1080" s="101">
        <v>136.75155326000001</v>
      </c>
      <c r="D1080" s="101"/>
      <c r="E1080" s="101"/>
      <c r="F1080" s="102">
        <v>129.45131660000001</v>
      </c>
      <c r="G1080" s="102">
        <v>123.48030607</v>
      </c>
    </row>
    <row r="1081" spans="1:7" x14ac:dyDescent="0.3">
      <c r="A1081" s="234">
        <v>44963</v>
      </c>
      <c r="B1081" s="101">
        <v>119.54124656</v>
      </c>
      <c r="C1081" s="101">
        <v>137.34338614999999</v>
      </c>
      <c r="D1081" s="101"/>
      <c r="E1081" s="101"/>
      <c r="F1081" s="102">
        <v>129.51706229999999</v>
      </c>
      <c r="G1081" s="102">
        <v>123.70571983000001</v>
      </c>
    </row>
    <row r="1082" spans="1:7" x14ac:dyDescent="0.3">
      <c r="A1082" s="234">
        <v>44964</v>
      </c>
      <c r="B1082" s="101">
        <v>119.27291747</v>
      </c>
      <c r="C1082" s="101">
        <v>137.53524788999999</v>
      </c>
      <c r="D1082" s="101"/>
      <c r="E1082" s="101"/>
      <c r="F1082" s="102">
        <v>129.58284154</v>
      </c>
      <c r="G1082" s="102">
        <v>122.69095399</v>
      </c>
    </row>
    <row r="1083" spans="1:7" x14ac:dyDescent="0.3">
      <c r="A1083" s="234">
        <v>44965</v>
      </c>
      <c r="B1083" s="101">
        <v>118.99650874</v>
      </c>
      <c r="C1083" s="101">
        <v>138.12515224000001</v>
      </c>
      <c r="D1083" s="101"/>
      <c r="E1083" s="101"/>
      <c r="F1083" s="102">
        <v>129.64865416000001</v>
      </c>
      <c r="G1083" s="102">
        <v>125.10513752</v>
      </c>
    </row>
    <row r="1084" spans="1:7" x14ac:dyDescent="0.3">
      <c r="A1084" s="234">
        <v>44966</v>
      </c>
      <c r="B1084" s="101">
        <v>118.70436598000001</v>
      </c>
      <c r="C1084" s="101">
        <v>137.79384648999999</v>
      </c>
      <c r="D1084" s="101"/>
      <c r="E1084" s="101"/>
      <c r="F1084" s="102">
        <v>129.71450014000001</v>
      </c>
      <c r="G1084" s="102">
        <v>122.89385027</v>
      </c>
    </row>
    <row r="1085" spans="1:7" x14ac:dyDescent="0.3">
      <c r="A1085" s="234">
        <v>44967</v>
      </c>
      <c r="B1085" s="101">
        <v>118.45262141000001</v>
      </c>
      <c r="C1085" s="101">
        <v>138.09645499999999</v>
      </c>
      <c r="D1085" s="101"/>
      <c r="E1085" s="101"/>
      <c r="F1085" s="102">
        <v>129.78037967</v>
      </c>
      <c r="G1085" s="102">
        <v>122.97374807</v>
      </c>
    </row>
    <row r="1086" spans="1:7" x14ac:dyDescent="0.3">
      <c r="A1086" s="234">
        <v>44970</v>
      </c>
      <c r="B1086" s="101">
        <v>117.97974987000001</v>
      </c>
      <c r="C1086" s="101">
        <v>138.13045971</v>
      </c>
      <c r="D1086" s="101"/>
      <c r="E1086" s="101"/>
      <c r="F1086" s="102">
        <v>129.84629257</v>
      </c>
      <c r="G1086" s="102">
        <v>123.83644411</v>
      </c>
    </row>
    <row r="1087" spans="1:7" x14ac:dyDescent="0.3">
      <c r="A1087" s="234">
        <v>44971</v>
      </c>
      <c r="B1087" s="101">
        <v>118.16260487</v>
      </c>
      <c r="C1087" s="101">
        <v>138.46403240999999</v>
      </c>
      <c r="D1087" s="101"/>
      <c r="E1087" s="101"/>
      <c r="F1087" s="102">
        <v>129.91223901000001</v>
      </c>
      <c r="G1087" s="102">
        <v>122.71266362</v>
      </c>
    </row>
    <row r="1088" spans="1:7" x14ac:dyDescent="0.3">
      <c r="A1088" s="234">
        <v>44972</v>
      </c>
      <c r="B1088" s="101">
        <v>118.34163268</v>
      </c>
      <c r="C1088" s="101">
        <v>139.54559348000001</v>
      </c>
      <c r="D1088" s="101"/>
      <c r="E1088" s="101"/>
      <c r="F1088" s="102">
        <v>129.97821882</v>
      </c>
      <c r="G1088" s="102">
        <v>124.70536404000001</v>
      </c>
    </row>
    <row r="1089" spans="1:7" x14ac:dyDescent="0.3">
      <c r="A1089" s="234">
        <v>44973</v>
      </c>
      <c r="B1089" s="101">
        <v>118.24807894999999</v>
      </c>
      <c r="C1089" s="101">
        <v>139.72667344999999</v>
      </c>
      <c r="D1089" s="101"/>
      <c r="E1089" s="101"/>
      <c r="F1089" s="102">
        <v>130.04423217999999</v>
      </c>
      <c r="G1089" s="102">
        <v>125.09372517</v>
      </c>
    </row>
    <row r="1090" spans="1:7" x14ac:dyDescent="0.3">
      <c r="A1090" s="234">
        <v>44974</v>
      </c>
      <c r="B1090" s="101">
        <v>118.95781152000001</v>
      </c>
      <c r="C1090" s="101">
        <v>140.19237636</v>
      </c>
      <c r="D1090" s="101"/>
      <c r="E1090" s="101"/>
      <c r="F1090" s="102">
        <v>130.11027908</v>
      </c>
      <c r="G1090" s="102">
        <v>124.22381534</v>
      </c>
    </row>
    <row r="1091" spans="1:7" x14ac:dyDescent="0.3">
      <c r="A1091" s="234">
        <v>44977</v>
      </c>
      <c r="B1091" s="101"/>
      <c r="C1091" s="101"/>
      <c r="D1091" s="101"/>
      <c r="E1091" s="101"/>
      <c r="F1091" s="102"/>
      <c r="G1091" s="102"/>
    </row>
    <row r="1092" spans="1:7" x14ac:dyDescent="0.3">
      <c r="A1092" s="234">
        <v>44978</v>
      </c>
      <c r="B1092" s="101"/>
      <c r="C1092" s="101"/>
      <c r="D1092" s="101"/>
      <c r="E1092" s="101"/>
      <c r="F1092" s="102"/>
      <c r="G1092" s="102"/>
    </row>
    <row r="1093" spans="1:7" x14ac:dyDescent="0.3">
      <c r="A1093" s="234">
        <v>44979</v>
      </c>
      <c r="B1093" s="101">
        <v>118.97694751</v>
      </c>
      <c r="C1093" s="101">
        <v>139.68403218</v>
      </c>
      <c r="D1093" s="101"/>
      <c r="E1093" s="101"/>
      <c r="F1093" s="102">
        <v>130.17635953000001</v>
      </c>
      <c r="G1093" s="102">
        <v>121.91987530999999</v>
      </c>
    </row>
    <row r="1094" spans="1:7" x14ac:dyDescent="0.3">
      <c r="A1094" s="234">
        <v>44980</v>
      </c>
      <c r="B1094" s="101">
        <v>118.79154104</v>
      </c>
      <c r="C1094" s="101">
        <v>139.51023570999999</v>
      </c>
      <c r="D1094" s="101"/>
      <c r="E1094" s="101"/>
      <c r="F1094" s="102">
        <v>130.24247353000001</v>
      </c>
      <c r="G1094" s="102">
        <v>122.42144965</v>
      </c>
    </row>
    <row r="1095" spans="1:7" x14ac:dyDescent="0.3">
      <c r="A1095" s="234">
        <v>44981</v>
      </c>
      <c r="B1095" s="101">
        <v>119.20062595</v>
      </c>
      <c r="C1095" s="101">
        <v>139.15341558</v>
      </c>
      <c r="D1095" s="101"/>
      <c r="E1095" s="101"/>
      <c r="F1095" s="102">
        <v>130.30862107999999</v>
      </c>
      <c r="G1095" s="102">
        <v>120.37969776</v>
      </c>
    </row>
    <row r="1096" spans="1:7" x14ac:dyDescent="0.3">
      <c r="A1096" s="234">
        <v>44984</v>
      </c>
      <c r="B1096" s="101">
        <v>119.41154708000001</v>
      </c>
      <c r="C1096" s="101">
        <v>139.58447566999999</v>
      </c>
      <c r="D1096" s="101"/>
      <c r="E1096" s="101"/>
      <c r="F1096" s="102">
        <v>130.37480234</v>
      </c>
      <c r="G1096" s="102">
        <v>120.28027494</v>
      </c>
    </row>
    <row r="1097" spans="1:7" x14ac:dyDescent="0.3">
      <c r="A1097" s="234">
        <v>44985</v>
      </c>
      <c r="B1097" s="101">
        <v>119.42515489</v>
      </c>
      <c r="C1097" s="101">
        <v>139.18985910000001</v>
      </c>
      <c r="D1097" s="101"/>
      <c r="E1097" s="101"/>
      <c r="F1097" s="102">
        <v>130.44101716</v>
      </c>
      <c r="G1097" s="102">
        <v>119.39377568</v>
      </c>
    </row>
    <row r="1098" spans="1:7" x14ac:dyDescent="0.3">
      <c r="A1098" s="234">
        <v>44986</v>
      </c>
      <c r="B1098" s="101">
        <v>119.43833746</v>
      </c>
      <c r="C1098" s="101">
        <v>139.13107463</v>
      </c>
      <c r="D1098" s="101"/>
      <c r="E1098" s="101"/>
      <c r="F1098" s="102">
        <v>130.50726552</v>
      </c>
      <c r="G1098" s="102">
        <v>118.77109165</v>
      </c>
    </row>
    <row r="1099" spans="1:7" x14ac:dyDescent="0.3">
      <c r="A1099" s="234">
        <v>44987</v>
      </c>
      <c r="B1099" s="101">
        <v>119.53529313999999</v>
      </c>
      <c r="C1099" s="101">
        <v>138.72530386</v>
      </c>
      <c r="D1099" s="101"/>
      <c r="E1099" s="101"/>
      <c r="F1099" s="102">
        <v>130.57354760999999</v>
      </c>
      <c r="G1099" s="102">
        <v>117.56607071000001</v>
      </c>
    </row>
    <row r="1100" spans="1:7" x14ac:dyDescent="0.3">
      <c r="A1100" s="234">
        <v>44988</v>
      </c>
      <c r="B1100" s="101">
        <v>119.97627137000001</v>
      </c>
      <c r="C1100" s="101">
        <v>138.80552768999999</v>
      </c>
      <c r="D1100" s="101"/>
      <c r="E1100" s="101"/>
      <c r="F1100" s="102">
        <v>130.63986342000001</v>
      </c>
      <c r="G1100" s="102">
        <v>118.18092654</v>
      </c>
    </row>
    <row r="1101" spans="1:7" x14ac:dyDescent="0.3">
      <c r="A1101" s="234">
        <v>44991</v>
      </c>
      <c r="B1101" s="101">
        <v>119.56718644999999</v>
      </c>
      <c r="C1101" s="101">
        <v>139.02339216999999</v>
      </c>
      <c r="D1101" s="101"/>
      <c r="E1101" s="101"/>
      <c r="F1101" s="102">
        <v>130.70621277999999</v>
      </c>
      <c r="G1101" s="102">
        <v>119.13024491</v>
      </c>
    </row>
    <row r="1102" spans="1:7" x14ac:dyDescent="0.3">
      <c r="A1102" s="234">
        <v>44992</v>
      </c>
      <c r="B1102" s="101">
        <v>119.45534723</v>
      </c>
      <c r="C1102" s="101">
        <v>139.39883861999999</v>
      </c>
      <c r="D1102" s="101"/>
      <c r="E1102" s="101"/>
      <c r="F1102" s="102">
        <v>130.77259586</v>
      </c>
      <c r="G1102" s="102">
        <v>118.59274954999999</v>
      </c>
    </row>
    <row r="1103" spans="1:7" x14ac:dyDescent="0.3">
      <c r="A1103" s="234">
        <v>44993</v>
      </c>
      <c r="B1103" s="101">
        <v>119.00033594</v>
      </c>
      <c r="C1103" s="101">
        <v>139.8501847</v>
      </c>
      <c r="D1103" s="101"/>
      <c r="E1103" s="101"/>
      <c r="F1103" s="102">
        <v>130.83901266999999</v>
      </c>
      <c r="G1103" s="102">
        <v>121.22383594</v>
      </c>
    </row>
    <row r="1104" spans="1:7" x14ac:dyDescent="0.3">
      <c r="A1104" s="234">
        <v>44994</v>
      </c>
      <c r="B1104" s="101">
        <v>118.72010001</v>
      </c>
      <c r="C1104" s="101">
        <v>140.59243667999999</v>
      </c>
      <c r="D1104" s="101"/>
      <c r="E1104" s="101"/>
      <c r="F1104" s="102">
        <v>130.90546320000001</v>
      </c>
      <c r="G1104" s="102">
        <v>119.55222866</v>
      </c>
    </row>
    <row r="1105" spans="1:7" x14ac:dyDescent="0.3">
      <c r="A1105" s="234">
        <v>44995</v>
      </c>
      <c r="B1105" s="101">
        <v>118.57976943</v>
      </c>
      <c r="C1105" s="101">
        <v>140.43688105000001</v>
      </c>
      <c r="D1105" s="101"/>
      <c r="E1105" s="101"/>
      <c r="F1105" s="102">
        <v>130.97194746</v>
      </c>
      <c r="G1105" s="102">
        <v>117.89898581999999</v>
      </c>
    </row>
    <row r="1106" spans="1:7" x14ac:dyDescent="0.3">
      <c r="A1106" s="234">
        <v>44998</v>
      </c>
      <c r="B1106" s="101">
        <v>117.90958457000001</v>
      </c>
      <c r="C1106" s="101">
        <v>140.94443093000001</v>
      </c>
      <c r="D1106" s="101"/>
      <c r="E1106" s="101"/>
      <c r="F1106" s="102">
        <v>131.03846562000001</v>
      </c>
      <c r="G1106" s="102">
        <v>117.33367072999999</v>
      </c>
    </row>
    <row r="1107" spans="1:7" x14ac:dyDescent="0.3">
      <c r="A1107" s="234">
        <v>44999</v>
      </c>
      <c r="B1107" s="101">
        <v>117.99888586</v>
      </c>
      <c r="C1107" s="101">
        <v>140.64671791999999</v>
      </c>
      <c r="D1107" s="101"/>
      <c r="E1107" s="101"/>
      <c r="F1107" s="102">
        <v>131.1050175</v>
      </c>
      <c r="G1107" s="102">
        <v>117.11864528</v>
      </c>
    </row>
    <row r="1108" spans="1:7" x14ac:dyDescent="0.3">
      <c r="A1108" s="234">
        <v>45000</v>
      </c>
      <c r="B1108" s="101">
        <v>118.13538923999999</v>
      </c>
      <c r="C1108" s="101">
        <v>140.90539365000001</v>
      </c>
      <c r="D1108" s="101"/>
      <c r="E1108" s="101"/>
      <c r="F1108" s="102">
        <v>131.17160311999999</v>
      </c>
      <c r="G1108" s="102">
        <v>116.82630487</v>
      </c>
    </row>
    <row r="1109" spans="1:7" x14ac:dyDescent="0.3">
      <c r="A1109" s="234">
        <v>45001</v>
      </c>
      <c r="B1109" s="101">
        <v>118.09669202000001</v>
      </c>
      <c r="C1109" s="101">
        <v>141.19123213</v>
      </c>
      <c r="D1109" s="101"/>
      <c r="E1109" s="101"/>
      <c r="F1109" s="102">
        <v>131.23822263</v>
      </c>
      <c r="G1109" s="102">
        <v>117.69015012</v>
      </c>
    </row>
    <row r="1110" spans="1:7" x14ac:dyDescent="0.3">
      <c r="A1110" s="234">
        <v>45002</v>
      </c>
      <c r="B1110" s="101">
        <v>118.04906467000001</v>
      </c>
      <c r="C1110" s="101">
        <v>141.54093438999999</v>
      </c>
      <c r="D1110" s="101"/>
      <c r="E1110" s="101"/>
      <c r="F1110" s="102">
        <v>131.30487586999999</v>
      </c>
      <c r="G1110" s="102">
        <v>116.03674798</v>
      </c>
    </row>
    <row r="1111" spans="1:7" x14ac:dyDescent="0.3">
      <c r="A1111" s="234">
        <v>45005</v>
      </c>
      <c r="B1111" s="101">
        <v>117.71694895</v>
      </c>
      <c r="C1111" s="101">
        <v>141.61960503</v>
      </c>
      <c r="D1111" s="101"/>
      <c r="E1111" s="101"/>
      <c r="F1111" s="102">
        <v>131.37156300999999</v>
      </c>
      <c r="G1111" s="102">
        <v>114.83220493</v>
      </c>
    </row>
    <row r="1112" spans="1:7" x14ac:dyDescent="0.3">
      <c r="A1112" s="234">
        <v>45006</v>
      </c>
      <c r="B1112" s="101">
        <v>117.77052972</v>
      </c>
      <c r="C1112" s="101">
        <v>141.54433510000001</v>
      </c>
      <c r="D1112" s="101"/>
      <c r="E1112" s="101"/>
      <c r="F1112" s="102">
        <v>131.43828406</v>
      </c>
      <c r="G1112" s="102">
        <v>114.9178146</v>
      </c>
    </row>
    <row r="1113" spans="1:7" x14ac:dyDescent="0.3">
      <c r="A1113" s="234">
        <v>45007</v>
      </c>
      <c r="B1113" s="101">
        <v>117.72587908</v>
      </c>
      <c r="C1113" s="101">
        <v>141.94996997000001</v>
      </c>
      <c r="D1113" s="101"/>
      <c r="E1113" s="101"/>
      <c r="F1113" s="102">
        <v>131.50503900000001</v>
      </c>
      <c r="G1113" s="102">
        <v>114.03315861</v>
      </c>
    </row>
    <row r="1114" spans="1:7" x14ac:dyDescent="0.3">
      <c r="A1114" s="234">
        <v>45008</v>
      </c>
      <c r="B1114" s="101">
        <v>117.39588959</v>
      </c>
      <c r="C1114" s="101">
        <v>141.94846705</v>
      </c>
      <c r="D1114" s="101"/>
      <c r="E1114" s="101"/>
      <c r="F1114" s="102">
        <v>131.57182786000001</v>
      </c>
      <c r="G1114" s="102">
        <v>111.42266678</v>
      </c>
    </row>
    <row r="1115" spans="1:7" x14ac:dyDescent="0.3">
      <c r="A1115" s="234">
        <v>45009</v>
      </c>
      <c r="B1115" s="101">
        <v>117.80369877</v>
      </c>
      <c r="C1115" s="101">
        <v>142.51125343000001</v>
      </c>
      <c r="D1115" s="101"/>
      <c r="E1115" s="101"/>
      <c r="F1115" s="102">
        <v>131.63865061000001</v>
      </c>
      <c r="G1115" s="102">
        <v>112.45003969</v>
      </c>
    </row>
    <row r="1116" spans="1:7" x14ac:dyDescent="0.3">
      <c r="A1116" s="234">
        <v>45012</v>
      </c>
      <c r="B1116" s="101">
        <v>117.67655075</v>
      </c>
      <c r="C1116" s="101">
        <v>142.82023692000001</v>
      </c>
      <c r="D1116" s="101"/>
      <c r="E1116" s="101"/>
      <c r="F1116" s="102">
        <v>131.70550727</v>
      </c>
      <c r="G1116" s="102">
        <v>113.40717488999999</v>
      </c>
    </row>
    <row r="1117" spans="1:7" x14ac:dyDescent="0.3">
      <c r="A1117" s="234">
        <v>45013</v>
      </c>
      <c r="B1117" s="101">
        <v>117.52771529</v>
      </c>
      <c r="C1117" s="101">
        <v>142.64209563</v>
      </c>
      <c r="D1117" s="101"/>
      <c r="E1117" s="101"/>
      <c r="F1117" s="102">
        <v>131.77239782999999</v>
      </c>
      <c r="G1117" s="102">
        <v>115.13054165</v>
      </c>
    </row>
    <row r="1118" spans="1:7" x14ac:dyDescent="0.3">
      <c r="A1118" s="234">
        <v>45014</v>
      </c>
      <c r="B1118" s="101">
        <v>116.70359203</v>
      </c>
      <c r="C1118" s="101">
        <v>142.57331409</v>
      </c>
      <c r="D1118" s="101"/>
      <c r="E1118" s="101"/>
      <c r="F1118" s="102">
        <v>131.83932247999999</v>
      </c>
      <c r="G1118" s="102">
        <v>115.82168839000001</v>
      </c>
    </row>
    <row r="1119" spans="1:7" x14ac:dyDescent="0.3">
      <c r="A1119" s="234">
        <v>45015</v>
      </c>
      <c r="B1119" s="101">
        <v>116.35191508</v>
      </c>
      <c r="C1119" s="101">
        <v>143.00356371000001</v>
      </c>
      <c r="D1119" s="101"/>
      <c r="E1119" s="101"/>
      <c r="F1119" s="102">
        <v>131.90628101999999</v>
      </c>
      <c r="G1119" s="102">
        <v>118.00736329</v>
      </c>
    </row>
    <row r="1120" spans="1:7" x14ac:dyDescent="0.3">
      <c r="A1120" s="234">
        <v>45016</v>
      </c>
      <c r="B1120" s="101">
        <v>117.40822167</v>
      </c>
      <c r="C1120" s="101">
        <v>142.89740961000001</v>
      </c>
      <c r="D1120" s="101"/>
      <c r="E1120" s="101"/>
      <c r="F1120" s="102">
        <v>131.97327365000001</v>
      </c>
      <c r="G1120" s="102">
        <v>115.9237282</v>
      </c>
    </row>
    <row r="1121" spans="1:7" x14ac:dyDescent="0.3">
      <c r="A1121" s="234">
        <v>45019</v>
      </c>
      <c r="B1121" s="101">
        <v>117.07440497</v>
      </c>
      <c r="C1121" s="101">
        <v>143.19587873</v>
      </c>
      <c r="D1121" s="101"/>
      <c r="E1121" s="101"/>
      <c r="F1121" s="102">
        <v>132.04030036</v>
      </c>
      <c r="G1121" s="102">
        <v>115.49588467</v>
      </c>
    </row>
    <row r="1122" spans="1:7" x14ac:dyDescent="0.3">
      <c r="A1122" s="234">
        <v>45020</v>
      </c>
      <c r="B1122" s="101">
        <v>117.40992264</v>
      </c>
      <c r="C1122" s="101">
        <v>143.47096465000001</v>
      </c>
      <c r="D1122" s="101"/>
      <c r="E1122" s="101"/>
      <c r="F1122" s="102">
        <v>132.10736098000001</v>
      </c>
      <c r="G1122" s="102">
        <v>115.90922098</v>
      </c>
    </row>
    <row r="1123" spans="1:7" x14ac:dyDescent="0.3">
      <c r="A1123" s="234">
        <v>45021</v>
      </c>
      <c r="B1123" s="101">
        <v>117.37845457</v>
      </c>
      <c r="C1123" s="101">
        <v>143.66856842000001</v>
      </c>
      <c r="D1123" s="101"/>
      <c r="E1123" s="101"/>
      <c r="F1123" s="102">
        <v>132.17445566999999</v>
      </c>
      <c r="G1123" s="102">
        <v>114.89473959</v>
      </c>
    </row>
    <row r="1124" spans="1:7" x14ac:dyDescent="0.3">
      <c r="A1124" s="234">
        <v>45022</v>
      </c>
      <c r="B1124" s="101">
        <v>117.38355749999999</v>
      </c>
      <c r="C1124" s="101">
        <v>143.45072819000001</v>
      </c>
      <c r="D1124" s="101"/>
      <c r="E1124" s="101"/>
      <c r="F1124" s="102">
        <v>132.24158445</v>
      </c>
      <c r="G1124" s="102">
        <v>114.71710294</v>
      </c>
    </row>
    <row r="1125" spans="1:7" x14ac:dyDescent="0.3">
      <c r="A1125" s="234">
        <v>45023</v>
      </c>
      <c r="B1125" s="101"/>
      <c r="C1125" s="101"/>
      <c r="D1125" s="101"/>
      <c r="E1125" s="101"/>
      <c r="F1125" s="102"/>
      <c r="G1125" s="102"/>
    </row>
    <row r="1126" spans="1:7" x14ac:dyDescent="0.3">
      <c r="A1126" s="234">
        <v>45026</v>
      </c>
      <c r="B1126" s="101">
        <v>117.39759056</v>
      </c>
      <c r="C1126" s="101">
        <v>143.28968452000001</v>
      </c>
      <c r="D1126" s="101"/>
      <c r="E1126" s="101"/>
      <c r="F1126" s="102">
        <v>132.30874731</v>
      </c>
      <c r="G1126" s="102">
        <v>115.88326728</v>
      </c>
    </row>
    <row r="1127" spans="1:7" x14ac:dyDescent="0.3">
      <c r="A1127" s="234">
        <v>45027</v>
      </c>
      <c r="B1127" s="101">
        <v>117.5923524</v>
      </c>
      <c r="C1127" s="101">
        <v>143.96718468</v>
      </c>
      <c r="D1127" s="101"/>
      <c r="E1127" s="101"/>
      <c r="F1127" s="102">
        <v>132.37594425</v>
      </c>
      <c r="G1127" s="102">
        <v>120.85226904</v>
      </c>
    </row>
    <row r="1128" spans="1:7" x14ac:dyDescent="0.3">
      <c r="A1128" s="234">
        <v>45028</v>
      </c>
      <c r="B1128" s="101">
        <v>117.79221717999999</v>
      </c>
      <c r="C1128" s="101">
        <v>144.16432854000001</v>
      </c>
      <c r="D1128" s="101"/>
      <c r="E1128" s="101"/>
      <c r="F1128" s="102">
        <v>132.44317545000001</v>
      </c>
      <c r="G1128" s="102">
        <v>121.62137928999999</v>
      </c>
    </row>
    <row r="1129" spans="1:7" x14ac:dyDescent="0.3">
      <c r="A1129" s="234">
        <v>45029</v>
      </c>
      <c r="B1129" s="101">
        <v>117.77988508999999</v>
      </c>
      <c r="C1129" s="101">
        <v>144.84887681000001</v>
      </c>
      <c r="D1129" s="101"/>
      <c r="E1129" s="101"/>
      <c r="F1129" s="102">
        <v>132.51044074000001</v>
      </c>
      <c r="G1129" s="102">
        <v>121.12999981999999</v>
      </c>
    </row>
    <row r="1130" spans="1:7" x14ac:dyDescent="0.3">
      <c r="A1130" s="234">
        <v>45030</v>
      </c>
      <c r="B1130" s="101">
        <v>118.28039751</v>
      </c>
      <c r="C1130" s="101">
        <v>144.96612805000001</v>
      </c>
      <c r="D1130" s="101"/>
      <c r="E1130" s="101"/>
      <c r="F1130" s="102">
        <v>132.5777401</v>
      </c>
      <c r="G1130" s="102">
        <v>120.92692149</v>
      </c>
    </row>
    <row r="1131" spans="1:7" x14ac:dyDescent="0.3">
      <c r="A1131" s="234">
        <v>45033</v>
      </c>
      <c r="B1131" s="101">
        <v>118.94845615</v>
      </c>
      <c r="C1131" s="101">
        <v>145.14644290000001</v>
      </c>
      <c r="D1131" s="101"/>
      <c r="E1131" s="101"/>
      <c r="F1131" s="102">
        <v>132.64507373000001</v>
      </c>
      <c r="G1131" s="102">
        <v>120.62687803999999</v>
      </c>
    </row>
    <row r="1132" spans="1:7" x14ac:dyDescent="0.3">
      <c r="A1132" s="234">
        <v>45034</v>
      </c>
      <c r="B1132" s="101">
        <v>119.46555309</v>
      </c>
      <c r="C1132" s="101">
        <v>144.95798078999999</v>
      </c>
      <c r="D1132" s="101"/>
      <c r="E1132" s="101"/>
      <c r="F1132" s="102">
        <v>132.71244161000001</v>
      </c>
      <c r="G1132" s="102">
        <v>120.79477494</v>
      </c>
    </row>
    <row r="1133" spans="1:7" x14ac:dyDescent="0.3">
      <c r="A1133" s="234">
        <v>45035</v>
      </c>
      <c r="B1133" s="101">
        <v>119.45152003</v>
      </c>
      <c r="C1133" s="101">
        <v>144.43192066</v>
      </c>
      <c r="D1133" s="101"/>
      <c r="E1133" s="101"/>
      <c r="F1133" s="102">
        <v>132.77984358</v>
      </c>
      <c r="G1133" s="102">
        <v>118.23434725</v>
      </c>
    </row>
    <row r="1134" spans="1:7" x14ac:dyDescent="0.3">
      <c r="A1134" s="234">
        <v>45036</v>
      </c>
      <c r="B1134" s="101">
        <v>119.66116542</v>
      </c>
      <c r="C1134" s="101">
        <v>144.92071376000001</v>
      </c>
      <c r="D1134" s="101"/>
      <c r="E1134" s="101"/>
      <c r="F1134" s="102">
        <v>132.84727981</v>
      </c>
      <c r="G1134" s="102">
        <v>118.75078154000001</v>
      </c>
    </row>
    <row r="1135" spans="1:7" x14ac:dyDescent="0.3">
      <c r="A1135" s="234">
        <v>45037</v>
      </c>
      <c r="B1135" s="101"/>
      <c r="C1135" s="101"/>
      <c r="D1135" s="101"/>
      <c r="E1135" s="101"/>
      <c r="F1135" s="102"/>
      <c r="G1135" s="102"/>
    </row>
    <row r="1136" spans="1:7" x14ac:dyDescent="0.3">
      <c r="A1136" s="234">
        <v>45040</v>
      </c>
      <c r="B1136" s="101">
        <v>119.75854634</v>
      </c>
      <c r="C1136" s="101">
        <v>145.16867794999999</v>
      </c>
      <c r="D1136" s="101"/>
      <c r="E1136" s="101"/>
      <c r="F1136" s="102">
        <v>132.91475029</v>
      </c>
      <c r="G1136" s="102">
        <v>118.27262355000001</v>
      </c>
    </row>
    <row r="1137" spans="1:7" x14ac:dyDescent="0.3">
      <c r="A1137" s="234">
        <v>45041</v>
      </c>
      <c r="B1137" s="101">
        <v>119.70539082000001</v>
      </c>
      <c r="C1137" s="101">
        <v>145.56098119999999</v>
      </c>
      <c r="D1137" s="101"/>
      <c r="E1137" s="101"/>
      <c r="F1137" s="102">
        <v>132.98225504000001</v>
      </c>
      <c r="G1137" s="102">
        <v>117.44600782000001</v>
      </c>
    </row>
    <row r="1138" spans="1:7" x14ac:dyDescent="0.3">
      <c r="A1138" s="234">
        <v>45042</v>
      </c>
      <c r="B1138" s="101">
        <v>119.80022027</v>
      </c>
      <c r="C1138" s="101">
        <v>145.85167605000001</v>
      </c>
      <c r="D1138" s="101"/>
      <c r="E1138" s="101"/>
      <c r="F1138" s="102">
        <v>133.04979405</v>
      </c>
      <c r="G1138" s="102">
        <v>116.41287754</v>
      </c>
    </row>
    <row r="1139" spans="1:7" x14ac:dyDescent="0.3">
      <c r="A1139" s="234">
        <v>45043</v>
      </c>
      <c r="B1139" s="101">
        <v>120.22674019999999</v>
      </c>
      <c r="C1139" s="101">
        <v>146.05672708</v>
      </c>
      <c r="D1139" s="101"/>
      <c r="E1139" s="101"/>
      <c r="F1139" s="102">
        <v>133.1173675</v>
      </c>
      <c r="G1139" s="102">
        <v>117.10832524</v>
      </c>
    </row>
    <row r="1140" spans="1:7" x14ac:dyDescent="0.3">
      <c r="A1140" s="234">
        <v>45044</v>
      </c>
      <c r="B1140" s="101">
        <v>121.54457197000001</v>
      </c>
      <c r="C1140" s="101">
        <v>145.78440952</v>
      </c>
      <c r="D1140" s="101"/>
      <c r="E1140" s="101"/>
      <c r="F1140" s="102">
        <v>133.1849752</v>
      </c>
      <c r="G1140" s="102">
        <v>118.82452373</v>
      </c>
    </row>
    <row r="1141" spans="1:7" x14ac:dyDescent="0.3">
      <c r="A1141" s="234">
        <v>45047</v>
      </c>
      <c r="B1141" s="101"/>
      <c r="C1141" s="101"/>
      <c r="D1141" s="101"/>
      <c r="E1141" s="101"/>
      <c r="F1141" s="102"/>
      <c r="G1141" s="102"/>
    </row>
    <row r="1142" spans="1:7" x14ac:dyDescent="0.3">
      <c r="A1142" s="234">
        <v>45048</v>
      </c>
      <c r="B1142" s="101">
        <v>121.60410615000001</v>
      </c>
      <c r="C1142" s="101">
        <v>145.71658263</v>
      </c>
      <c r="D1142" s="101"/>
      <c r="E1142" s="101"/>
      <c r="F1142" s="102">
        <v>133.25261717000001</v>
      </c>
      <c r="G1142" s="102">
        <v>115.9746457</v>
      </c>
    </row>
    <row r="1143" spans="1:7" x14ac:dyDescent="0.3">
      <c r="A1143" s="234">
        <v>45049</v>
      </c>
      <c r="B1143" s="101">
        <v>121.78568543</v>
      </c>
      <c r="C1143" s="101">
        <v>146.10420975</v>
      </c>
      <c r="D1143" s="101"/>
      <c r="E1143" s="101"/>
      <c r="F1143" s="102">
        <v>133.32029358</v>
      </c>
      <c r="G1143" s="102">
        <v>115.82688824</v>
      </c>
    </row>
    <row r="1144" spans="1:7" x14ac:dyDescent="0.3">
      <c r="A1144" s="234">
        <v>45050</v>
      </c>
      <c r="B1144" s="101">
        <v>122.27173954</v>
      </c>
      <c r="C1144" s="101">
        <v>146.67219627</v>
      </c>
      <c r="D1144" s="101"/>
      <c r="E1144" s="101"/>
      <c r="F1144" s="102">
        <v>133.38800441999999</v>
      </c>
      <c r="G1144" s="102">
        <v>116.25613129</v>
      </c>
    </row>
    <row r="1145" spans="1:7" x14ac:dyDescent="0.3">
      <c r="A1145" s="234">
        <v>45051</v>
      </c>
      <c r="B1145" s="101">
        <v>122.74333536</v>
      </c>
      <c r="C1145" s="101">
        <v>147.00451029000001</v>
      </c>
      <c r="D1145" s="101"/>
      <c r="E1145" s="101"/>
      <c r="F1145" s="102">
        <v>133.45574952999999</v>
      </c>
      <c r="G1145" s="102">
        <v>119.64017086</v>
      </c>
    </row>
    <row r="1146" spans="1:7" x14ac:dyDescent="0.3">
      <c r="A1146" s="234">
        <v>45054</v>
      </c>
      <c r="B1146" s="101">
        <v>123.26085754</v>
      </c>
      <c r="C1146" s="101">
        <v>146.80307493000001</v>
      </c>
      <c r="D1146" s="101"/>
      <c r="E1146" s="101"/>
      <c r="F1146" s="102">
        <v>133.52352907</v>
      </c>
      <c r="G1146" s="102">
        <v>120.65700755</v>
      </c>
    </row>
    <row r="1147" spans="1:7" x14ac:dyDescent="0.3">
      <c r="A1147" s="234">
        <v>45055</v>
      </c>
      <c r="B1147" s="101">
        <v>123.76264569</v>
      </c>
      <c r="C1147" s="101">
        <v>146.65853618</v>
      </c>
      <c r="D1147" s="101"/>
      <c r="E1147" s="101"/>
      <c r="F1147" s="102">
        <v>133.59134305000001</v>
      </c>
      <c r="G1147" s="102">
        <v>121.87619435000001</v>
      </c>
    </row>
    <row r="1148" spans="1:7" x14ac:dyDescent="0.3">
      <c r="A1148" s="234">
        <v>45056</v>
      </c>
      <c r="B1148" s="101">
        <v>123.95868326999999</v>
      </c>
      <c r="C1148" s="101">
        <v>147.06495226999999</v>
      </c>
      <c r="D1148" s="101"/>
      <c r="E1148" s="101"/>
      <c r="F1148" s="102">
        <v>133.65919147</v>
      </c>
      <c r="G1148" s="102">
        <v>122.25685244</v>
      </c>
    </row>
    <row r="1149" spans="1:7" x14ac:dyDescent="0.3">
      <c r="A1149" s="234">
        <v>45057</v>
      </c>
      <c r="B1149" s="101">
        <v>124.53191244999999</v>
      </c>
      <c r="C1149" s="101">
        <v>147.57052289000001</v>
      </c>
      <c r="D1149" s="101"/>
      <c r="E1149" s="101"/>
      <c r="F1149" s="102">
        <v>133.72707432999999</v>
      </c>
      <c r="G1149" s="102">
        <v>123.17642816</v>
      </c>
    </row>
    <row r="1150" spans="1:7" x14ac:dyDescent="0.3">
      <c r="A1150" s="234">
        <v>45058</v>
      </c>
      <c r="B1150" s="101">
        <v>125.21613035999999</v>
      </c>
      <c r="C1150" s="101">
        <v>148.21901768999999</v>
      </c>
      <c r="D1150" s="101"/>
      <c r="E1150" s="101"/>
      <c r="F1150" s="102">
        <v>133.79499163</v>
      </c>
      <c r="G1150" s="102">
        <v>123.4124578</v>
      </c>
    </row>
    <row r="1151" spans="1:7" x14ac:dyDescent="0.3">
      <c r="A1151" s="234">
        <v>45061</v>
      </c>
      <c r="B1151" s="101">
        <v>126.18866384</v>
      </c>
      <c r="C1151" s="101">
        <v>148.71009083999999</v>
      </c>
      <c r="D1151" s="101"/>
      <c r="E1151" s="101"/>
      <c r="F1151" s="102">
        <v>133.86294354</v>
      </c>
      <c r="G1151" s="102">
        <v>124.05564536999999</v>
      </c>
    </row>
    <row r="1152" spans="1:7" x14ac:dyDescent="0.3">
      <c r="A1152" s="234">
        <v>45062</v>
      </c>
      <c r="B1152" s="101">
        <v>126.6568577</v>
      </c>
      <c r="C1152" s="101">
        <v>148.32599648999999</v>
      </c>
      <c r="D1152" s="101"/>
      <c r="E1152" s="101"/>
      <c r="F1152" s="102">
        <v>133.9309299</v>
      </c>
      <c r="G1152" s="102">
        <v>123.10506402</v>
      </c>
    </row>
    <row r="1153" spans="1:7" x14ac:dyDescent="0.3">
      <c r="A1153" s="234">
        <v>45063</v>
      </c>
      <c r="B1153" s="101">
        <v>127.14886523</v>
      </c>
      <c r="C1153" s="101">
        <v>148.33181941999999</v>
      </c>
      <c r="D1153" s="101"/>
      <c r="E1153" s="101"/>
      <c r="F1153" s="102">
        <v>133.99895086999999</v>
      </c>
      <c r="G1153" s="102">
        <v>124.54585288</v>
      </c>
    </row>
    <row r="1154" spans="1:7" x14ac:dyDescent="0.3">
      <c r="A1154" s="234">
        <v>45064</v>
      </c>
      <c r="B1154" s="101">
        <v>127.26198019</v>
      </c>
      <c r="C1154" s="101">
        <v>148.20232906999999</v>
      </c>
      <c r="D1154" s="101"/>
      <c r="E1154" s="101"/>
      <c r="F1154" s="102">
        <v>134.06700627999999</v>
      </c>
      <c r="G1154" s="102">
        <v>125.28374132</v>
      </c>
    </row>
    <row r="1155" spans="1:7" x14ac:dyDescent="0.3">
      <c r="A1155" s="234">
        <v>45065</v>
      </c>
      <c r="B1155" s="101">
        <v>127.49501401000001</v>
      </c>
      <c r="C1155" s="101">
        <v>148.32646579999999</v>
      </c>
      <c r="D1155" s="101"/>
      <c r="E1155" s="101"/>
      <c r="F1155" s="102">
        <v>134.13509629999999</v>
      </c>
      <c r="G1155" s="102">
        <v>126.0074525</v>
      </c>
    </row>
    <row r="1156" spans="1:7" x14ac:dyDescent="0.3">
      <c r="A1156" s="234">
        <v>45068</v>
      </c>
      <c r="B1156" s="101">
        <v>127.60685323</v>
      </c>
      <c r="C1156" s="101">
        <v>148.05622484</v>
      </c>
      <c r="D1156" s="101"/>
      <c r="E1156" s="101"/>
      <c r="F1156" s="102">
        <v>134.20322095</v>
      </c>
      <c r="G1156" s="102">
        <v>125.40282568000001</v>
      </c>
    </row>
    <row r="1157" spans="1:7" x14ac:dyDescent="0.3">
      <c r="A1157" s="234">
        <v>45069</v>
      </c>
      <c r="B1157" s="101">
        <v>127.80629276000001</v>
      </c>
      <c r="C1157" s="101">
        <v>148.37222448</v>
      </c>
      <c r="D1157" s="101"/>
      <c r="E1157" s="101"/>
      <c r="F1157" s="102">
        <v>134.27138020999999</v>
      </c>
      <c r="G1157" s="102">
        <v>125.07901314</v>
      </c>
    </row>
    <row r="1158" spans="1:7" x14ac:dyDescent="0.3">
      <c r="A1158" s="234">
        <v>45070</v>
      </c>
      <c r="B1158" s="101">
        <v>127.40783895</v>
      </c>
      <c r="C1158" s="101">
        <v>148.64357082999999</v>
      </c>
      <c r="D1158" s="101"/>
      <c r="E1158" s="101"/>
      <c r="F1158" s="102">
        <v>134.33957408000001</v>
      </c>
      <c r="G1158" s="102">
        <v>123.79442438</v>
      </c>
    </row>
    <row r="1159" spans="1:7" x14ac:dyDescent="0.3">
      <c r="A1159" s="234">
        <v>45071</v>
      </c>
      <c r="B1159" s="101">
        <v>127.72337014</v>
      </c>
      <c r="C1159" s="101">
        <v>149.11286995</v>
      </c>
      <c r="D1159" s="101"/>
      <c r="E1159" s="101"/>
      <c r="F1159" s="102">
        <v>134.40780258000001</v>
      </c>
      <c r="G1159" s="102">
        <v>125.22220794</v>
      </c>
    </row>
    <row r="1160" spans="1:7" x14ac:dyDescent="0.3">
      <c r="A1160" s="234">
        <v>45072</v>
      </c>
      <c r="B1160" s="101">
        <v>127.8875144</v>
      </c>
      <c r="C1160" s="101">
        <v>149.29439149000001</v>
      </c>
      <c r="D1160" s="101"/>
      <c r="E1160" s="101"/>
      <c r="F1160" s="102">
        <v>134.47606569000001</v>
      </c>
      <c r="G1160" s="102">
        <v>126.19064170999999</v>
      </c>
    </row>
    <row r="1161" spans="1:7" x14ac:dyDescent="0.3">
      <c r="A1161" s="234">
        <v>45075</v>
      </c>
      <c r="B1161" s="101">
        <v>127.88198623</v>
      </c>
      <c r="C1161" s="101">
        <v>149.41556495</v>
      </c>
      <c r="D1161" s="101"/>
      <c r="E1161" s="101"/>
      <c r="F1161" s="102">
        <v>134.54436342</v>
      </c>
      <c r="G1161" s="102">
        <v>125.53968282</v>
      </c>
    </row>
    <row r="1162" spans="1:7" x14ac:dyDescent="0.3">
      <c r="A1162" s="234">
        <v>45076</v>
      </c>
      <c r="B1162" s="101">
        <v>127.69913122</v>
      </c>
      <c r="C1162" s="101">
        <v>149.49802638</v>
      </c>
      <c r="D1162" s="101"/>
      <c r="E1162" s="101"/>
      <c r="F1162" s="102">
        <v>134.61269594000001</v>
      </c>
      <c r="G1162" s="102">
        <v>123.98499805</v>
      </c>
    </row>
    <row r="1163" spans="1:7" x14ac:dyDescent="0.3">
      <c r="A1163" s="234">
        <v>45077</v>
      </c>
      <c r="B1163" s="101">
        <v>128.14563763000001</v>
      </c>
      <c r="C1163" s="101">
        <v>149.47435339</v>
      </c>
      <c r="D1163" s="101"/>
      <c r="E1163" s="101"/>
      <c r="F1163" s="102">
        <v>134.68106309000001</v>
      </c>
      <c r="G1163" s="102">
        <v>123.26594056</v>
      </c>
    </row>
    <row r="1164" spans="1:7" x14ac:dyDescent="0.3">
      <c r="A1164" s="234">
        <v>45078</v>
      </c>
      <c r="B1164" s="101">
        <v>128.06186453000001</v>
      </c>
      <c r="C1164" s="101">
        <v>149.63167418</v>
      </c>
      <c r="D1164" s="101"/>
      <c r="E1164" s="101"/>
      <c r="F1164" s="102">
        <v>134.74946502</v>
      </c>
      <c r="G1164" s="102">
        <v>125.80281535</v>
      </c>
    </row>
    <row r="1165" spans="1:7" x14ac:dyDescent="0.3">
      <c r="A1165" s="234">
        <v>45079</v>
      </c>
      <c r="B1165" s="101">
        <v>128.71674059</v>
      </c>
      <c r="C1165" s="101">
        <v>150.19200896999999</v>
      </c>
      <c r="D1165" s="101"/>
      <c r="E1165" s="101"/>
      <c r="F1165" s="102">
        <v>134.81790158000001</v>
      </c>
      <c r="G1165" s="102">
        <v>128.07105056</v>
      </c>
    </row>
    <row r="1166" spans="1:7" x14ac:dyDescent="0.3">
      <c r="A1166" s="234">
        <v>45082</v>
      </c>
      <c r="B1166" s="101">
        <v>129.05948741</v>
      </c>
      <c r="C1166" s="101">
        <v>150.85439582000001</v>
      </c>
      <c r="D1166" s="101"/>
      <c r="E1166" s="101"/>
      <c r="F1166" s="102">
        <v>134.88637292999999</v>
      </c>
      <c r="G1166" s="102">
        <v>128.22826332</v>
      </c>
    </row>
    <row r="1167" spans="1:7" x14ac:dyDescent="0.3">
      <c r="A1167" s="234">
        <v>45083</v>
      </c>
      <c r="B1167" s="101">
        <v>129.02079019000001</v>
      </c>
      <c r="C1167" s="101">
        <v>151.14075826999999</v>
      </c>
      <c r="D1167" s="101"/>
      <c r="E1167" s="101"/>
      <c r="F1167" s="102">
        <v>134.95487907</v>
      </c>
      <c r="G1167" s="102">
        <v>130.4058028</v>
      </c>
    </row>
    <row r="1168" spans="1:7" x14ac:dyDescent="0.3">
      <c r="A1168" s="234">
        <v>45084</v>
      </c>
      <c r="B1168" s="101">
        <v>129.22320643</v>
      </c>
      <c r="C1168" s="101">
        <v>150.37412175</v>
      </c>
      <c r="D1168" s="101"/>
      <c r="E1168" s="101"/>
      <c r="F1168" s="102">
        <v>135.02342001</v>
      </c>
      <c r="G1168" s="102">
        <v>131.40487809000001</v>
      </c>
    </row>
    <row r="1169" spans="1:7" x14ac:dyDescent="0.3">
      <c r="A1169" s="234">
        <v>45085</v>
      </c>
      <c r="B1169" s="101"/>
      <c r="C1169" s="101"/>
      <c r="D1169" s="101"/>
      <c r="E1169" s="101"/>
      <c r="F1169" s="102"/>
      <c r="G1169" s="102"/>
    </row>
    <row r="1170" spans="1:7" x14ac:dyDescent="0.3">
      <c r="A1170" s="234">
        <v>45086</v>
      </c>
      <c r="B1170" s="101">
        <v>129.57105618</v>
      </c>
      <c r="C1170" s="101">
        <v>150.73335548</v>
      </c>
      <c r="D1170" s="101"/>
      <c r="E1170" s="101"/>
      <c r="F1170" s="102">
        <v>135.09199575</v>
      </c>
      <c r="G1170" s="102">
        <v>133.14724647</v>
      </c>
    </row>
    <row r="1171" spans="1:7" x14ac:dyDescent="0.3">
      <c r="A1171" s="234">
        <v>45089</v>
      </c>
      <c r="B1171" s="101">
        <v>129.60550096</v>
      </c>
      <c r="C1171" s="101">
        <v>150.52756962000001</v>
      </c>
      <c r="D1171" s="101"/>
      <c r="E1171" s="101"/>
      <c r="F1171" s="102">
        <v>135.16060628</v>
      </c>
      <c r="G1171" s="102">
        <v>133.50777650000001</v>
      </c>
    </row>
    <row r="1172" spans="1:7" x14ac:dyDescent="0.3">
      <c r="A1172" s="234">
        <v>45090</v>
      </c>
      <c r="B1172" s="101">
        <v>129.74668202999999</v>
      </c>
      <c r="C1172" s="101">
        <v>149.92265853999999</v>
      </c>
      <c r="D1172" s="101"/>
      <c r="E1172" s="101"/>
      <c r="F1172" s="102">
        <v>135.22925179000001</v>
      </c>
      <c r="G1172" s="102">
        <v>132.83233168999999</v>
      </c>
    </row>
    <row r="1173" spans="1:7" x14ac:dyDescent="0.3">
      <c r="A1173" s="234">
        <v>45091</v>
      </c>
      <c r="B1173" s="101">
        <v>129.95632742000001</v>
      </c>
      <c r="C1173" s="101">
        <v>150.52569209000001</v>
      </c>
      <c r="D1173" s="101"/>
      <c r="E1173" s="101"/>
      <c r="F1173" s="102">
        <v>135.29793208999999</v>
      </c>
      <c r="G1173" s="102">
        <v>135.47897209999999</v>
      </c>
    </row>
    <row r="1174" spans="1:7" x14ac:dyDescent="0.3">
      <c r="A1174" s="234">
        <v>45092</v>
      </c>
      <c r="B1174" s="101">
        <v>130.31523351999999</v>
      </c>
      <c r="C1174" s="101">
        <v>150.72378438000001</v>
      </c>
      <c r="D1174" s="101"/>
      <c r="E1174" s="101"/>
      <c r="F1174" s="102">
        <v>135.36664718</v>
      </c>
      <c r="G1174" s="102">
        <v>135.65218261999999</v>
      </c>
    </row>
    <row r="1175" spans="1:7" x14ac:dyDescent="0.3">
      <c r="A1175" s="234">
        <v>45093</v>
      </c>
      <c r="B1175" s="101">
        <v>131.09045369</v>
      </c>
      <c r="C1175" s="101">
        <v>151.02305011999999</v>
      </c>
      <c r="D1175" s="101"/>
      <c r="E1175" s="101"/>
      <c r="F1175" s="102">
        <v>135.43539724999999</v>
      </c>
      <c r="G1175" s="102">
        <v>135.12584928000001</v>
      </c>
    </row>
    <row r="1176" spans="1:7" x14ac:dyDescent="0.3">
      <c r="A1176" s="234">
        <v>45096</v>
      </c>
      <c r="B1176" s="101">
        <v>131.52845522000001</v>
      </c>
      <c r="C1176" s="101">
        <v>151.04502739</v>
      </c>
      <c r="D1176" s="101"/>
      <c r="E1176" s="101"/>
      <c r="F1176" s="102">
        <v>135.5041823</v>
      </c>
      <c r="G1176" s="102">
        <v>136.37670165</v>
      </c>
    </row>
    <row r="1177" spans="1:7" x14ac:dyDescent="0.3">
      <c r="A1177" s="234">
        <v>45097</v>
      </c>
      <c r="B1177" s="101">
        <v>131.71258595</v>
      </c>
      <c r="C1177" s="101">
        <v>151.10531956</v>
      </c>
      <c r="D1177" s="101"/>
      <c r="E1177" s="101"/>
      <c r="F1177" s="102">
        <v>135.57300214</v>
      </c>
      <c r="G1177" s="102">
        <v>136.10890405000001</v>
      </c>
    </row>
    <row r="1178" spans="1:7" x14ac:dyDescent="0.3">
      <c r="A1178" s="234">
        <v>45098</v>
      </c>
      <c r="B1178" s="101">
        <v>131.96858295999999</v>
      </c>
      <c r="C1178" s="101">
        <v>151.47834757000001</v>
      </c>
      <c r="D1178" s="101"/>
      <c r="E1178" s="101"/>
      <c r="F1178" s="102">
        <v>135.64185695</v>
      </c>
      <c r="G1178" s="102">
        <v>137.01672608999999</v>
      </c>
    </row>
    <row r="1179" spans="1:7" x14ac:dyDescent="0.3">
      <c r="A1179" s="234">
        <v>45099</v>
      </c>
      <c r="B1179" s="101">
        <v>131.79976101</v>
      </c>
      <c r="C1179" s="101">
        <v>151.52801439000001</v>
      </c>
      <c r="D1179" s="101"/>
      <c r="E1179" s="101"/>
      <c r="F1179" s="102">
        <v>135.71074673999999</v>
      </c>
      <c r="G1179" s="102">
        <v>135.32585549999999</v>
      </c>
    </row>
    <row r="1180" spans="1:7" x14ac:dyDescent="0.3">
      <c r="A1180" s="234">
        <v>45100</v>
      </c>
      <c r="B1180" s="101">
        <v>132.11529221000001</v>
      </c>
      <c r="C1180" s="101">
        <v>151.84972063999999</v>
      </c>
      <c r="D1180" s="101"/>
      <c r="E1180" s="101"/>
      <c r="F1180" s="102">
        <v>135.77967150000001</v>
      </c>
      <c r="G1180" s="102">
        <v>135.37466803000001</v>
      </c>
    </row>
    <row r="1181" spans="1:7" x14ac:dyDescent="0.3">
      <c r="A1181" s="234">
        <v>45103</v>
      </c>
      <c r="B1181" s="101">
        <v>132.23988876000001</v>
      </c>
      <c r="C1181" s="101">
        <v>151.90028106</v>
      </c>
      <c r="D1181" s="101"/>
      <c r="E1181" s="101"/>
      <c r="F1181" s="102">
        <v>135.84863142</v>
      </c>
      <c r="G1181" s="102">
        <v>134.53933658</v>
      </c>
    </row>
    <row r="1182" spans="1:7" x14ac:dyDescent="0.3">
      <c r="A1182" s="234">
        <v>45104</v>
      </c>
      <c r="B1182" s="101">
        <v>132.53160627</v>
      </c>
      <c r="C1182" s="101">
        <v>151.77191675</v>
      </c>
      <c r="D1182" s="101"/>
      <c r="E1182" s="101"/>
      <c r="F1182" s="102">
        <v>135.91762631</v>
      </c>
      <c r="G1182" s="102">
        <v>133.72001428999999</v>
      </c>
    </row>
    <row r="1183" spans="1:7" x14ac:dyDescent="0.3">
      <c r="A1183" s="234">
        <v>45105</v>
      </c>
      <c r="B1183" s="101">
        <v>132.69532529</v>
      </c>
      <c r="C1183" s="101">
        <v>151.42597122999999</v>
      </c>
      <c r="D1183" s="101"/>
      <c r="E1183" s="101"/>
      <c r="F1183" s="102">
        <v>135.98665617</v>
      </c>
      <c r="G1183" s="102">
        <v>132.76248085</v>
      </c>
    </row>
    <row r="1184" spans="1:7" x14ac:dyDescent="0.3">
      <c r="A1184" s="234">
        <v>45106</v>
      </c>
      <c r="B1184" s="101">
        <v>133.1890338</v>
      </c>
      <c r="C1184" s="101">
        <v>151.91939909999999</v>
      </c>
      <c r="D1184" s="101"/>
      <c r="E1184" s="101"/>
      <c r="F1184" s="102">
        <v>136.05572118000001</v>
      </c>
      <c r="G1184" s="102">
        <v>134.69829021000001</v>
      </c>
    </row>
    <row r="1185" spans="1:7" x14ac:dyDescent="0.3">
      <c r="A1185" s="234">
        <v>45107</v>
      </c>
      <c r="B1185" s="101">
        <v>134.17815179999999</v>
      </c>
      <c r="C1185" s="101">
        <v>153.04907119999999</v>
      </c>
      <c r="D1185" s="101"/>
      <c r="E1185" s="101"/>
      <c r="F1185" s="102">
        <v>136.12482116999999</v>
      </c>
      <c r="G1185" s="102">
        <v>134.36189336999999</v>
      </c>
    </row>
    <row r="1186" spans="1:7" x14ac:dyDescent="0.3">
      <c r="A1186" s="234">
        <v>45110</v>
      </c>
      <c r="B1186" s="101">
        <v>134.03994743999999</v>
      </c>
      <c r="C1186" s="101">
        <v>153.31980812</v>
      </c>
      <c r="D1186" s="101"/>
      <c r="E1186" s="101"/>
      <c r="F1186" s="102">
        <v>136.19395631</v>
      </c>
      <c r="G1186" s="102">
        <v>136.16622749000001</v>
      </c>
    </row>
    <row r="1187" spans="1:7" x14ac:dyDescent="0.3">
      <c r="A1187" s="234">
        <v>45111</v>
      </c>
      <c r="B1187" s="101">
        <v>134.26490161999999</v>
      </c>
      <c r="C1187" s="101">
        <v>152.80161744</v>
      </c>
      <c r="D1187" s="101"/>
      <c r="E1187" s="101"/>
      <c r="F1187" s="102">
        <v>136.26312661</v>
      </c>
      <c r="G1187" s="102">
        <v>135.48761954</v>
      </c>
    </row>
    <row r="1188" spans="1:7" x14ac:dyDescent="0.3">
      <c r="A1188" s="234">
        <v>45112</v>
      </c>
      <c r="B1188" s="101">
        <v>134.83515409</v>
      </c>
      <c r="C1188" s="101">
        <v>152.49606394</v>
      </c>
      <c r="D1188" s="101"/>
      <c r="E1188" s="101"/>
      <c r="F1188" s="102">
        <v>136.33233204999999</v>
      </c>
      <c r="G1188" s="102">
        <v>136.02562692000001</v>
      </c>
    </row>
    <row r="1189" spans="1:7" x14ac:dyDescent="0.3">
      <c r="A1189" s="234">
        <v>45113</v>
      </c>
      <c r="B1189" s="101">
        <v>135.10901135</v>
      </c>
      <c r="C1189" s="101">
        <v>152.18085407000001</v>
      </c>
      <c r="D1189" s="101"/>
      <c r="E1189" s="101"/>
      <c r="F1189" s="102">
        <v>136.40157264999999</v>
      </c>
      <c r="G1189" s="102">
        <v>133.60945219999999</v>
      </c>
    </row>
    <row r="1190" spans="1:7" x14ac:dyDescent="0.3">
      <c r="A1190" s="234">
        <v>45114</v>
      </c>
      <c r="B1190" s="101">
        <v>135.68606772000001</v>
      </c>
      <c r="C1190" s="101">
        <v>152.83428956</v>
      </c>
      <c r="D1190" s="101"/>
      <c r="E1190" s="101"/>
      <c r="F1190" s="102">
        <v>136.47084839999999</v>
      </c>
      <c r="G1190" s="102">
        <v>135.28465499000001</v>
      </c>
    </row>
    <row r="1191" spans="1:7" x14ac:dyDescent="0.3">
      <c r="A1191" s="234">
        <v>45117</v>
      </c>
      <c r="B1191" s="101">
        <v>135.27443134000001</v>
      </c>
      <c r="C1191" s="101">
        <v>152.38801900999999</v>
      </c>
      <c r="D1191" s="101"/>
      <c r="E1191" s="101"/>
      <c r="F1191" s="102">
        <v>136.54015931000001</v>
      </c>
      <c r="G1191" s="102">
        <v>134.19740992999999</v>
      </c>
    </row>
    <row r="1192" spans="1:7" x14ac:dyDescent="0.3">
      <c r="A1192" s="234">
        <v>45118</v>
      </c>
      <c r="B1192" s="101">
        <v>135.29484306000001</v>
      </c>
      <c r="C1192" s="101">
        <v>152.53011411</v>
      </c>
      <c r="D1192" s="101"/>
      <c r="E1192" s="101"/>
      <c r="F1192" s="102">
        <v>136.60950536000001</v>
      </c>
      <c r="G1192" s="102">
        <v>133.75716414999999</v>
      </c>
    </row>
    <row r="1193" spans="1:7" x14ac:dyDescent="0.3">
      <c r="A1193" s="234">
        <v>45119</v>
      </c>
      <c r="B1193" s="101">
        <v>135.22552826</v>
      </c>
      <c r="C1193" s="101">
        <v>152.59087048000001</v>
      </c>
      <c r="D1193" s="101"/>
      <c r="E1193" s="101"/>
      <c r="F1193" s="102">
        <v>136.67888657</v>
      </c>
      <c r="G1193" s="102">
        <v>133.88342817</v>
      </c>
    </row>
    <row r="1194" spans="1:7" x14ac:dyDescent="0.3">
      <c r="A1194" s="234">
        <v>45120</v>
      </c>
      <c r="B1194" s="101">
        <v>135.15578821</v>
      </c>
      <c r="C1194" s="101">
        <v>152.46193356000001</v>
      </c>
      <c r="D1194" s="101"/>
      <c r="E1194" s="101"/>
      <c r="F1194" s="102">
        <v>136.74830310999999</v>
      </c>
      <c r="G1194" s="102">
        <v>135.70098376999999</v>
      </c>
    </row>
    <row r="1195" spans="1:7" x14ac:dyDescent="0.3">
      <c r="A1195" s="234">
        <v>45121</v>
      </c>
      <c r="B1195" s="101">
        <v>135.39902789000001</v>
      </c>
      <c r="C1195" s="101">
        <v>152.12051846</v>
      </c>
      <c r="D1195" s="101"/>
      <c r="E1195" s="101"/>
      <c r="F1195" s="102">
        <v>136.81775479999999</v>
      </c>
      <c r="G1195" s="102">
        <v>133.93354919000001</v>
      </c>
    </row>
    <row r="1196" spans="1:7" x14ac:dyDescent="0.3">
      <c r="A1196" s="234">
        <v>45124</v>
      </c>
      <c r="B1196" s="101">
        <v>135.33906845999999</v>
      </c>
      <c r="C1196" s="101">
        <v>152.29915339999999</v>
      </c>
      <c r="D1196" s="101"/>
      <c r="E1196" s="101"/>
      <c r="F1196" s="102">
        <v>136.88724182000001</v>
      </c>
      <c r="G1196" s="102">
        <v>134.51260916000001</v>
      </c>
    </row>
    <row r="1197" spans="1:7" x14ac:dyDescent="0.3">
      <c r="A1197" s="234">
        <v>45125</v>
      </c>
      <c r="B1197" s="101">
        <v>135.22765448000001</v>
      </c>
      <c r="C1197" s="101">
        <v>152.75636974</v>
      </c>
      <c r="D1197" s="101"/>
      <c r="E1197" s="101"/>
      <c r="F1197" s="102">
        <v>136.95676417999999</v>
      </c>
      <c r="G1197" s="102">
        <v>134.08220553000001</v>
      </c>
    </row>
    <row r="1198" spans="1:7" x14ac:dyDescent="0.3">
      <c r="A1198" s="234">
        <v>45126</v>
      </c>
      <c r="B1198" s="101">
        <v>135.00142457000001</v>
      </c>
      <c r="C1198" s="101">
        <v>152.70084199999999</v>
      </c>
      <c r="D1198" s="101"/>
      <c r="E1198" s="101"/>
      <c r="F1198" s="102">
        <v>137.02632186</v>
      </c>
      <c r="G1198" s="102">
        <v>133.75323867</v>
      </c>
    </row>
    <row r="1199" spans="1:7" x14ac:dyDescent="0.3">
      <c r="A1199" s="234">
        <v>45127</v>
      </c>
      <c r="B1199" s="101">
        <v>134.95975064000001</v>
      </c>
      <c r="C1199" s="101">
        <v>152.74649158</v>
      </c>
      <c r="D1199" s="101"/>
      <c r="E1199" s="101"/>
      <c r="F1199" s="102">
        <v>137.09591487</v>
      </c>
      <c r="G1199" s="102">
        <v>134.3572283</v>
      </c>
    </row>
    <row r="1200" spans="1:7" x14ac:dyDescent="0.3">
      <c r="A1200" s="234">
        <v>45128</v>
      </c>
      <c r="B1200" s="101">
        <v>135.44920671</v>
      </c>
      <c r="C1200" s="101">
        <v>153.23095480999999</v>
      </c>
      <c r="D1200" s="101"/>
      <c r="E1200" s="101"/>
      <c r="F1200" s="102">
        <v>137.16554321999999</v>
      </c>
      <c r="G1200" s="102">
        <v>136.78519084999999</v>
      </c>
    </row>
    <row r="1201" spans="1:7" x14ac:dyDescent="0.3">
      <c r="A1201" s="234">
        <v>45131</v>
      </c>
      <c r="B1201" s="101">
        <v>135.33056357999999</v>
      </c>
      <c r="C1201" s="101">
        <v>153.41135424000001</v>
      </c>
      <c r="D1201" s="101"/>
      <c r="E1201" s="101"/>
      <c r="F1201" s="102">
        <v>137.23520690000001</v>
      </c>
      <c r="G1201" s="102">
        <v>138.06514867999999</v>
      </c>
    </row>
    <row r="1202" spans="1:7" x14ac:dyDescent="0.3">
      <c r="A1202" s="234">
        <v>45132</v>
      </c>
      <c r="B1202" s="101">
        <v>135.34927432000001</v>
      </c>
      <c r="C1202" s="101">
        <v>153.54920878999999</v>
      </c>
      <c r="D1202" s="101"/>
      <c r="E1202" s="101"/>
      <c r="F1202" s="102">
        <v>137.30490589999999</v>
      </c>
      <c r="G1202" s="102">
        <v>138.82302863999999</v>
      </c>
    </row>
    <row r="1203" spans="1:7" x14ac:dyDescent="0.3">
      <c r="A1203" s="234">
        <v>45133</v>
      </c>
      <c r="B1203" s="101">
        <v>135.01163043</v>
      </c>
      <c r="C1203" s="101">
        <v>153.77281502</v>
      </c>
      <c r="D1203" s="101"/>
      <c r="E1203" s="101"/>
      <c r="F1203" s="102">
        <v>137.37464041999999</v>
      </c>
      <c r="G1203" s="102">
        <v>139.45180002000001</v>
      </c>
    </row>
    <row r="1204" spans="1:7" x14ac:dyDescent="0.3">
      <c r="A1204" s="234">
        <v>45134</v>
      </c>
      <c r="B1204" s="101">
        <v>134.9584749</v>
      </c>
      <c r="C1204" s="101">
        <v>153.65763433999999</v>
      </c>
      <c r="D1204" s="101"/>
      <c r="E1204" s="101"/>
      <c r="F1204" s="102">
        <v>137.44441026999999</v>
      </c>
      <c r="G1204" s="102">
        <v>136.52675751999999</v>
      </c>
    </row>
    <row r="1205" spans="1:7" x14ac:dyDescent="0.3">
      <c r="A1205" s="234">
        <v>45135</v>
      </c>
      <c r="B1205" s="101">
        <v>135.28081001000001</v>
      </c>
      <c r="C1205" s="101">
        <v>153.88058518</v>
      </c>
      <c r="D1205" s="101"/>
      <c r="E1205" s="101"/>
      <c r="F1205" s="102">
        <v>137.51421561999999</v>
      </c>
      <c r="G1205" s="102">
        <v>136.75144306999999</v>
      </c>
    </row>
    <row r="1206" spans="1:7" x14ac:dyDescent="0.3">
      <c r="A1206" s="234">
        <v>45138</v>
      </c>
      <c r="B1206" s="101">
        <v>135.95822401000001</v>
      </c>
      <c r="C1206" s="101">
        <v>154.28648770000001</v>
      </c>
      <c r="D1206" s="101"/>
      <c r="E1206" s="101"/>
      <c r="F1206" s="102">
        <v>137.58405630999999</v>
      </c>
      <c r="G1206" s="102">
        <v>138.7493092</v>
      </c>
    </row>
    <row r="1207" spans="1:7" x14ac:dyDescent="0.3">
      <c r="A1207" s="234">
        <v>45139</v>
      </c>
      <c r="B1207" s="101">
        <v>135.62440731999999</v>
      </c>
      <c r="C1207" s="101">
        <v>154.34771257</v>
      </c>
      <c r="D1207" s="101"/>
      <c r="E1207" s="101"/>
      <c r="F1207" s="102">
        <v>137.65393251</v>
      </c>
      <c r="G1207" s="102">
        <v>137.95898997</v>
      </c>
    </row>
    <row r="1208" spans="1:7" x14ac:dyDescent="0.3">
      <c r="A1208" s="234">
        <v>45140</v>
      </c>
      <c r="B1208" s="101">
        <v>135.74475142</v>
      </c>
      <c r="C1208" s="101">
        <v>154.63113286000001</v>
      </c>
      <c r="D1208" s="101"/>
      <c r="E1208" s="101"/>
      <c r="F1208" s="102">
        <v>137.72384421000001</v>
      </c>
      <c r="G1208" s="102">
        <v>137.51561516999999</v>
      </c>
    </row>
    <row r="1209" spans="1:7" x14ac:dyDescent="0.3">
      <c r="A1209" s="234">
        <v>45141</v>
      </c>
      <c r="B1209" s="101">
        <v>136.15128487999999</v>
      </c>
      <c r="C1209" s="101">
        <v>154.75632913999999</v>
      </c>
      <c r="D1209" s="101"/>
      <c r="E1209" s="101"/>
      <c r="F1209" s="102">
        <v>137.79138054000001</v>
      </c>
      <c r="G1209" s="102">
        <v>137.20504686999999</v>
      </c>
    </row>
    <row r="1210" spans="1:7" x14ac:dyDescent="0.3">
      <c r="A1210" s="234">
        <v>45142</v>
      </c>
      <c r="B1210" s="101">
        <v>136.78659970000001</v>
      </c>
      <c r="C1210" s="101">
        <v>155.02929007</v>
      </c>
      <c r="D1210" s="101"/>
      <c r="E1210" s="101"/>
      <c r="F1210" s="102">
        <v>137.85895006999999</v>
      </c>
      <c r="G1210" s="102">
        <v>135.97837319999999</v>
      </c>
    </row>
    <row r="1211" spans="1:7" x14ac:dyDescent="0.3">
      <c r="A1211" s="234">
        <v>45145</v>
      </c>
      <c r="B1211" s="101">
        <v>136.90354185999999</v>
      </c>
      <c r="C1211" s="101">
        <v>154.91855430999999</v>
      </c>
      <c r="D1211" s="101"/>
      <c r="E1211" s="101"/>
      <c r="F1211" s="102">
        <v>137.92655260000001</v>
      </c>
      <c r="G1211" s="102">
        <v>135.83252727999999</v>
      </c>
    </row>
    <row r="1212" spans="1:7" x14ac:dyDescent="0.3">
      <c r="A1212" s="234">
        <v>45146</v>
      </c>
      <c r="B1212" s="101">
        <v>136.79382885999999</v>
      </c>
      <c r="C1212" s="101">
        <v>155.6010181</v>
      </c>
      <c r="D1212" s="101"/>
      <c r="E1212" s="101"/>
      <c r="F1212" s="102">
        <v>137.99418832000001</v>
      </c>
      <c r="G1212" s="102">
        <v>135.50340112000001</v>
      </c>
    </row>
    <row r="1213" spans="1:7" x14ac:dyDescent="0.3">
      <c r="A1213" s="234">
        <v>45147</v>
      </c>
      <c r="B1213" s="101">
        <v>136.59566505999999</v>
      </c>
      <c r="C1213" s="101">
        <v>155.66689291</v>
      </c>
      <c r="D1213" s="101"/>
      <c r="E1213" s="101"/>
      <c r="F1213" s="102">
        <v>138.06185722999999</v>
      </c>
      <c r="G1213" s="102">
        <v>134.72801010000001</v>
      </c>
    </row>
    <row r="1214" spans="1:7" x14ac:dyDescent="0.3">
      <c r="A1214" s="234">
        <v>45148</v>
      </c>
      <c r="B1214" s="101">
        <v>136.63606325999999</v>
      </c>
      <c r="C1214" s="101">
        <v>155.87037526</v>
      </c>
      <c r="D1214" s="101"/>
      <c r="E1214" s="101"/>
      <c r="F1214" s="102">
        <v>138.12955933000001</v>
      </c>
      <c r="G1214" s="102">
        <v>134.66068522</v>
      </c>
    </row>
    <row r="1215" spans="1:7" x14ac:dyDescent="0.3">
      <c r="A1215" s="234">
        <v>45149</v>
      </c>
      <c r="B1215" s="101">
        <v>136.95797311999999</v>
      </c>
      <c r="C1215" s="101">
        <v>156.04124138</v>
      </c>
      <c r="D1215" s="101"/>
      <c r="E1215" s="101"/>
      <c r="F1215" s="102">
        <v>138.19729462000001</v>
      </c>
      <c r="G1215" s="102">
        <v>134.33702059000001</v>
      </c>
    </row>
    <row r="1216" spans="1:7" x14ac:dyDescent="0.3">
      <c r="A1216" s="234">
        <v>45152</v>
      </c>
      <c r="B1216" s="101">
        <v>136.69772366999999</v>
      </c>
      <c r="C1216" s="101">
        <v>155.69370071</v>
      </c>
      <c r="D1216" s="101"/>
      <c r="E1216" s="101"/>
      <c r="F1216" s="102">
        <v>138.26506309999999</v>
      </c>
      <c r="G1216" s="102">
        <v>132.90838366</v>
      </c>
    </row>
    <row r="1217" spans="1:7" x14ac:dyDescent="0.3">
      <c r="A1217" s="234">
        <v>45153</v>
      </c>
      <c r="B1217" s="101">
        <v>136.69644794000001</v>
      </c>
      <c r="C1217" s="101">
        <v>155.81641776999999</v>
      </c>
      <c r="D1217" s="101"/>
      <c r="E1217" s="101"/>
      <c r="F1217" s="102">
        <v>138.33286476999999</v>
      </c>
      <c r="G1217" s="102">
        <v>132.18230581</v>
      </c>
    </row>
    <row r="1218" spans="1:7" x14ac:dyDescent="0.3">
      <c r="A1218" s="234">
        <v>45154</v>
      </c>
      <c r="B1218" s="101">
        <v>136.60416993999999</v>
      </c>
      <c r="C1218" s="101">
        <v>155.79802427999999</v>
      </c>
      <c r="D1218" s="101"/>
      <c r="E1218" s="101"/>
      <c r="F1218" s="102">
        <v>138.40069980999999</v>
      </c>
      <c r="G1218" s="102">
        <v>131.52248329</v>
      </c>
    </row>
    <row r="1219" spans="1:7" x14ac:dyDescent="0.3">
      <c r="A1219" s="234">
        <v>45155</v>
      </c>
      <c r="B1219" s="101">
        <v>136.34817294000001</v>
      </c>
      <c r="C1219" s="101">
        <v>155.48627740000001</v>
      </c>
      <c r="D1219" s="101"/>
      <c r="E1219" s="101"/>
      <c r="F1219" s="102">
        <v>138.46856804000001</v>
      </c>
      <c r="G1219" s="102">
        <v>130.82929985000001</v>
      </c>
    </row>
    <row r="1220" spans="1:7" x14ac:dyDescent="0.3">
      <c r="A1220" s="234">
        <v>45156</v>
      </c>
      <c r="B1220" s="101">
        <v>136.4825501</v>
      </c>
      <c r="C1220" s="101">
        <v>155.32748612</v>
      </c>
      <c r="D1220" s="101"/>
      <c r="E1220" s="101"/>
      <c r="F1220" s="102">
        <v>138.53646963</v>
      </c>
      <c r="G1220" s="102">
        <v>131.31426200999999</v>
      </c>
    </row>
    <row r="1221" spans="1:7" x14ac:dyDescent="0.3">
      <c r="A1221" s="234">
        <v>45159</v>
      </c>
      <c r="B1221" s="101">
        <v>136.21464625999999</v>
      </c>
      <c r="C1221" s="101">
        <v>154.67551374000001</v>
      </c>
      <c r="D1221" s="101"/>
      <c r="E1221" s="101"/>
      <c r="F1221" s="102">
        <v>138.60440442000001</v>
      </c>
      <c r="G1221" s="102">
        <v>130.20014161</v>
      </c>
    </row>
    <row r="1222" spans="1:7" x14ac:dyDescent="0.3">
      <c r="A1222" s="234">
        <v>45160</v>
      </c>
      <c r="B1222" s="101">
        <v>135.87274993</v>
      </c>
      <c r="C1222" s="101">
        <v>154.48254123000001</v>
      </c>
      <c r="D1222" s="101"/>
      <c r="E1222" s="101"/>
      <c r="F1222" s="102">
        <v>138.67237256999999</v>
      </c>
      <c r="G1222" s="102">
        <v>132.16477198999999</v>
      </c>
    </row>
    <row r="1223" spans="1:7" x14ac:dyDescent="0.3">
      <c r="A1223" s="234">
        <v>45161</v>
      </c>
      <c r="B1223" s="101">
        <v>135.63801513000001</v>
      </c>
      <c r="C1223" s="101">
        <v>154.89388606</v>
      </c>
      <c r="D1223" s="101"/>
      <c r="E1223" s="101"/>
      <c r="F1223" s="102">
        <v>138.74037408999999</v>
      </c>
      <c r="G1223" s="102">
        <v>134.41604228</v>
      </c>
    </row>
    <row r="1224" spans="1:7" x14ac:dyDescent="0.3">
      <c r="A1224" s="234">
        <v>45162</v>
      </c>
      <c r="B1224" s="101">
        <v>135.6550249</v>
      </c>
      <c r="C1224" s="101">
        <v>154.78953455999999</v>
      </c>
      <c r="D1224" s="101"/>
      <c r="E1224" s="101"/>
      <c r="F1224" s="102">
        <v>138.8084088</v>
      </c>
      <c r="G1224" s="102">
        <v>133.15420993000001</v>
      </c>
    </row>
    <row r="1225" spans="1:7" x14ac:dyDescent="0.3">
      <c r="A1225" s="234">
        <v>45163</v>
      </c>
      <c r="B1225" s="101">
        <v>135.95482206</v>
      </c>
      <c r="C1225" s="101">
        <v>154.59335525</v>
      </c>
      <c r="D1225" s="101"/>
      <c r="E1225" s="101"/>
      <c r="F1225" s="102">
        <v>138.87647688000001</v>
      </c>
      <c r="G1225" s="102">
        <v>131.80202320999999</v>
      </c>
    </row>
    <row r="1226" spans="1:7" x14ac:dyDescent="0.3">
      <c r="A1226" s="234">
        <v>45166</v>
      </c>
      <c r="B1226" s="101">
        <v>135.61420146</v>
      </c>
      <c r="C1226" s="101">
        <v>154.73037131000001</v>
      </c>
      <c r="D1226" s="101"/>
      <c r="E1226" s="101"/>
      <c r="F1226" s="102">
        <v>138.94457850000001</v>
      </c>
      <c r="G1226" s="102">
        <v>133.26273531999999</v>
      </c>
    </row>
    <row r="1227" spans="1:7" x14ac:dyDescent="0.3">
      <c r="A1227" s="234">
        <v>45167</v>
      </c>
      <c r="B1227" s="101">
        <v>135.75623302</v>
      </c>
      <c r="C1227" s="101">
        <v>154.98130133000001</v>
      </c>
      <c r="D1227" s="101"/>
      <c r="E1227" s="101"/>
      <c r="F1227" s="102">
        <v>139.01271349999999</v>
      </c>
      <c r="G1227" s="102">
        <v>134.72213894000001</v>
      </c>
    </row>
    <row r="1228" spans="1:7" x14ac:dyDescent="0.3">
      <c r="A1228" s="234">
        <v>45168</v>
      </c>
      <c r="B1228" s="101">
        <v>136.41833822999999</v>
      </c>
      <c r="C1228" s="101">
        <v>154.69847234</v>
      </c>
      <c r="D1228" s="101"/>
      <c r="E1228" s="101"/>
      <c r="F1228" s="102">
        <v>139.08088186000001</v>
      </c>
      <c r="G1228" s="102">
        <v>133.73392984</v>
      </c>
    </row>
    <row r="1229" spans="1:7" x14ac:dyDescent="0.3">
      <c r="A1229" s="234">
        <v>45169</v>
      </c>
      <c r="B1229" s="101">
        <v>136.62288068999999</v>
      </c>
      <c r="C1229" s="101">
        <v>153.7058376</v>
      </c>
      <c r="D1229" s="101"/>
      <c r="E1229" s="101"/>
      <c r="F1229" s="102">
        <v>139.14908359</v>
      </c>
      <c r="G1229" s="102">
        <v>131.69348643999999</v>
      </c>
    </row>
    <row r="1230" spans="1:7" x14ac:dyDescent="0.3">
      <c r="A1230" s="234">
        <v>45170</v>
      </c>
      <c r="B1230" s="101">
        <v>136.81083862</v>
      </c>
      <c r="C1230" s="101">
        <v>153.69294657</v>
      </c>
      <c r="D1230" s="101"/>
      <c r="E1230" s="101"/>
      <c r="F1230" s="102">
        <v>139.21731886000001</v>
      </c>
      <c r="G1230" s="102">
        <v>134.14111054</v>
      </c>
    </row>
    <row r="1231" spans="1:7" x14ac:dyDescent="0.3">
      <c r="A1231" s="234">
        <v>45173</v>
      </c>
      <c r="B1231" s="101">
        <v>136.82784839000001</v>
      </c>
      <c r="C1231" s="101">
        <v>153.5468989</v>
      </c>
      <c r="D1231" s="101"/>
      <c r="E1231" s="101"/>
      <c r="F1231" s="102">
        <v>139.28558751</v>
      </c>
      <c r="G1231" s="102">
        <v>134.00873641999999</v>
      </c>
    </row>
    <row r="1232" spans="1:7" x14ac:dyDescent="0.3">
      <c r="A1232" s="234">
        <v>45174</v>
      </c>
      <c r="B1232" s="101">
        <v>136.74960346</v>
      </c>
      <c r="C1232" s="101">
        <v>153.24542557000001</v>
      </c>
      <c r="D1232" s="101"/>
      <c r="E1232" s="101"/>
      <c r="F1232" s="102">
        <v>139.3538897</v>
      </c>
      <c r="G1232" s="102">
        <v>133.50204188000001</v>
      </c>
    </row>
    <row r="1233" spans="1:7" x14ac:dyDescent="0.3">
      <c r="A1233" s="234">
        <v>45175</v>
      </c>
      <c r="B1233" s="101">
        <v>137.01453058999999</v>
      </c>
      <c r="C1233" s="101">
        <v>153.32863936000001</v>
      </c>
      <c r="D1233" s="101"/>
      <c r="E1233" s="101"/>
      <c r="F1233" s="102">
        <v>139.42222543</v>
      </c>
      <c r="G1233" s="102">
        <v>131.97058003999999</v>
      </c>
    </row>
    <row r="1234" spans="1:7" x14ac:dyDescent="0.3">
      <c r="A1234" s="234">
        <v>45176</v>
      </c>
      <c r="B1234" s="101"/>
      <c r="C1234" s="101"/>
      <c r="D1234" s="101"/>
      <c r="E1234" s="101"/>
      <c r="F1234" s="102"/>
      <c r="G1234" s="102"/>
    </row>
    <row r="1235" spans="1:7" x14ac:dyDescent="0.3">
      <c r="A1235" s="234">
        <v>45177</v>
      </c>
      <c r="B1235" s="101">
        <v>137.79315271999999</v>
      </c>
      <c r="C1235" s="101">
        <v>153.45321178</v>
      </c>
      <c r="D1235" s="101"/>
      <c r="E1235" s="101"/>
      <c r="F1235" s="102">
        <v>139.49059453999999</v>
      </c>
      <c r="G1235" s="102">
        <v>131.20603245000001</v>
      </c>
    </row>
    <row r="1236" spans="1:7" x14ac:dyDescent="0.3">
      <c r="A1236" s="234">
        <v>45180</v>
      </c>
      <c r="B1236" s="101">
        <v>137.22332549000001</v>
      </c>
      <c r="C1236" s="101">
        <v>153.55028075999999</v>
      </c>
      <c r="D1236" s="101"/>
      <c r="E1236" s="101"/>
      <c r="F1236" s="102">
        <v>139.55899719000001</v>
      </c>
      <c r="G1236" s="102">
        <v>132.99234349</v>
      </c>
    </row>
    <row r="1237" spans="1:7" x14ac:dyDescent="0.3">
      <c r="A1237" s="234">
        <v>45181</v>
      </c>
      <c r="B1237" s="101">
        <v>137.13444946000001</v>
      </c>
      <c r="C1237" s="101">
        <v>153.81283891999999</v>
      </c>
      <c r="D1237" s="101"/>
      <c r="E1237" s="101"/>
      <c r="F1237" s="102">
        <v>139.62743338000001</v>
      </c>
      <c r="G1237" s="102">
        <v>134.22662918</v>
      </c>
    </row>
    <row r="1238" spans="1:7" x14ac:dyDescent="0.3">
      <c r="A1238" s="234">
        <v>45182</v>
      </c>
      <c r="B1238" s="101">
        <v>136.76618798000001</v>
      </c>
      <c r="C1238" s="101">
        <v>153.90294703999999</v>
      </c>
      <c r="D1238" s="101"/>
      <c r="E1238" s="101"/>
      <c r="F1238" s="102">
        <v>139.69590313</v>
      </c>
      <c r="G1238" s="102">
        <v>134.46312531999999</v>
      </c>
    </row>
    <row r="1239" spans="1:7" x14ac:dyDescent="0.3">
      <c r="A1239" s="234">
        <v>45183</v>
      </c>
      <c r="B1239" s="101">
        <v>136.77554336</v>
      </c>
      <c r="C1239" s="101">
        <v>153.96872986</v>
      </c>
      <c r="D1239" s="101"/>
      <c r="E1239" s="101"/>
      <c r="F1239" s="102">
        <v>139.76440642</v>
      </c>
      <c r="G1239" s="102">
        <v>135.84623802999999</v>
      </c>
    </row>
    <row r="1240" spans="1:7" x14ac:dyDescent="0.3">
      <c r="A1240" s="234">
        <v>45184</v>
      </c>
      <c r="B1240" s="101">
        <v>137.52652461</v>
      </c>
      <c r="C1240" s="101">
        <v>153.62472634</v>
      </c>
      <c r="D1240" s="101"/>
      <c r="E1240" s="101"/>
      <c r="F1240" s="102">
        <v>139.83294343</v>
      </c>
      <c r="G1240" s="102">
        <v>135.12483662</v>
      </c>
    </row>
    <row r="1241" spans="1:7" x14ac:dyDescent="0.3">
      <c r="A1241" s="234">
        <v>45187</v>
      </c>
      <c r="B1241" s="101">
        <v>137.49760800000001</v>
      </c>
      <c r="C1241" s="101">
        <v>153.51164137999999</v>
      </c>
      <c r="D1241" s="101"/>
      <c r="E1241" s="101"/>
      <c r="F1241" s="102">
        <v>139.90151399000001</v>
      </c>
      <c r="G1241" s="102">
        <v>134.59083437000001</v>
      </c>
    </row>
    <row r="1242" spans="1:7" x14ac:dyDescent="0.3">
      <c r="A1242" s="234">
        <v>45188</v>
      </c>
      <c r="B1242" s="101">
        <v>137.33346374000001</v>
      </c>
      <c r="C1242" s="101">
        <v>153.35333302000001</v>
      </c>
      <c r="D1242" s="101"/>
      <c r="E1242" s="101"/>
      <c r="F1242" s="102">
        <v>139.97011810000001</v>
      </c>
      <c r="G1242" s="102">
        <v>134.08742813000001</v>
      </c>
    </row>
    <row r="1243" spans="1:7" x14ac:dyDescent="0.3">
      <c r="A1243" s="234">
        <v>45189</v>
      </c>
      <c r="B1243" s="101">
        <v>137.12849603999999</v>
      </c>
      <c r="C1243" s="101">
        <v>153.58159793999999</v>
      </c>
      <c r="D1243" s="101"/>
      <c r="E1243" s="101"/>
      <c r="F1243" s="102">
        <v>140.03875593000001</v>
      </c>
      <c r="G1243" s="102">
        <v>135.05405277</v>
      </c>
    </row>
    <row r="1244" spans="1:7" x14ac:dyDescent="0.3">
      <c r="A1244" s="234">
        <v>45190</v>
      </c>
      <c r="B1244" s="101">
        <v>137.10893480999999</v>
      </c>
      <c r="C1244" s="101">
        <v>153.4213747</v>
      </c>
      <c r="D1244" s="101"/>
      <c r="E1244" s="101"/>
      <c r="F1244" s="102">
        <v>140.10496522</v>
      </c>
      <c r="G1244" s="102">
        <v>132.15230147</v>
      </c>
    </row>
    <row r="1245" spans="1:7" x14ac:dyDescent="0.3">
      <c r="A1245" s="234">
        <v>45191</v>
      </c>
      <c r="B1245" s="101">
        <v>137.20036231</v>
      </c>
      <c r="C1245" s="101">
        <v>153.36419282</v>
      </c>
      <c r="D1245" s="101"/>
      <c r="E1245" s="101"/>
      <c r="F1245" s="102">
        <v>140.17120573</v>
      </c>
      <c r="G1245" s="102">
        <v>131.99709127</v>
      </c>
    </row>
    <row r="1246" spans="1:7" x14ac:dyDescent="0.3">
      <c r="A1246" s="234">
        <v>45194</v>
      </c>
      <c r="B1246" s="101">
        <v>136.68539158999999</v>
      </c>
      <c r="C1246" s="101">
        <v>152.81732762999999</v>
      </c>
      <c r="D1246" s="101"/>
      <c r="E1246" s="101"/>
      <c r="F1246" s="102">
        <v>140.23747764000001</v>
      </c>
      <c r="G1246" s="102">
        <v>131.90148016000001</v>
      </c>
    </row>
    <row r="1247" spans="1:7" x14ac:dyDescent="0.3">
      <c r="A1247" s="234">
        <v>45195</v>
      </c>
      <c r="B1247" s="101">
        <v>136.04157187000001</v>
      </c>
      <c r="C1247" s="101">
        <v>151.13459187999999</v>
      </c>
      <c r="D1247" s="101"/>
      <c r="E1247" s="101"/>
      <c r="F1247" s="102">
        <v>140.30378078999999</v>
      </c>
      <c r="G1247" s="102">
        <v>129.93170683</v>
      </c>
    </row>
    <row r="1248" spans="1:7" x14ac:dyDescent="0.3">
      <c r="A1248" s="234">
        <v>45196</v>
      </c>
      <c r="B1248" s="101">
        <v>135.78685060000001</v>
      </c>
      <c r="C1248" s="101">
        <v>150.66077584999999</v>
      </c>
      <c r="D1248" s="101"/>
      <c r="E1248" s="101"/>
      <c r="F1248" s="102">
        <v>140.37011533</v>
      </c>
      <c r="G1248" s="102">
        <v>130.0837425</v>
      </c>
    </row>
    <row r="1249" spans="1:7" x14ac:dyDescent="0.3">
      <c r="A1249" s="234">
        <v>45197</v>
      </c>
      <c r="B1249" s="101">
        <v>135.78770109000001</v>
      </c>
      <c r="C1249" s="101">
        <v>151.47186235000001</v>
      </c>
      <c r="D1249" s="101"/>
      <c r="E1249" s="101"/>
      <c r="F1249" s="102">
        <v>140.43648128999999</v>
      </c>
      <c r="G1249" s="102">
        <v>131.68091351999999</v>
      </c>
    </row>
    <row r="1250" spans="1:7" x14ac:dyDescent="0.3">
      <c r="A1250" s="234">
        <v>45198</v>
      </c>
      <c r="B1250" s="101">
        <v>136.89801367999999</v>
      </c>
      <c r="C1250" s="101">
        <v>152.25228003999999</v>
      </c>
      <c r="D1250" s="101"/>
      <c r="E1250" s="101"/>
      <c r="F1250" s="102">
        <v>140.50287864000001</v>
      </c>
      <c r="G1250" s="102">
        <v>132.63032290999999</v>
      </c>
    </row>
    <row r="1251" spans="1:7" x14ac:dyDescent="0.3">
      <c r="A1251" s="234">
        <v>45201</v>
      </c>
      <c r="B1251" s="101">
        <v>135.95609779</v>
      </c>
      <c r="C1251" s="101">
        <v>151.44405896000001</v>
      </c>
      <c r="D1251" s="101"/>
      <c r="E1251" s="101"/>
      <c r="F1251" s="102">
        <v>140.56930722999999</v>
      </c>
      <c r="G1251" s="102">
        <v>130.9141358</v>
      </c>
    </row>
    <row r="1252" spans="1:7" x14ac:dyDescent="0.3">
      <c r="A1252" s="234">
        <v>45202</v>
      </c>
      <c r="B1252" s="101">
        <v>135.89613836000001</v>
      </c>
      <c r="C1252" s="101">
        <v>150.48186179000001</v>
      </c>
      <c r="D1252" s="101"/>
      <c r="E1252" s="101"/>
      <c r="F1252" s="102">
        <v>140.63576721999999</v>
      </c>
      <c r="G1252" s="102">
        <v>129.05058947000001</v>
      </c>
    </row>
    <row r="1253" spans="1:7" x14ac:dyDescent="0.3">
      <c r="A1253" s="234">
        <v>45203</v>
      </c>
      <c r="B1253" s="101">
        <v>135.43134645000001</v>
      </c>
      <c r="C1253" s="101">
        <v>150.88214429000001</v>
      </c>
      <c r="D1253" s="101"/>
      <c r="E1253" s="101"/>
      <c r="F1253" s="102">
        <v>140.70225879</v>
      </c>
      <c r="G1253" s="102">
        <v>129.26496635999999</v>
      </c>
    </row>
    <row r="1254" spans="1:7" x14ac:dyDescent="0.3">
      <c r="A1254" s="234">
        <v>45204</v>
      </c>
      <c r="B1254" s="101">
        <v>135.3616064</v>
      </c>
      <c r="C1254" s="101">
        <v>150.80821072000001</v>
      </c>
      <c r="D1254" s="101"/>
      <c r="E1254" s="101"/>
      <c r="F1254" s="102">
        <v>140.76878177</v>
      </c>
      <c r="G1254" s="102">
        <v>128.89702911000001</v>
      </c>
    </row>
    <row r="1255" spans="1:7" x14ac:dyDescent="0.3">
      <c r="A1255" s="234">
        <v>45205</v>
      </c>
      <c r="B1255" s="101">
        <v>135.36415787000001</v>
      </c>
      <c r="C1255" s="101">
        <v>151.29498762</v>
      </c>
      <c r="D1255" s="101"/>
      <c r="E1255" s="101"/>
      <c r="F1255" s="102">
        <v>140.83533614999999</v>
      </c>
      <c r="G1255" s="102">
        <v>129.90462668999999</v>
      </c>
    </row>
    <row r="1256" spans="1:7" x14ac:dyDescent="0.3">
      <c r="A1256" s="234">
        <v>45208</v>
      </c>
      <c r="B1256" s="101">
        <v>135.20001361000001</v>
      </c>
      <c r="C1256" s="101">
        <v>152.07808141999999</v>
      </c>
      <c r="D1256" s="101"/>
      <c r="E1256" s="101"/>
      <c r="F1256" s="102">
        <v>140.90192193999999</v>
      </c>
      <c r="G1256" s="102">
        <v>131.02701904</v>
      </c>
    </row>
    <row r="1257" spans="1:7" x14ac:dyDescent="0.3">
      <c r="A1257" s="234">
        <v>45209</v>
      </c>
      <c r="B1257" s="101">
        <v>135.24423899999999</v>
      </c>
      <c r="C1257" s="101">
        <v>152.34603569999999</v>
      </c>
      <c r="D1257" s="101"/>
      <c r="E1257" s="101"/>
      <c r="F1257" s="102">
        <v>140.96853931999999</v>
      </c>
      <c r="G1257" s="102">
        <v>132.82577784</v>
      </c>
    </row>
    <row r="1258" spans="1:7" x14ac:dyDescent="0.3">
      <c r="A1258" s="234">
        <v>45210</v>
      </c>
      <c r="B1258" s="101">
        <v>135.38797154</v>
      </c>
      <c r="C1258" s="101">
        <v>152.20333804000001</v>
      </c>
      <c r="D1258" s="101"/>
      <c r="E1258" s="101"/>
      <c r="F1258" s="102">
        <v>141.03518808999999</v>
      </c>
      <c r="G1258" s="102">
        <v>133.18281476000001</v>
      </c>
    </row>
    <row r="1259" spans="1:7" x14ac:dyDescent="0.3">
      <c r="A1259" s="234">
        <v>45211</v>
      </c>
      <c r="B1259" s="101"/>
      <c r="C1259" s="101"/>
      <c r="D1259" s="101"/>
      <c r="E1259" s="101"/>
      <c r="F1259" s="102"/>
      <c r="G1259" s="102"/>
    </row>
    <row r="1260" spans="1:7" x14ac:dyDescent="0.3">
      <c r="A1260" s="234">
        <v>45212</v>
      </c>
      <c r="B1260" s="101">
        <v>135.73837276</v>
      </c>
      <c r="C1260" s="101">
        <v>151.72050827000001</v>
      </c>
      <c r="D1260" s="101"/>
      <c r="E1260" s="101"/>
      <c r="F1260" s="102">
        <v>141.10186845999999</v>
      </c>
      <c r="G1260" s="102">
        <v>131.70744751000001</v>
      </c>
    </row>
    <row r="1261" spans="1:7" x14ac:dyDescent="0.3">
      <c r="A1261" s="234">
        <v>45215</v>
      </c>
      <c r="B1261" s="101">
        <v>135.66012782999999</v>
      </c>
      <c r="C1261" s="101">
        <v>152.16239288</v>
      </c>
      <c r="D1261" s="101"/>
      <c r="E1261" s="101"/>
      <c r="F1261" s="102">
        <v>141.1685804</v>
      </c>
      <c r="G1261" s="102">
        <v>132.59468634999999</v>
      </c>
    </row>
    <row r="1262" spans="1:7" x14ac:dyDescent="0.3">
      <c r="A1262" s="234">
        <v>45216</v>
      </c>
      <c r="B1262" s="101">
        <v>135.36288213</v>
      </c>
      <c r="C1262" s="101">
        <v>151.59131113000001</v>
      </c>
      <c r="D1262" s="101"/>
      <c r="E1262" s="101"/>
      <c r="F1262" s="102">
        <v>141.23532374999999</v>
      </c>
      <c r="G1262" s="102">
        <v>131.88307021</v>
      </c>
    </row>
    <row r="1263" spans="1:7" x14ac:dyDescent="0.3">
      <c r="A1263" s="234">
        <v>45217</v>
      </c>
      <c r="B1263" s="101">
        <v>134.96400308</v>
      </c>
      <c r="C1263" s="101">
        <v>151.64516369</v>
      </c>
      <c r="D1263" s="101"/>
      <c r="E1263" s="101"/>
      <c r="F1263" s="102">
        <v>141.30209869000001</v>
      </c>
      <c r="G1263" s="102">
        <v>129.77947773</v>
      </c>
    </row>
    <row r="1264" spans="1:7" x14ac:dyDescent="0.3">
      <c r="A1264" s="234">
        <v>45218</v>
      </c>
      <c r="B1264" s="101">
        <v>134.55066572000001</v>
      </c>
      <c r="C1264" s="101">
        <v>150.55574795999999</v>
      </c>
      <c r="D1264" s="101"/>
      <c r="E1264" s="101"/>
      <c r="F1264" s="102">
        <v>141.3689052</v>
      </c>
      <c r="G1264" s="102">
        <v>129.71651070999999</v>
      </c>
    </row>
    <row r="1265" spans="1:7" x14ac:dyDescent="0.3">
      <c r="A1265" s="234">
        <v>45219</v>
      </c>
      <c r="B1265" s="101">
        <v>134.73564694999999</v>
      </c>
      <c r="C1265" s="101">
        <v>150.97130407</v>
      </c>
      <c r="D1265" s="101"/>
      <c r="E1265" s="101"/>
      <c r="F1265" s="102">
        <v>141.43574330000001</v>
      </c>
      <c r="G1265" s="102">
        <v>128.75047774000001</v>
      </c>
    </row>
    <row r="1266" spans="1:7" x14ac:dyDescent="0.3">
      <c r="A1266" s="234">
        <v>45222</v>
      </c>
      <c r="B1266" s="101">
        <v>134.90446889</v>
      </c>
      <c r="C1266" s="101">
        <v>150.90703696</v>
      </c>
      <c r="D1266" s="101"/>
      <c r="E1266" s="101"/>
      <c r="F1266" s="102">
        <v>141.50261298999999</v>
      </c>
      <c r="G1266" s="102">
        <v>128.32861915000001</v>
      </c>
    </row>
    <row r="1267" spans="1:7" x14ac:dyDescent="0.3">
      <c r="A1267" s="234">
        <v>45223</v>
      </c>
      <c r="B1267" s="101">
        <v>134.18708193000001</v>
      </c>
      <c r="C1267" s="101">
        <v>151.30600118999999</v>
      </c>
      <c r="D1267" s="101"/>
      <c r="E1267" s="101"/>
      <c r="F1267" s="102">
        <v>141.56951426000001</v>
      </c>
      <c r="G1267" s="102">
        <v>129.44070285000001</v>
      </c>
    </row>
    <row r="1268" spans="1:7" x14ac:dyDescent="0.3">
      <c r="A1268" s="234">
        <v>45224</v>
      </c>
      <c r="B1268" s="101">
        <v>133.96085202</v>
      </c>
      <c r="C1268" s="101">
        <v>151.16669161999999</v>
      </c>
      <c r="D1268" s="101"/>
      <c r="E1268" s="101"/>
      <c r="F1268" s="102">
        <v>141.63644729000001</v>
      </c>
      <c r="G1268" s="102">
        <v>128.38033311999999</v>
      </c>
    </row>
    <row r="1269" spans="1:7" x14ac:dyDescent="0.3">
      <c r="A1269" s="234">
        <v>45225</v>
      </c>
      <c r="B1269" s="101">
        <v>133.60194591999999</v>
      </c>
      <c r="C1269" s="101">
        <v>152.48722136000001</v>
      </c>
      <c r="D1269" s="101"/>
      <c r="E1269" s="101"/>
      <c r="F1269" s="102">
        <v>141.70341189999999</v>
      </c>
      <c r="G1269" s="102">
        <v>130.59554585999999</v>
      </c>
    </row>
    <row r="1270" spans="1:7" x14ac:dyDescent="0.3">
      <c r="A1270" s="234">
        <v>45226</v>
      </c>
      <c r="B1270" s="101">
        <v>134.19388584000001</v>
      </c>
      <c r="C1270" s="101">
        <v>151.97566773</v>
      </c>
      <c r="D1270" s="101"/>
      <c r="E1270" s="101"/>
      <c r="F1270" s="102">
        <v>141.7704081</v>
      </c>
      <c r="G1270" s="102">
        <v>128.91667928999999</v>
      </c>
    </row>
    <row r="1271" spans="1:7" x14ac:dyDescent="0.3">
      <c r="A1271" s="234">
        <v>45229</v>
      </c>
      <c r="B1271" s="101">
        <v>134.21004511999999</v>
      </c>
      <c r="C1271" s="101">
        <v>151.37770234000001</v>
      </c>
      <c r="D1271" s="101"/>
      <c r="E1271" s="101"/>
      <c r="F1271" s="102">
        <v>141.83743605999999</v>
      </c>
      <c r="G1271" s="102">
        <v>128.04075037999999</v>
      </c>
    </row>
    <row r="1272" spans="1:7" x14ac:dyDescent="0.3">
      <c r="A1272" s="234">
        <v>45230</v>
      </c>
      <c r="B1272" s="101">
        <v>134.19431108000001</v>
      </c>
      <c r="C1272" s="101">
        <v>151.25390006000001</v>
      </c>
      <c r="D1272" s="101"/>
      <c r="E1272" s="101"/>
      <c r="F1272" s="102">
        <v>141.90449577999999</v>
      </c>
      <c r="G1272" s="102">
        <v>128.73726764</v>
      </c>
    </row>
    <row r="1273" spans="1:7" x14ac:dyDescent="0.3">
      <c r="A1273" s="234">
        <v>45231</v>
      </c>
      <c r="B1273" s="101">
        <v>133.82222240999999</v>
      </c>
      <c r="C1273" s="101">
        <v>151.77682512000001</v>
      </c>
      <c r="D1273" s="101"/>
      <c r="E1273" s="101"/>
      <c r="F1273" s="102">
        <v>141.97158709000001</v>
      </c>
      <c r="G1273" s="102">
        <v>130.9096983</v>
      </c>
    </row>
    <row r="1274" spans="1:7" x14ac:dyDescent="0.3">
      <c r="A1274" s="234">
        <v>45232</v>
      </c>
      <c r="B1274" s="101"/>
      <c r="C1274" s="101"/>
      <c r="D1274" s="101"/>
      <c r="E1274" s="101"/>
      <c r="F1274" s="102"/>
      <c r="G1274" s="102"/>
    </row>
    <row r="1275" spans="1:7" x14ac:dyDescent="0.3">
      <c r="A1275" s="234">
        <v>45233</v>
      </c>
      <c r="B1275" s="101">
        <v>134.39375061000001</v>
      </c>
      <c r="C1275" s="101">
        <v>152.37876435999999</v>
      </c>
      <c r="D1275" s="101"/>
      <c r="E1275" s="101"/>
      <c r="F1275" s="102">
        <v>142.03620290999999</v>
      </c>
      <c r="G1275" s="102">
        <v>134.44492018</v>
      </c>
    </row>
    <row r="1276" spans="1:7" x14ac:dyDescent="0.3">
      <c r="A1276" s="234">
        <v>45236</v>
      </c>
      <c r="B1276" s="101">
        <v>134.49665970999999</v>
      </c>
      <c r="C1276" s="101">
        <v>151.86306984000001</v>
      </c>
      <c r="D1276" s="101"/>
      <c r="E1276" s="101"/>
      <c r="F1276" s="102">
        <v>142.10084800000001</v>
      </c>
      <c r="G1276" s="102">
        <v>134.75358832000001</v>
      </c>
    </row>
    <row r="1277" spans="1:7" x14ac:dyDescent="0.3">
      <c r="A1277" s="234">
        <v>45237</v>
      </c>
      <c r="B1277" s="101">
        <v>134.92828256999999</v>
      </c>
      <c r="C1277" s="101">
        <v>152.41660246999999</v>
      </c>
      <c r="D1277" s="101"/>
      <c r="E1277" s="101"/>
      <c r="F1277" s="102">
        <v>142.16552254000001</v>
      </c>
      <c r="G1277" s="102">
        <v>135.70572849000001</v>
      </c>
    </row>
    <row r="1278" spans="1:7" x14ac:dyDescent="0.3">
      <c r="A1278" s="234">
        <v>45238</v>
      </c>
      <c r="B1278" s="101">
        <v>134.98186333999999</v>
      </c>
      <c r="C1278" s="101">
        <v>152.8927496</v>
      </c>
      <c r="D1278" s="101"/>
      <c r="E1278" s="101"/>
      <c r="F1278" s="102">
        <v>142.23022650999999</v>
      </c>
      <c r="G1278" s="102">
        <v>135.60174301000001</v>
      </c>
    </row>
    <row r="1279" spans="1:7" x14ac:dyDescent="0.3">
      <c r="A1279" s="234">
        <v>45239</v>
      </c>
      <c r="B1279" s="101">
        <v>135.13197453999999</v>
      </c>
      <c r="C1279" s="101">
        <v>152.73130676</v>
      </c>
      <c r="D1279" s="101"/>
      <c r="E1279" s="101"/>
      <c r="F1279" s="102">
        <v>142.29495993</v>
      </c>
      <c r="G1279" s="102">
        <v>135.43956935</v>
      </c>
    </row>
    <row r="1280" spans="1:7" x14ac:dyDescent="0.3">
      <c r="A1280" s="234">
        <v>45240</v>
      </c>
      <c r="B1280" s="101">
        <v>135.32035772</v>
      </c>
      <c r="C1280" s="101">
        <v>152.84997136000001</v>
      </c>
      <c r="D1280" s="101"/>
      <c r="E1280" s="101"/>
      <c r="F1280" s="102">
        <v>142.35972279000001</v>
      </c>
      <c r="G1280" s="102">
        <v>137.18498708999999</v>
      </c>
    </row>
    <row r="1281" spans="1:7" x14ac:dyDescent="0.3">
      <c r="A1281" s="234">
        <v>45243</v>
      </c>
      <c r="B1281" s="101">
        <v>135.23786034</v>
      </c>
      <c r="C1281" s="101">
        <v>152.52399385999999</v>
      </c>
      <c r="D1281" s="101"/>
      <c r="E1281" s="101"/>
      <c r="F1281" s="102">
        <v>142.42451527</v>
      </c>
      <c r="G1281" s="102">
        <v>137.00524547000001</v>
      </c>
    </row>
    <row r="1282" spans="1:7" x14ac:dyDescent="0.3">
      <c r="A1282" s="234">
        <v>45244</v>
      </c>
      <c r="B1282" s="101">
        <v>135.41476193</v>
      </c>
      <c r="C1282" s="101">
        <v>153.56042804000001</v>
      </c>
      <c r="D1282" s="101"/>
      <c r="E1282" s="101"/>
      <c r="F1282" s="102">
        <v>142.48933719999999</v>
      </c>
      <c r="G1282" s="102">
        <v>140.14061422</v>
      </c>
    </row>
    <row r="1283" spans="1:7" x14ac:dyDescent="0.3">
      <c r="A1283" s="234">
        <v>45245</v>
      </c>
      <c r="B1283" s="101"/>
      <c r="C1283" s="101"/>
      <c r="D1283" s="101"/>
      <c r="E1283" s="101"/>
      <c r="F1283" s="102"/>
      <c r="G1283" s="102"/>
    </row>
    <row r="1284" spans="1:7" x14ac:dyDescent="0.3">
      <c r="A1284" s="234">
        <v>45246</v>
      </c>
      <c r="B1284" s="101">
        <v>135.70903091</v>
      </c>
      <c r="C1284" s="101">
        <v>154.12928898999999</v>
      </c>
      <c r="D1284" s="101"/>
      <c r="E1284" s="101"/>
      <c r="F1284" s="102">
        <v>142.55418856</v>
      </c>
      <c r="G1284" s="102">
        <v>141.81717101999999</v>
      </c>
    </row>
    <row r="1285" spans="1:7" x14ac:dyDescent="0.3">
      <c r="A1285" s="234">
        <v>45247</v>
      </c>
      <c r="B1285" s="101">
        <v>135.97991146000001</v>
      </c>
      <c r="C1285" s="101">
        <v>154.50939357999999</v>
      </c>
      <c r="D1285" s="101"/>
      <c r="E1285" s="101"/>
      <c r="F1285" s="102">
        <v>142.61906955000001</v>
      </c>
      <c r="G1285" s="102">
        <v>141.96960493</v>
      </c>
    </row>
    <row r="1286" spans="1:7" x14ac:dyDescent="0.3">
      <c r="A1286" s="234">
        <v>45250</v>
      </c>
      <c r="B1286" s="101">
        <v>135.92675593999999</v>
      </c>
      <c r="C1286" s="101">
        <v>154.2627105</v>
      </c>
      <c r="D1286" s="101"/>
      <c r="E1286" s="101"/>
      <c r="F1286" s="102">
        <v>142.68397998</v>
      </c>
      <c r="G1286" s="102">
        <v>143.31661457000001</v>
      </c>
    </row>
    <row r="1287" spans="1:7" x14ac:dyDescent="0.3">
      <c r="A1287" s="234">
        <v>45251</v>
      </c>
      <c r="B1287" s="101">
        <v>135.71073189000001</v>
      </c>
      <c r="C1287" s="101">
        <v>153.98370237</v>
      </c>
      <c r="D1287" s="101"/>
      <c r="E1287" s="101"/>
      <c r="F1287" s="102">
        <v>142.74892002999999</v>
      </c>
      <c r="G1287" s="102">
        <v>142.93996161000001</v>
      </c>
    </row>
    <row r="1288" spans="1:7" x14ac:dyDescent="0.3">
      <c r="A1288" s="234">
        <v>45252</v>
      </c>
      <c r="B1288" s="101">
        <v>135.21489715000001</v>
      </c>
      <c r="C1288" s="101">
        <v>154.29758330000001</v>
      </c>
      <c r="D1288" s="101"/>
      <c r="E1288" s="101"/>
      <c r="F1288" s="102">
        <v>142.81388952</v>
      </c>
      <c r="G1288" s="102">
        <v>143.4056377</v>
      </c>
    </row>
    <row r="1289" spans="1:7" x14ac:dyDescent="0.3">
      <c r="A1289" s="234">
        <v>45253</v>
      </c>
      <c r="B1289" s="101">
        <v>135.16301736</v>
      </c>
      <c r="C1289" s="101">
        <v>154.38714196000001</v>
      </c>
      <c r="D1289" s="101"/>
      <c r="E1289" s="101"/>
      <c r="F1289" s="102">
        <v>142.87888863000001</v>
      </c>
      <c r="G1289" s="102">
        <v>144.02057317000001</v>
      </c>
    </row>
    <row r="1290" spans="1:7" x14ac:dyDescent="0.3">
      <c r="A1290" s="234">
        <v>45254</v>
      </c>
      <c r="B1290" s="101">
        <v>134.99334493000001</v>
      </c>
      <c r="C1290" s="101">
        <v>154.46951676</v>
      </c>
      <c r="D1290" s="101"/>
      <c r="E1290" s="101"/>
      <c r="F1290" s="102">
        <v>142.94391737000001</v>
      </c>
      <c r="G1290" s="102">
        <v>142.81621218000001</v>
      </c>
    </row>
    <row r="1291" spans="1:7" x14ac:dyDescent="0.3">
      <c r="A1291" s="234">
        <v>45257</v>
      </c>
      <c r="B1291" s="101">
        <v>134.34272131</v>
      </c>
      <c r="C1291" s="101">
        <v>154.70438404000001</v>
      </c>
      <c r="D1291" s="101"/>
      <c r="E1291" s="101"/>
      <c r="F1291" s="102">
        <v>143.00897572</v>
      </c>
      <c r="G1291" s="102">
        <v>143.05991072</v>
      </c>
    </row>
    <row r="1292" spans="1:7" x14ac:dyDescent="0.3">
      <c r="A1292" s="234">
        <v>45258</v>
      </c>
      <c r="B1292" s="101">
        <v>134.69567398999999</v>
      </c>
      <c r="C1292" s="101">
        <v>155.05306653</v>
      </c>
      <c r="D1292" s="101"/>
      <c r="E1292" s="101"/>
      <c r="F1292" s="102">
        <v>143.07406370000001</v>
      </c>
      <c r="G1292" s="102">
        <v>143.97798452999999</v>
      </c>
    </row>
    <row r="1293" spans="1:7" x14ac:dyDescent="0.3">
      <c r="A1293" s="234">
        <v>45259</v>
      </c>
      <c r="B1293" s="101">
        <v>134.54726377</v>
      </c>
      <c r="C1293" s="101">
        <v>155.02053326999999</v>
      </c>
      <c r="D1293" s="101"/>
      <c r="E1293" s="101"/>
      <c r="F1293" s="102">
        <v>143.13918129000001</v>
      </c>
      <c r="G1293" s="102">
        <v>143.55394132000001</v>
      </c>
    </row>
    <row r="1294" spans="1:7" x14ac:dyDescent="0.3">
      <c r="A1294" s="234">
        <v>45260</v>
      </c>
      <c r="B1294" s="101">
        <v>135.08137048</v>
      </c>
      <c r="C1294" s="101">
        <v>155.22326462999999</v>
      </c>
      <c r="D1294" s="101"/>
      <c r="E1294" s="101"/>
      <c r="F1294" s="102">
        <v>143.20432851000001</v>
      </c>
      <c r="G1294" s="102">
        <v>144.88004917999999</v>
      </c>
    </row>
    <row r="1295" spans="1:7" x14ac:dyDescent="0.3">
      <c r="A1295" s="234">
        <v>45261</v>
      </c>
      <c r="B1295" s="101">
        <v>135.01843434</v>
      </c>
      <c r="C1295" s="101">
        <v>155.57619369</v>
      </c>
      <c r="D1295" s="101"/>
      <c r="E1295" s="101"/>
      <c r="F1295" s="102">
        <v>143.26950535</v>
      </c>
      <c r="G1295" s="102">
        <v>145.85150955</v>
      </c>
    </row>
    <row r="1296" spans="1:7" x14ac:dyDescent="0.3">
      <c r="A1296" s="234">
        <v>45264</v>
      </c>
      <c r="B1296" s="101">
        <v>135.42114058999999</v>
      </c>
      <c r="C1296" s="101">
        <v>155.21993646000001</v>
      </c>
      <c r="D1296" s="101"/>
      <c r="E1296" s="101"/>
      <c r="F1296" s="102">
        <v>143.33471180999999</v>
      </c>
      <c r="G1296" s="102">
        <v>144.27890410000001</v>
      </c>
    </row>
    <row r="1297" spans="1:7" x14ac:dyDescent="0.3">
      <c r="A1297" s="234">
        <v>45265</v>
      </c>
      <c r="B1297" s="101">
        <v>135.64864624000001</v>
      </c>
      <c r="C1297" s="101">
        <v>155.37148188</v>
      </c>
      <c r="D1297" s="101"/>
      <c r="E1297" s="101"/>
      <c r="F1297" s="102">
        <v>143.39994788999999</v>
      </c>
      <c r="G1297" s="102">
        <v>144.39320961999999</v>
      </c>
    </row>
    <row r="1298" spans="1:7" x14ac:dyDescent="0.3">
      <c r="A1298" s="234">
        <v>45266</v>
      </c>
      <c r="B1298" s="101">
        <v>135.70690468999999</v>
      </c>
      <c r="C1298" s="101">
        <v>155.45656151</v>
      </c>
      <c r="D1298" s="101"/>
      <c r="E1298" s="101"/>
      <c r="F1298" s="102">
        <v>143.46521376999999</v>
      </c>
      <c r="G1298" s="102">
        <v>142.93611577999999</v>
      </c>
    </row>
    <row r="1299" spans="1:7" x14ac:dyDescent="0.3">
      <c r="A1299" s="234">
        <v>45267</v>
      </c>
      <c r="B1299" s="101">
        <v>135.21447190999999</v>
      </c>
      <c r="C1299" s="101">
        <v>155.30892528999999</v>
      </c>
      <c r="D1299" s="101"/>
      <c r="E1299" s="101"/>
      <c r="F1299" s="102">
        <v>143.53050926</v>
      </c>
      <c r="G1299" s="102">
        <v>143.37636155999999</v>
      </c>
    </row>
    <row r="1300" spans="1:7" x14ac:dyDescent="0.3">
      <c r="A1300" s="234">
        <v>45268</v>
      </c>
      <c r="B1300" s="101">
        <v>135.63673940000001</v>
      </c>
      <c r="C1300" s="101">
        <v>155.31468179000001</v>
      </c>
      <c r="D1300" s="101"/>
      <c r="E1300" s="101"/>
      <c r="F1300" s="102">
        <v>143.59583455999999</v>
      </c>
      <c r="G1300" s="102">
        <v>144.60975974999999</v>
      </c>
    </row>
    <row r="1301" spans="1:7" x14ac:dyDescent="0.3">
      <c r="A1301" s="234">
        <v>45271</v>
      </c>
      <c r="B1301" s="101">
        <v>135.26975365999999</v>
      </c>
      <c r="C1301" s="101">
        <v>155.34708853999999</v>
      </c>
      <c r="D1301" s="101"/>
      <c r="E1301" s="101"/>
      <c r="F1301" s="102">
        <v>143.66118947999999</v>
      </c>
      <c r="G1301" s="102">
        <v>144.40818335</v>
      </c>
    </row>
    <row r="1302" spans="1:7" x14ac:dyDescent="0.3">
      <c r="A1302" s="234">
        <v>45272</v>
      </c>
      <c r="B1302" s="101">
        <v>134.78837723000001</v>
      </c>
      <c r="C1302" s="101">
        <v>155.78018918000001</v>
      </c>
      <c r="D1302" s="101"/>
      <c r="E1302" s="101"/>
      <c r="F1302" s="102">
        <v>143.72657419999999</v>
      </c>
      <c r="G1302" s="102">
        <v>143.82404869000001</v>
      </c>
    </row>
    <row r="1303" spans="1:7" x14ac:dyDescent="0.3">
      <c r="A1303" s="234">
        <v>45273</v>
      </c>
      <c r="B1303" s="101">
        <v>135.10220744</v>
      </c>
      <c r="C1303" s="101">
        <v>156.99199856999999</v>
      </c>
      <c r="D1303" s="101"/>
      <c r="E1303" s="101"/>
      <c r="F1303" s="102">
        <v>143.79198872000001</v>
      </c>
      <c r="G1303" s="102">
        <v>147.30811413000001</v>
      </c>
    </row>
    <row r="1304" spans="1:7" x14ac:dyDescent="0.3">
      <c r="A1304" s="234">
        <v>45274</v>
      </c>
      <c r="B1304" s="101">
        <v>135.40753278</v>
      </c>
      <c r="C1304" s="101">
        <v>157.36577388000001</v>
      </c>
      <c r="D1304" s="101"/>
      <c r="E1304" s="101"/>
      <c r="F1304" s="102">
        <v>143.85488226000001</v>
      </c>
      <c r="G1304" s="102">
        <v>148.87490532000001</v>
      </c>
    </row>
    <row r="1305" spans="1:7" x14ac:dyDescent="0.3">
      <c r="A1305" s="234">
        <v>45275</v>
      </c>
      <c r="B1305" s="101">
        <v>135.63673940000001</v>
      </c>
      <c r="C1305" s="101">
        <v>157.75151819999999</v>
      </c>
      <c r="D1305" s="101"/>
      <c r="E1305" s="101"/>
      <c r="F1305" s="102">
        <v>143.91780327000001</v>
      </c>
      <c r="G1305" s="102">
        <v>148.14102202000001</v>
      </c>
    </row>
    <row r="1306" spans="1:7" x14ac:dyDescent="0.3">
      <c r="A1306" s="234">
        <v>45278</v>
      </c>
      <c r="B1306" s="101">
        <v>135.97225707000001</v>
      </c>
      <c r="C1306" s="101">
        <v>158.04865763999999</v>
      </c>
      <c r="D1306" s="101"/>
      <c r="E1306" s="101"/>
      <c r="F1306" s="102">
        <v>143.98075177000001</v>
      </c>
      <c r="G1306" s="102">
        <v>149.14995084</v>
      </c>
    </row>
    <row r="1307" spans="1:7" x14ac:dyDescent="0.3">
      <c r="A1307" s="234">
        <v>45279</v>
      </c>
      <c r="B1307" s="101">
        <v>136.36518271</v>
      </c>
      <c r="C1307" s="101">
        <v>158.26977271999999</v>
      </c>
      <c r="D1307" s="101"/>
      <c r="E1307" s="101"/>
      <c r="F1307" s="102">
        <v>144.04372792999999</v>
      </c>
      <c r="G1307" s="102">
        <v>150.02275073999999</v>
      </c>
    </row>
    <row r="1308" spans="1:7" x14ac:dyDescent="0.3">
      <c r="A1308" s="234">
        <v>45280</v>
      </c>
      <c r="B1308" s="101">
        <v>136.61182434</v>
      </c>
      <c r="C1308" s="101">
        <v>158.44627353000001</v>
      </c>
      <c r="D1308" s="101"/>
      <c r="E1308" s="101"/>
      <c r="F1308" s="102">
        <v>144.10673155999999</v>
      </c>
      <c r="G1308" s="102">
        <v>148.83175914</v>
      </c>
    </row>
    <row r="1309" spans="1:7" x14ac:dyDescent="0.3">
      <c r="A1309" s="234">
        <v>45281</v>
      </c>
      <c r="B1309" s="101">
        <v>137.45891078</v>
      </c>
      <c r="C1309" s="101">
        <v>158.65473299000001</v>
      </c>
      <c r="D1309" s="101"/>
      <c r="E1309" s="101"/>
      <c r="F1309" s="102">
        <v>144.16976267000001</v>
      </c>
      <c r="G1309" s="102">
        <v>150.39949472000001</v>
      </c>
    </row>
    <row r="1310" spans="1:7" x14ac:dyDescent="0.3">
      <c r="A1310" s="234">
        <v>45282</v>
      </c>
      <c r="B1310" s="101">
        <v>138.64959453</v>
      </c>
      <c r="C1310" s="101">
        <v>158.90445202999999</v>
      </c>
      <c r="D1310" s="101"/>
      <c r="E1310" s="101"/>
      <c r="F1310" s="102">
        <v>144.23282144999999</v>
      </c>
      <c r="G1310" s="102">
        <v>151.04909960000001</v>
      </c>
    </row>
    <row r="1311" spans="1:7" x14ac:dyDescent="0.3">
      <c r="A1311" s="234">
        <v>45285</v>
      </c>
      <c r="B1311" s="101"/>
      <c r="C1311" s="101"/>
      <c r="D1311" s="101"/>
      <c r="E1311" s="101"/>
      <c r="F1311" s="102"/>
      <c r="G1311" s="102"/>
    </row>
    <row r="1312" spans="1:7" x14ac:dyDescent="0.3">
      <c r="A1312" s="234">
        <v>45286</v>
      </c>
      <c r="B1312" s="101">
        <v>139.70972831</v>
      </c>
      <c r="C1312" s="101">
        <v>159.01537486000001</v>
      </c>
      <c r="D1312" s="101"/>
      <c r="E1312" s="101"/>
      <c r="F1312" s="102">
        <v>144.29590787999999</v>
      </c>
      <c r="G1312" s="102">
        <v>151.93658876999999</v>
      </c>
    </row>
    <row r="1313" spans="1:7" x14ac:dyDescent="0.3">
      <c r="A1313" s="234">
        <v>45287</v>
      </c>
      <c r="B1313" s="101">
        <v>140.27105065000001</v>
      </c>
      <c r="C1313" s="101">
        <v>159.15928213999999</v>
      </c>
      <c r="D1313" s="101"/>
      <c r="E1313" s="101"/>
      <c r="F1313" s="102">
        <v>144.35902179000001</v>
      </c>
      <c r="G1313" s="102">
        <v>152.68846103000001</v>
      </c>
    </row>
    <row r="1314" spans="1:7" x14ac:dyDescent="0.3">
      <c r="A1314" s="234">
        <v>45288</v>
      </c>
      <c r="B1314" s="101">
        <v>140.81663895</v>
      </c>
      <c r="C1314" s="101">
        <v>159.33702148</v>
      </c>
      <c r="D1314" s="101"/>
      <c r="E1314" s="101"/>
      <c r="F1314" s="102">
        <v>144.42216335000001</v>
      </c>
      <c r="G1314" s="102">
        <v>152.6788123</v>
      </c>
    </row>
    <row r="1315" spans="1:7" x14ac:dyDescent="0.3">
      <c r="A1315" s="234">
        <v>45289</v>
      </c>
      <c r="B1315" s="101"/>
      <c r="C1315" s="101">
        <v>159.49297931999999</v>
      </c>
      <c r="D1315" s="101"/>
      <c r="E1315" s="101"/>
      <c r="F1315" s="102">
        <v>144.48533258000001</v>
      </c>
      <c r="G1315" s="102"/>
    </row>
    <row r="1316" spans="1:7" x14ac:dyDescent="0.3">
      <c r="A1316" s="234">
        <v>45292</v>
      </c>
      <c r="B1316" s="101"/>
      <c r="C1316" s="101"/>
      <c r="D1316" s="101"/>
      <c r="E1316" s="101"/>
      <c r="F1316" s="102"/>
      <c r="G1316" s="102"/>
    </row>
    <row r="1317" spans="1:7" x14ac:dyDescent="0.3">
      <c r="A1317" s="234">
        <v>45293</v>
      </c>
      <c r="B1317" s="101">
        <v>140.92975390999999</v>
      </c>
      <c r="C1317" s="101">
        <v>159.57636260000001</v>
      </c>
      <c r="D1317" s="101"/>
      <c r="E1317" s="101"/>
      <c r="F1317" s="102">
        <v>144.54852928</v>
      </c>
      <c r="G1317" s="102">
        <v>150.98504027000001</v>
      </c>
    </row>
    <row r="1318" spans="1:7" x14ac:dyDescent="0.3">
      <c r="A1318" s="234">
        <v>45294</v>
      </c>
      <c r="B1318" s="101">
        <v>141.36860591999999</v>
      </c>
      <c r="C1318" s="101">
        <v>159.64656653</v>
      </c>
      <c r="D1318" s="101"/>
      <c r="E1318" s="101"/>
      <c r="F1318" s="102">
        <v>144.61175365</v>
      </c>
      <c r="G1318" s="102">
        <v>151.14128588</v>
      </c>
    </row>
    <row r="1319" spans="1:7" x14ac:dyDescent="0.3">
      <c r="A1319" s="234">
        <v>45295</v>
      </c>
      <c r="B1319" s="101">
        <v>141.19723250999999</v>
      </c>
      <c r="C1319" s="101">
        <v>159.32650086999999</v>
      </c>
      <c r="D1319" s="101"/>
      <c r="E1319" s="101"/>
      <c r="F1319" s="102">
        <v>144.67500566999999</v>
      </c>
      <c r="G1319" s="102">
        <v>149.31162386</v>
      </c>
    </row>
    <row r="1320" spans="1:7" x14ac:dyDescent="0.3">
      <c r="A1320" s="234">
        <v>45296</v>
      </c>
      <c r="B1320" s="101">
        <v>141.36095152999999</v>
      </c>
      <c r="C1320" s="101">
        <v>159.23656976000001</v>
      </c>
      <c r="D1320" s="101"/>
      <c r="E1320" s="101"/>
      <c r="F1320" s="102">
        <v>144.73828534</v>
      </c>
      <c r="G1320" s="102">
        <v>150.21847873999999</v>
      </c>
    </row>
    <row r="1321" spans="1:7" x14ac:dyDescent="0.3">
      <c r="A1321" s="234">
        <v>45299</v>
      </c>
      <c r="B1321" s="101">
        <v>141.48299660999999</v>
      </c>
      <c r="C1321" s="101">
        <v>158.90299114999999</v>
      </c>
      <c r="D1321" s="101"/>
      <c r="E1321" s="101"/>
      <c r="F1321" s="102">
        <v>144.80159286</v>
      </c>
      <c r="G1321" s="102">
        <v>150.67772614</v>
      </c>
    </row>
    <row r="1322" spans="1:7" x14ac:dyDescent="0.3">
      <c r="A1322" s="234">
        <v>45300</v>
      </c>
      <c r="B1322" s="101">
        <v>141.38944289</v>
      </c>
      <c r="C1322" s="101">
        <v>158.49909072</v>
      </c>
      <c r="D1322" s="101"/>
      <c r="E1322" s="101"/>
      <c r="F1322" s="102">
        <v>144.86492802999999</v>
      </c>
      <c r="G1322" s="102">
        <v>149.56271824000001</v>
      </c>
    </row>
    <row r="1323" spans="1:7" x14ac:dyDescent="0.3">
      <c r="A1323" s="234">
        <v>45301</v>
      </c>
      <c r="B1323" s="101">
        <v>141.38731666999999</v>
      </c>
      <c r="C1323" s="101">
        <v>158.47077113</v>
      </c>
      <c r="D1323" s="101"/>
      <c r="E1323" s="101"/>
      <c r="F1323" s="102">
        <v>144.92829086</v>
      </c>
      <c r="G1323" s="102">
        <v>148.87376750000001</v>
      </c>
    </row>
    <row r="1324" spans="1:7" x14ac:dyDescent="0.3">
      <c r="A1324" s="234">
        <v>45302</v>
      </c>
      <c r="B1324" s="101">
        <v>141.09985158999999</v>
      </c>
      <c r="C1324" s="101">
        <v>158.82228548000001</v>
      </c>
      <c r="D1324" s="101"/>
      <c r="E1324" s="101"/>
      <c r="F1324" s="102">
        <v>144.99168134999999</v>
      </c>
      <c r="G1324" s="102">
        <v>148.65491897000001</v>
      </c>
    </row>
    <row r="1325" spans="1:7" x14ac:dyDescent="0.3">
      <c r="A1325" s="234">
        <v>45303</v>
      </c>
      <c r="B1325" s="101">
        <v>141.42346241999999</v>
      </c>
      <c r="C1325" s="101">
        <v>159.12739467</v>
      </c>
      <c r="D1325" s="101"/>
      <c r="E1325" s="101"/>
      <c r="F1325" s="102">
        <v>145.05509968000001</v>
      </c>
      <c r="G1325" s="102">
        <v>149.04054933</v>
      </c>
    </row>
    <row r="1326" spans="1:7" x14ac:dyDescent="0.3">
      <c r="A1326" s="234">
        <v>45306</v>
      </c>
      <c r="B1326" s="101">
        <v>141.69859542</v>
      </c>
      <c r="C1326" s="101">
        <v>159.09286098000001</v>
      </c>
      <c r="D1326" s="101"/>
      <c r="E1326" s="101"/>
      <c r="F1326" s="102">
        <v>145.11854566</v>
      </c>
      <c r="G1326" s="102">
        <v>149.64728110999999</v>
      </c>
    </row>
    <row r="1327" spans="1:7" x14ac:dyDescent="0.3">
      <c r="A1327" s="234">
        <v>45307</v>
      </c>
      <c r="B1327" s="101">
        <v>141.79810255999999</v>
      </c>
      <c r="C1327" s="101">
        <v>158.33340480999999</v>
      </c>
      <c r="D1327" s="101"/>
      <c r="E1327" s="101"/>
      <c r="F1327" s="102">
        <v>145.18201948000001</v>
      </c>
      <c r="G1327" s="102">
        <v>147.11350118999999</v>
      </c>
    </row>
    <row r="1328" spans="1:7" x14ac:dyDescent="0.3">
      <c r="A1328" s="234">
        <v>45308</v>
      </c>
      <c r="B1328" s="101">
        <v>141.71305372</v>
      </c>
      <c r="C1328" s="101">
        <v>158.10314675000001</v>
      </c>
      <c r="D1328" s="101"/>
      <c r="E1328" s="101"/>
      <c r="F1328" s="102">
        <v>145.24552095999999</v>
      </c>
      <c r="G1328" s="102">
        <v>146.23713992</v>
      </c>
    </row>
    <row r="1329" spans="1:7" x14ac:dyDescent="0.3">
      <c r="A1329" s="234">
        <v>45309</v>
      </c>
      <c r="B1329" s="101">
        <v>141.59866303000001</v>
      </c>
      <c r="C1329" s="101">
        <v>158.14066586999999</v>
      </c>
      <c r="D1329" s="101"/>
      <c r="E1329" s="101"/>
      <c r="F1329" s="102">
        <v>145.30905027</v>
      </c>
      <c r="G1329" s="102">
        <v>144.86254948999999</v>
      </c>
    </row>
    <row r="1330" spans="1:7" x14ac:dyDescent="0.3">
      <c r="A1330" s="234">
        <v>45310</v>
      </c>
      <c r="B1330" s="101">
        <v>142.03836552999999</v>
      </c>
      <c r="C1330" s="101">
        <v>158.24770663999999</v>
      </c>
      <c r="D1330" s="101"/>
      <c r="E1330" s="101"/>
      <c r="F1330" s="102">
        <v>145.37260742999999</v>
      </c>
      <c r="G1330" s="102">
        <v>145.22654987000001</v>
      </c>
    </row>
    <row r="1331" spans="1:7" x14ac:dyDescent="0.3">
      <c r="A1331" s="234">
        <v>45313</v>
      </c>
      <c r="B1331" s="101">
        <v>141.77896656999999</v>
      </c>
      <c r="C1331" s="101">
        <v>158.17770646</v>
      </c>
      <c r="D1331" s="101"/>
      <c r="E1331" s="101"/>
      <c r="F1331" s="102">
        <v>145.43619222999999</v>
      </c>
      <c r="G1331" s="102">
        <v>144.04992895999999</v>
      </c>
    </row>
    <row r="1332" spans="1:7" x14ac:dyDescent="0.3">
      <c r="A1332" s="234">
        <v>45314</v>
      </c>
      <c r="B1332" s="101">
        <v>141.60886889</v>
      </c>
      <c r="C1332" s="101">
        <v>158.44004903000001</v>
      </c>
      <c r="D1332" s="101"/>
      <c r="E1332" s="101"/>
      <c r="F1332" s="102">
        <v>145.49980488</v>
      </c>
      <c r="G1332" s="102">
        <v>145.93981586000001</v>
      </c>
    </row>
    <row r="1333" spans="1:7" x14ac:dyDescent="0.3">
      <c r="A1333" s="234">
        <v>45315</v>
      </c>
      <c r="B1333" s="101">
        <v>141.36903117</v>
      </c>
      <c r="C1333" s="101">
        <v>158.49048139999999</v>
      </c>
      <c r="D1333" s="101"/>
      <c r="E1333" s="101"/>
      <c r="F1333" s="102">
        <v>145.56344536</v>
      </c>
      <c r="G1333" s="102">
        <v>145.43141457999999</v>
      </c>
    </row>
    <row r="1334" spans="1:7" x14ac:dyDescent="0.3">
      <c r="A1334" s="234">
        <v>45316</v>
      </c>
      <c r="B1334" s="101">
        <v>141.36477872</v>
      </c>
      <c r="C1334" s="101">
        <v>158.68851552000001</v>
      </c>
      <c r="D1334" s="101"/>
      <c r="E1334" s="101"/>
      <c r="F1334" s="102">
        <v>145.62711368000001</v>
      </c>
      <c r="G1334" s="102">
        <v>145.83309961</v>
      </c>
    </row>
    <row r="1335" spans="1:7" x14ac:dyDescent="0.3">
      <c r="A1335" s="234">
        <v>45317</v>
      </c>
      <c r="B1335" s="101">
        <v>141.67393125999999</v>
      </c>
      <c r="C1335" s="101">
        <v>158.78370448999999</v>
      </c>
      <c r="D1335" s="101"/>
      <c r="E1335" s="101"/>
      <c r="F1335" s="102">
        <v>145.69080983000001</v>
      </c>
      <c r="G1335" s="102">
        <v>146.74175224999999</v>
      </c>
    </row>
    <row r="1336" spans="1:7" x14ac:dyDescent="0.3">
      <c r="A1336" s="234">
        <v>45320</v>
      </c>
      <c r="B1336" s="101">
        <v>141.57442411</v>
      </c>
      <c r="C1336" s="101">
        <v>158.64558486999999</v>
      </c>
      <c r="D1336" s="101"/>
      <c r="E1336" s="101"/>
      <c r="F1336" s="102">
        <v>145.75453382000001</v>
      </c>
      <c r="G1336" s="102">
        <v>146.21305224</v>
      </c>
    </row>
    <row r="1337" spans="1:7" x14ac:dyDescent="0.3">
      <c r="A1337" s="234">
        <v>45321</v>
      </c>
      <c r="B1337" s="101">
        <v>141.50213260000001</v>
      </c>
      <c r="C1337" s="101">
        <v>158.45687813999999</v>
      </c>
      <c r="D1337" s="101"/>
      <c r="E1337" s="101"/>
      <c r="F1337" s="102">
        <v>145.81828583000001</v>
      </c>
      <c r="G1337" s="102">
        <v>144.96048175999999</v>
      </c>
    </row>
    <row r="1338" spans="1:7" x14ac:dyDescent="0.3">
      <c r="A1338" s="234">
        <v>45322</v>
      </c>
      <c r="B1338" s="101">
        <v>141.75557814000001</v>
      </c>
      <c r="C1338" s="101">
        <v>158.77609136999999</v>
      </c>
      <c r="D1338" s="101"/>
      <c r="E1338" s="101"/>
      <c r="F1338" s="102">
        <v>145.88206567</v>
      </c>
      <c r="G1338" s="102">
        <v>145.35925395999999</v>
      </c>
    </row>
    <row r="1339" spans="1:7" x14ac:dyDescent="0.3">
      <c r="A1339" s="234">
        <v>45323</v>
      </c>
      <c r="B1339" s="101">
        <v>141.20105971000001</v>
      </c>
      <c r="C1339" s="101">
        <v>158.99644090999999</v>
      </c>
      <c r="D1339" s="101"/>
      <c r="E1339" s="101"/>
      <c r="F1339" s="102">
        <v>145.94327404000001</v>
      </c>
      <c r="G1339" s="102">
        <v>146.18842978999999</v>
      </c>
    </row>
    <row r="1340" spans="1:7" x14ac:dyDescent="0.3">
      <c r="A1340" s="234">
        <v>45324</v>
      </c>
      <c r="B1340" s="101">
        <v>141.72878775999999</v>
      </c>
      <c r="C1340" s="101">
        <v>158.86366243000001</v>
      </c>
      <c r="D1340" s="101"/>
      <c r="E1340" s="101"/>
      <c r="F1340" s="102">
        <v>146.00450809</v>
      </c>
      <c r="G1340" s="102">
        <v>144.71066174000001</v>
      </c>
    </row>
    <row r="1341" spans="1:7" x14ac:dyDescent="0.3">
      <c r="A1341" s="234">
        <v>45327</v>
      </c>
      <c r="B1341" s="101">
        <v>141.51829187999999</v>
      </c>
      <c r="C1341" s="101">
        <v>158.81825284999999</v>
      </c>
      <c r="D1341" s="101"/>
      <c r="E1341" s="101"/>
      <c r="F1341" s="102">
        <v>146.06576784999999</v>
      </c>
      <c r="G1341" s="102">
        <v>145.17857932999999</v>
      </c>
    </row>
    <row r="1342" spans="1:7" x14ac:dyDescent="0.3">
      <c r="A1342" s="234">
        <v>45328</v>
      </c>
      <c r="B1342" s="101">
        <v>141.71177799</v>
      </c>
      <c r="C1342" s="101">
        <v>159.08158392999999</v>
      </c>
      <c r="D1342" s="101"/>
      <c r="E1342" s="101"/>
      <c r="F1342" s="102">
        <v>146.1270533</v>
      </c>
      <c r="G1342" s="102">
        <v>148.39044380000001</v>
      </c>
    </row>
    <row r="1343" spans="1:7" x14ac:dyDescent="0.3">
      <c r="A1343" s="234">
        <v>45329</v>
      </c>
      <c r="B1343" s="101">
        <v>142.06090347</v>
      </c>
      <c r="C1343" s="101">
        <v>159.19948131000001</v>
      </c>
      <c r="D1343" s="101"/>
      <c r="E1343" s="101"/>
      <c r="F1343" s="102">
        <v>146.18836443999999</v>
      </c>
      <c r="G1343" s="102">
        <v>147.85975260999999</v>
      </c>
    </row>
    <row r="1344" spans="1:7" x14ac:dyDescent="0.3">
      <c r="A1344" s="234">
        <v>45330</v>
      </c>
      <c r="B1344" s="101">
        <v>142.02220625000001</v>
      </c>
      <c r="C1344" s="101">
        <v>159.16077945999999</v>
      </c>
      <c r="D1344" s="101"/>
      <c r="E1344" s="101"/>
      <c r="F1344" s="102">
        <v>146.24970128000001</v>
      </c>
      <c r="G1344" s="102">
        <v>145.88793121</v>
      </c>
    </row>
    <row r="1345" spans="1:7" x14ac:dyDescent="0.3">
      <c r="A1345" s="234">
        <v>45331</v>
      </c>
      <c r="B1345" s="101">
        <v>142.54142941999999</v>
      </c>
      <c r="C1345" s="101">
        <v>159.40252043000001</v>
      </c>
      <c r="D1345" s="101"/>
      <c r="E1345" s="101"/>
      <c r="F1345" s="102">
        <v>146.31106381000001</v>
      </c>
      <c r="G1345" s="102">
        <v>145.67035704</v>
      </c>
    </row>
    <row r="1346" spans="1:7" x14ac:dyDescent="0.3">
      <c r="A1346" s="234">
        <v>45334</v>
      </c>
      <c r="B1346" s="101"/>
      <c r="C1346" s="101"/>
      <c r="D1346" s="101"/>
      <c r="E1346" s="101"/>
      <c r="F1346" s="102"/>
      <c r="G1346" s="102"/>
    </row>
    <row r="1347" spans="1:7" x14ac:dyDescent="0.3">
      <c r="A1347" s="234">
        <v>45335</v>
      </c>
      <c r="B1347" s="101"/>
      <c r="C1347" s="101"/>
      <c r="D1347" s="101"/>
      <c r="E1347" s="101"/>
      <c r="F1347" s="102"/>
      <c r="G1347" s="102"/>
    </row>
    <row r="1348" spans="1:7" x14ac:dyDescent="0.3">
      <c r="A1348" s="234">
        <v>45336</v>
      </c>
      <c r="B1348" s="101">
        <v>142.15530769</v>
      </c>
      <c r="C1348" s="101">
        <v>159.23158312999999</v>
      </c>
      <c r="D1348" s="101"/>
      <c r="E1348" s="101"/>
      <c r="F1348" s="102">
        <v>146.37245204000001</v>
      </c>
      <c r="G1348" s="102">
        <v>144.52410456999999</v>
      </c>
    </row>
    <row r="1349" spans="1:7" x14ac:dyDescent="0.3">
      <c r="A1349" s="234">
        <v>45337</v>
      </c>
      <c r="B1349" s="101">
        <v>142.42236104</v>
      </c>
      <c r="C1349" s="101">
        <v>159.42867638999999</v>
      </c>
      <c r="D1349" s="101"/>
      <c r="E1349" s="101"/>
      <c r="F1349" s="102">
        <v>146.43386615</v>
      </c>
      <c r="G1349" s="102">
        <v>145.41824998999999</v>
      </c>
    </row>
    <row r="1350" spans="1:7" x14ac:dyDescent="0.3">
      <c r="A1350" s="234">
        <v>45338</v>
      </c>
      <c r="B1350" s="101">
        <v>142.46148350999999</v>
      </c>
      <c r="C1350" s="101">
        <v>159.37842012999999</v>
      </c>
      <c r="D1350" s="101"/>
      <c r="E1350" s="101"/>
      <c r="F1350" s="102">
        <v>146.49530594999999</v>
      </c>
      <c r="G1350" s="102">
        <v>146.46703668999999</v>
      </c>
    </row>
    <row r="1351" spans="1:7" x14ac:dyDescent="0.3">
      <c r="A1351" s="234">
        <v>45341</v>
      </c>
      <c r="B1351" s="101">
        <v>142.75575248999999</v>
      </c>
      <c r="C1351" s="101">
        <v>159.40774948999999</v>
      </c>
      <c r="D1351" s="101"/>
      <c r="E1351" s="101"/>
      <c r="F1351" s="102">
        <v>146.55677162000001</v>
      </c>
      <c r="G1351" s="102">
        <v>146.81960197000001</v>
      </c>
    </row>
    <row r="1352" spans="1:7" x14ac:dyDescent="0.3">
      <c r="A1352" s="234">
        <v>45342</v>
      </c>
      <c r="B1352" s="101">
        <v>142.78169238999999</v>
      </c>
      <c r="C1352" s="101">
        <v>159.52968515000001</v>
      </c>
      <c r="D1352" s="101"/>
      <c r="E1352" s="101"/>
      <c r="F1352" s="102">
        <v>146.61826299000001</v>
      </c>
      <c r="G1352" s="102">
        <v>147.82130563000001</v>
      </c>
    </row>
    <row r="1353" spans="1:7" x14ac:dyDescent="0.3">
      <c r="A1353" s="234">
        <v>45343</v>
      </c>
      <c r="B1353" s="101">
        <v>142.71365331999999</v>
      </c>
      <c r="C1353" s="101">
        <v>159.71105227999999</v>
      </c>
      <c r="D1353" s="101"/>
      <c r="E1353" s="101"/>
      <c r="F1353" s="102">
        <v>146.67978023000001</v>
      </c>
      <c r="G1353" s="102">
        <v>147.95268985000001</v>
      </c>
    </row>
    <row r="1354" spans="1:7" x14ac:dyDescent="0.3">
      <c r="A1354" s="234">
        <v>45344</v>
      </c>
      <c r="B1354" s="101">
        <v>142.64816571</v>
      </c>
      <c r="C1354" s="101">
        <v>159.61268903000001</v>
      </c>
      <c r="D1354" s="101"/>
      <c r="E1354" s="101"/>
      <c r="F1354" s="102">
        <v>146.74132316000001</v>
      </c>
      <c r="G1354" s="102">
        <v>148.19046035</v>
      </c>
    </row>
    <row r="1355" spans="1:7" x14ac:dyDescent="0.3">
      <c r="A1355" s="234">
        <v>45345</v>
      </c>
      <c r="B1355" s="101">
        <v>143.01982914000001</v>
      </c>
      <c r="C1355" s="101">
        <v>159.44484919000001</v>
      </c>
      <c r="D1355" s="101"/>
      <c r="E1355" s="101"/>
      <c r="F1355" s="102">
        <v>146.80289196999999</v>
      </c>
      <c r="G1355" s="102">
        <v>147.25537611999999</v>
      </c>
    </row>
    <row r="1356" spans="1:7" x14ac:dyDescent="0.3">
      <c r="A1356" s="234">
        <v>45348</v>
      </c>
      <c r="B1356" s="101">
        <v>142.54270514999999</v>
      </c>
      <c r="C1356" s="101">
        <v>159.15749858999999</v>
      </c>
      <c r="D1356" s="101"/>
      <c r="E1356" s="101"/>
      <c r="F1356" s="102">
        <v>146.86448665</v>
      </c>
      <c r="G1356" s="102">
        <v>147.47192625</v>
      </c>
    </row>
    <row r="1357" spans="1:7" x14ac:dyDescent="0.3">
      <c r="A1357" s="234">
        <v>45349</v>
      </c>
      <c r="B1357" s="101">
        <v>142.28670814</v>
      </c>
      <c r="C1357" s="101">
        <v>159.36185882999999</v>
      </c>
      <c r="D1357" s="101"/>
      <c r="E1357" s="101"/>
      <c r="F1357" s="102">
        <v>146.92610721</v>
      </c>
      <c r="G1357" s="102">
        <v>149.83895846999999</v>
      </c>
    </row>
    <row r="1358" spans="1:7" x14ac:dyDescent="0.3">
      <c r="A1358" s="234">
        <v>45350</v>
      </c>
      <c r="B1358" s="101">
        <v>142.17274269999999</v>
      </c>
      <c r="C1358" s="101">
        <v>159.43979035999999</v>
      </c>
      <c r="D1358" s="101"/>
      <c r="E1358" s="101"/>
      <c r="F1358" s="102">
        <v>146.98775363999999</v>
      </c>
      <c r="G1358" s="102">
        <v>148.09360900999999</v>
      </c>
    </row>
    <row r="1359" spans="1:7" x14ac:dyDescent="0.3">
      <c r="A1359" s="234">
        <v>45351</v>
      </c>
      <c r="B1359" s="101">
        <v>142.88205002000001</v>
      </c>
      <c r="C1359" s="101">
        <v>159.64868032999999</v>
      </c>
      <c r="D1359" s="101"/>
      <c r="E1359" s="101"/>
      <c r="F1359" s="102">
        <v>147.04942595</v>
      </c>
      <c r="G1359" s="102">
        <v>146.80171541999999</v>
      </c>
    </row>
    <row r="1360" spans="1:7" x14ac:dyDescent="0.3">
      <c r="A1360" s="234">
        <v>45352</v>
      </c>
      <c r="B1360" s="101">
        <v>143.15845873999999</v>
      </c>
      <c r="C1360" s="101">
        <v>159.55714649000001</v>
      </c>
      <c r="D1360" s="101"/>
      <c r="E1360" s="101"/>
      <c r="F1360" s="102">
        <v>147.11112412</v>
      </c>
      <c r="G1360" s="102">
        <v>146.98416506000001</v>
      </c>
    </row>
    <row r="1361" spans="1:7" x14ac:dyDescent="0.3">
      <c r="A1361" s="234">
        <v>45355</v>
      </c>
      <c r="B1361" s="101">
        <v>143.08744296</v>
      </c>
      <c r="C1361" s="101">
        <v>159.47901809000001</v>
      </c>
      <c r="D1361" s="101"/>
      <c r="E1361" s="101"/>
      <c r="F1361" s="102">
        <v>147.17284817000001</v>
      </c>
      <c r="G1361" s="102">
        <v>146.02858867</v>
      </c>
    </row>
    <row r="1362" spans="1:7" x14ac:dyDescent="0.3">
      <c r="A1362" s="234">
        <v>45356</v>
      </c>
      <c r="B1362" s="101">
        <v>143.17801997999999</v>
      </c>
      <c r="C1362" s="101">
        <v>159.55763368000001</v>
      </c>
      <c r="D1362" s="101"/>
      <c r="E1362" s="101"/>
      <c r="F1362" s="102">
        <v>147.2345981</v>
      </c>
      <c r="G1362" s="102">
        <v>145.75274666999999</v>
      </c>
    </row>
    <row r="1363" spans="1:7" x14ac:dyDescent="0.3">
      <c r="A1363" s="234">
        <v>45357</v>
      </c>
      <c r="B1363" s="101">
        <v>143.10232651000001</v>
      </c>
      <c r="C1363" s="101">
        <v>159.85286257999999</v>
      </c>
      <c r="D1363" s="101"/>
      <c r="E1363" s="101"/>
      <c r="F1363" s="102">
        <v>147.29637389999999</v>
      </c>
      <c r="G1363" s="102">
        <v>146.65403760999999</v>
      </c>
    </row>
    <row r="1364" spans="1:7" x14ac:dyDescent="0.3">
      <c r="A1364" s="234">
        <v>45358</v>
      </c>
      <c r="B1364" s="101">
        <v>143.38213719000001</v>
      </c>
      <c r="C1364" s="101">
        <v>159.96724472</v>
      </c>
      <c r="D1364" s="101"/>
      <c r="E1364" s="101"/>
      <c r="F1364" s="102">
        <v>147.35817556999999</v>
      </c>
      <c r="G1364" s="102">
        <v>146.02770117</v>
      </c>
    </row>
    <row r="1365" spans="1:7" x14ac:dyDescent="0.3">
      <c r="A1365" s="234">
        <v>45359</v>
      </c>
      <c r="B1365" s="101">
        <v>143.82949409</v>
      </c>
      <c r="C1365" s="101">
        <v>159.82757953999999</v>
      </c>
      <c r="D1365" s="101"/>
      <c r="E1365" s="101"/>
      <c r="F1365" s="102">
        <v>147.42000329000001</v>
      </c>
      <c r="G1365" s="102">
        <v>144.58384018999999</v>
      </c>
    </row>
    <row r="1366" spans="1:7" x14ac:dyDescent="0.3">
      <c r="A1366" s="234">
        <v>45362</v>
      </c>
      <c r="B1366" s="101">
        <v>143.49652788</v>
      </c>
      <c r="C1366" s="101">
        <v>159.97333882999999</v>
      </c>
      <c r="D1366" s="101"/>
      <c r="E1366" s="101"/>
      <c r="F1366" s="102">
        <v>147.48185688999999</v>
      </c>
      <c r="G1366" s="102">
        <v>143.5060618</v>
      </c>
    </row>
    <row r="1367" spans="1:7" x14ac:dyDescent="0.3">
      <c r="A1367" s="234">
        <v>45363</v>
      </c>
      <c r="B1367" s="101">
        <v>143.25456392999999</v>
      </c>
      <c r="C1367" s="101">
        <v>160.05901671999999</v>
      </c>
      <c r="D1367" s="101"/>
      <c r="E1367" s="101"/>
      <c r="F1367" s="102">
        <v>147.54373636</v>
      </c>
      <c r="G1367" s="102">
        <v>145.26317634</v>
      </c>
    </row>
    <row r="1368" spans="1:7" x14ac:dyDescent="0.3">
      <c r="A1368" s="234">
        <v>45364</v>
      </c>
      <c r="B1368" s="101">
        <v>143.19843169999999</v>
      </c>
      <c r="C1368" s="101">
        <v>160.19452107999999</v>
      </c>
      <c r="D1368" s="101"/>
      <c r="E1368" s="101"/>
      <c r="F1368" s="102">
        <v>147.60564188000001</v>
      </c>
      <c r="G1368" s="102">
        <v>145.64799884999999</v>
      </c>
    </row>
    <row r="1369" spans="1:7" x14ac:dyDescent="0.3">
      <c r="A1369" s="234">
        <v>45365</v>
      </c>
      <c r="B1369" s="101">
        <v>143.12358871999999</v>
      </c>
      <c r="C1369" s="101">
        <v>159.86710271999999</v>
      </c>
      <c r="D1369" s="101"/>
      <c r="E1369" s="101"/>
      <c r="F1369" s="102">
        <v>147.66757328</v>
      </c>
      <c r="G1369" s="102">
        <v>145.28835631999999</v>
      </c>
    </row>
    <row r="1370" spans="1:7" x14ac:dyDescent="0.3">
      <c r="A1370" s="234">
        <v>45366</v>
      </c>
      <c r="B1370" s="101">
        <v>143.1801462</v>
      </c>
      <c r="C1370" s="101">
        <v>159.56902392999999</v>
      </c>
      <c r="D1370" s="101"/>
      <c r="E1370" s="101"/>
      <c r="F1370" s="102">
        <v>147.72953072999999</v>
      </c>
      <c r="G1370" s="102">
        <v>144.20951976000001</v>
      </c>
    </row>
    <row r="1371" spans="1:7" x14ac:dyDescent="0.3">
      <c r="A1371" s="234">
        <v>45369</v>
      </c>
      <c r="B1371" s="101">
        <v>143.47781714000001</v>
      </c>
      <c r="C1371" s="101">
        <v>159.23020260000001</v>
      </c>
      <c r="D1371" s="101"/>
      <c r="E1371" s="101"/>
      <c r="F1371" s="102">
        <v>147.79151422999999</v>
      </c>
      <c r="G1371" s="102">
        <v>144.45115885000001</v>
      </c>
    </row>
    <row r="1372" spans="1:7" x14ac:dyDescent="0.3">
      <c r="A1372" s="234">
        <v>45370</v>
      </c>
      <c r="B1372" s="101">
        <v>143.4620831</v>
      </c>
      <c r="C1372" s="101">
        <v>159.36508509000001</v>
      </c>
      <c r="D1372" s="101"/>
      <c r="E1372" s="101"/>
      <c r="F1372" s="102">
        <v>147.85352377999999</v>
      </c>
      <c r="G1372" s="102">
        <v>145.10503057</v>
      </c>
    </row>
    <row r="1373" spans="1:7" x14ac:dyDescent="0.3">
      <c r="A1373" s="234">
        <v>45371</v>
      </c>
      <c r="B1373" s="101">
        <v>143.65812068</v>
      </c>
      <c r="C1373" s="101">
        <v>159.73377124999999</v>
      </c>
      <c r="D1373" s="101"/>
      <c r="E1373" s="101"/>
      <c r="F1373" s="102">
        <v>147.91555921</v>
      </c>
      <c r="G1373" s="102">
        <v>146.92097046999999</v>
      </c>
    </row>
    <row r="1374" spans="1:7" x14ac:dyDescent="0.3">
      <c r="A1374" s="234">
        <v>45372</v>
      </c>
      <c r="B1374" s="101">
        <v>143.78611917999999</v>
      </c>
      <c r="C1374" s="101">
        <v>159.31188076000001</v>
      </c>
      <c r="D1374" s="101"/>
      <c r="E1374" s="101"/>
      <c r="F1374" s="102">
        <v>147.97497318999999</v>
      </c>
      <c r="G1374" s="102">
        <v>145.82153933999999</v>
      </c>
    </row>
    <row r="1375" spans="1:7" x14ac:dyDescent="0.3">
      <c r="A1375" s="234">
        <v>45373</v>
      </c>
      <c r="B1375" s="101">
        <v>144.29130928000001</v>
      </c>
      <c r="C1375" s="101">
        <v>159.25666022999999</v>
      </c>
      <c r="D1375" s="101"/>
      <c r="E1375" s="101"/>
      <c r="F1375" s="102">
        <v>148.03441108999999</v>
      </c>
      <c r="G1375" s="102">
        <v>144.53412878</v>
      </c>
    </row>
    <row r="1376" spans="1:7" x14ac:dyDescent="0.3">
      <c r="A1376" s="234">
        <v>45376</v>
      </c>
      <c r="B1376" s="101">
        <v>144.15990883000001</v>
      </c>
      <c r="C1376" s="101">
        <v>159.43420985</v>
      </c>
      <c r="D1376" s="101"/>
      <c r="E1376" s="101"/>
      <c r="F1376" s="102">
        <v>148.09387290000001</v>
      </c>
      <c r="G1376" s="102">
        <v>144.42531893</v>
      </c>
    </row>
    <row r="1377" spans="1:7" x14ac:dyDescent="0.3">
      <c r="A1377" s="234">
        <v>45377</v>
      </c>
      <c r="B1377" s="101">
        <v>144.25346254999999</v>
      </c>
      <c r="C1377" s="101">
        <v>159.40593330999999</v>
      </c>
      <c r="D1377" s="101"/>
      <c r="E1377" s="101"/>
      <c r="F1377" s="102">
        <v>148.15335861</v>
      </c>
      <c r="G1377" s="102">
        <v>144.34743506999999</v>
      </c>
    </row>
    <row r="1378" spans="1:7" x14ac:dyDescent="0.3">
      <c r="A1378" s="234">
        <v>45378</v>
      </c>
      <c r="B1378" s="101">
        <v>144.38783971999999</v>
      </c>
      <c r="C1378" s="101">
        <v>159.77247457000001</v>
      </c>
      <c r="D1378" s="101"/>
      <c r="E1378" s="101"/>
      <c r="F1378" s="102">
        <v>148.21286824000001</v>
      </c>
      <c r="G1378" s="102">
        <v>145.28909590999999</v>
      </c>
    </row>
    <row r="1379" spans="1:7" x14ac:dyDescent="0.3">
      <c r="A1379" s="234">
        <v>45379</v>
      </c>
      <c r="B1379" s="101">
        <v>144.92960081999999</v>
      </c>
      <c r="C1379" s="101">
        <v>159.77288716999999</v>
      </c>
      <c r="D1379" s="101"/>
      <c r="E1379" s="101"/>
      <c r="F1379" s="102">
        <v>148.27240178</v>
      </c>
      <c r="G1379" s="102">
        <v>145.76183786000001</v>
      </c>
    </row>
    <row r="1380" spans="1:7" x14ac:dyDescent="0.3">
      <c r="A1380" s="234">
        <v>45380</v>
      </c>
      <c r="B1380" s="101"/>
      <c r="C1380" s="101"/>
      <c r="D1380" s="101"/>
      <c r="E1380" s="101"/>
      <c r="F1380" s="102"/>
      <c r="G1380" s="102"/>
    </row>
    <row r="1381" spans="1:7" x14ac:dyDescent="0.3">
      <c r="A1381" s="234">
        <v>45383</v>
      </c>
      <c r="B1381" s="101">
        <v>144.72803507</v>
      </c>
      <c r="C1381" s="101">
        <v>159.51759924999999</v>
      </c>
      <c r="D1381" s="101"/>
      <c r="E1381" s="101"/>
      <c r="F1381" s="102">
        <v>148.33195923</v>
      </c>
      <c r="G1381" s="102">
        <v>144.49242763000001</v>
      </c>
    </row>
    <row r="1382" spans="1:7" x14ac:dyDescent="0.3">
      <c r="A1382" s="234">
        <v>45384</v>
      </c>
      <c r="B1382" s="101">
        <v>144.86241224</v>
      </c>
      <c r="C1382" s="101">
        <v>159.47842939</v>
      </c>
      <c r="D1382" s="101"/>
      <c r="E1382" s="101"/>
      <c r="F1382" s="102">
        <v>148.39154059000001</v>
      </c>
      <c r="G1382" s="102">
        <v>145.12741151</v>
      </c>
    </row>
    <row r="1383" spans="1:7" x14ac:dyDescent="0.3">
      <c r="A1383" s="234">
        <v>45385</v>
      </c>
      <c r="B1383" s="101">
        <v>145.09417033</v>
      </c>
      <c r="C1383" s="101">
        <v>159.54278189999999</v>
      </c>
      <c r="D1383" s="101"/>
      <c r="E1383" s="101"/>
      <c r="F1383" s="102">
        <v>148.45114586</v>
      </c>
      <c r="G1383" s="102">
        <v>144.86556472000001</v>
      </c>
    </row>
    <row r="1384" spans="1:7" x14ac:dyDescent="0.3">
      <c r="A1384" s="234">
        <v>45386</v>
      </c>
      <c r="B1384" s="101">
        <v>145.19027552</v>
      </c>
      <c r="C1384" s="101">
        <v>159.43159059000001</v>
      </c>
      <c r="D1384" s="101"/>
      <c r="E1384" s="101"/>
      <c r="F1384" s="102">
        <v>148.51077504</v>
      </c>
      <c r="G1384" s="102">
        <v>144.98974652000001</v>
      </c>
    </row>
    <row r="1385" spans="1:7" x14ac:dyDescent="0.3">
      <c r="A1385" s="234">
        <v>45387</v>
      </c>
      <c r="B1385" s="101">
        <v>145.52621843</v>
      </c>
      <c r="C1385" s="101">
        <v>159.21881450000001</v>
      </c>
      <c r="D1385" s="101"/>
      <c r="E1385" s="101"/>
      <c r="F1385" s="102">
        <v>148.57042813999999</v>
      </c>
      <c r="G1385" s="102">
        <v>144.27050697999999</v>
      </c>
    </row>
    <row r="1386" spans="1:7" x14ac:dyDescent="0.3">
      <c r="A1386" s="234">
        <v>45390</v>
      </c>
      <c r="B1386" s="101">
        <v>145.51303586</v>
      </c>
      <c r="C1386" s="101">
        <v>159.31422694</v>
      </c>
      <c r="D1386" s="101"/>
      <c r="E1386" s="101"/>
      <c r="F1386" s="102">
        <v>148.63010514000001</v>
      </c>
      <c r="G1386" s="102">
        <v>146.61640986</v>
      </c>
    </row>
    <row r="1387" spans="1:7" x14ac:dyDescent="0.3">
      <c r="A1387" s="234">
        <v>45391</v>
      </c>
      <c r="B1387" s="101">
        <v>145.46583375</v>
      </c>
      <c r="C1387" s="101">
        <v>159.51549921</v>
      </c>
      <c r="D1387" s="101"/>
      <c r="E1387" s="101"/>
      <c r="F1387" s="102">
        <v>148.68980622999999</v>
      </c>
      <c r="G1387" s="102">
        <v>147.79201811999999</v>
      </c>
    </row>
    <row r="1388" spans="1:7" x14ac:dyDescent="0.3">
      <c r="A1388" s="234">
        <v>45392</v>
      </c>
      <c r="B1388" s="101">
        <v>145.36675185999999</v>
      </c>
      <c r="C1388" s="101">
        <v>158.75878016999999</v>
      </c>
      <c r="D1388" s="101"/>
      <c r="E1388" s="101"/>
      <c r="F1388" s="102">
        <v>148.74953124000001</v>
      </c>
      <c r="G1388" s="102">
        <v>145.70226153999999</v>
      </c>
    </row>
    <row r="1389" spans="1:7" x14ac:dyDescent="0.3">
      <c r="A1389" s="234">
        <v>45393</v>
      </c>
      <c r="B1389" s="101">
        <v>145.33018086000001</v>
      </c>
      <c r="C1389" s="101">
        <v>158.70651802</v>
      </c>
      <c r="D1389" s="101"/>
      <c r="E1389" s="101"/>
      <c r="F1389" s="102">
        <v>148.80928033000001</v>
      </c>
      <c r="G1389" s="102">
        <v>144.95426925999999</v>
      </c>
    </row>
    <row r="1390" spans="1:7" x14ac:dyDescent="0.3">
      <c r="A1390" s="234">
        <v>45394</v>
      </c>
      <c r="B1390" s="101">
        <v>145.60148665</v>
      </c>
      <c r="C1390" s="101">
        <v>158.85842235999999</v>
      </c>
      <c r="D1390" s="101"/>
      <c r="E1390" s="101"/>
      <c r="F1390" s="102">
        <v>148.86905333000001</v>
      </c>
      <c r="G1390" s="102">
        <v>143.30413267</v>
      </c>
    </row>
    <row r="1391" spans="1:7" x14ac:dyDescent="0.3">
      <c r="A1391" s="234">
        <v>45397</v>
      </c>
      <c r="B1391" s="101">
        <v>145.12223643999999</v>
      </c>
      <c r="C1391" s="101">
        <v>158.52763658999999</v>
      </c>
      <c r="D1391" s="101"/>
      <c r="E1391" s="101"/>
      <c r="F1391" s="102">
        <v>148.92885043000001</v>
      </c>
      <c r="G1391" s="102">
        <v>142.60755852</v>
      </c>
    </row>
    <row r="1392" spans="1:7" x14ac:dyDescent="0.3">
      <c r="A1392" s="234">
        <v>45398</v>
      </c>
      <c r="B1392" s="101">
        <v>144.69018833999999</v>
      </c>
      <c r="C1392" s="101">
        <v>157.72478004999999</v>
      </c>
      <c r="D1392" s="101"/>
      <c r="E1392" s="101"/>
      <c r="F1392" s="102">
        <v>148.98867143000001</v>
      </c>
      <c r="G1392" s="102">
        <v>141.53201027</v>
      </c>
    </row>
    <row r="1393" spans="1:7" x14ac:dyDescent="0.3">
      <c r="A1393" s="234">
        <v>45399</v>
      </c>
      <c r="B1393" s="101">
        <v>144.2134896</v>
      </c>
      <c r="C1393" s="101">
        <v>157.58696015999999</v>
      </c>
      <c r="D1393" s="101"/>
      <c r="E1393" s="101"/>
      <c r="F1393" s="102">
        <v>149.04851651999999</v>
      </c>
      <c r="G1393" s="102">
        <v>141.28456829000001</v>
      </c>
    </row>
    <row r="1394" spans="1:7" x14ac:dyDescent="0.3">
      <c r="A1394" s="234">
        <v>45400</v>
      </c>
      <c r="B1394" s="101">
        <v>144.02085398</v>
      </c>
      <c r="C1394" s="101">
        <v>157.91894986</v>
      </c>
      <c r="D1394" s="101"/>
      <c r="E1394" s="101"/>
      <c r="F1394" s="102">
        <v>149.10838570000001</v>
      </c>
      <c r="G1394" s="102">
        <v>141.31304795</v>
      </c>
    </row>
    <row r="1395" spans="1:7" x14ac:dyDescent="0.3">
      <c r="A1395" s="234">
        <v>45401</v>
      </c>
      <c r="B1395" s="101">
        <v>144.20753618000001</v>
      </c>
      <c r="C1395" s="101">
        <v>158.17105101000001</v>
      </c>
      <c r="D1395" s="101"/>
      <c r="E1395" s="101"/>
      <c r="F1395" s="102">
        <v>149.1682788</v>
      </c>
      <c r="G1395" s="102">
        <v>142.36908258</v>
      </c>
    </row>
    <row r="1396" spans="1:7" x14ac:dyDescent="0.3">
      <c r="A1396" s="234">
        <v>45404</v>
      </c>
      <c r="B1396" s="101">
        <v>143.73253840999999</v>
      </c>
      <c r="C1396" s="101">
        <v>158.23751627999999</v>
      </c>
      <c r="D1396" s="101"/>
      <c r="E1396" s="101"/>
      <c r="F1396" s="102">
        <v>149.22819598000001</v>
      </c>
      <c r="G1396" s="102">
        <v>142.879805</v>
      </c>
    </row>
    <row r="1397" spans="1:7" x14ac:dyDescent="0.3">
      <c r="A1397" s="234">
        <v>45405</v>
      </c>
      <c r="B1397" s="101">
        <v>143.44507333000001</v>
      </c>
      <c r="C1397" s="101">
        <v>158.12091021000001</v>
      </c>
      <c r="D1397" s="101"/>
      <c r="E1397" s="101"/>
      <c r="F1397" s="102">
        <v>149.28813725000001</v>
      </c>
      <c r="G1397" s="102">
        <v>142.39612858999999</v>
      </c>
    </row>
    <row r="1398" spans="1:7" x14ac:dyDescent="0.3">
      <c r="A1398" s="234">
        <v>45406</v>
      </c>
      <c r="B1398" s="101">
        <v>143.11210713</v>
      </c>
      <c r="C1398" s="101">
        <v>157.90289476000001</v>
      </c>
      <c r="D1398" s="101"/>
      <c r="E1398" s="101"/>
      <c r="F1398" s="102">
        <v>149.34810261000001</v>
      </c>
      <c r="G1398" s="102">
        <v>141.93260298000001</v>
      </c>
    </row>
    <row r="1399" spans="1:7" x14ac:dyDescent="0.3">
      <c r="A1399" s="234">
        <v>45407</v>
      </c>
      <c r="B1399" s="101">
        <v>142.91862101999999</v>
      </c>
      <c r="C1399" s="101">
        <v>157.85755943999999</v>
      </c>
      <c r="D1399" s="101"/>
      <c r="E1399" s="101"/>
      <c r="F1399" s="102">
        <v>149.40809206</v>
      </c>
      <c r="G1399" s="102">
        <v>141.82438481</v>
      </c>
    </row>
    <row r="1400" spans="1:7" x14ac:dyDescent="0.3">
      <c r="A1400" s="234">
        <v>45408</v>
      </c>
      <c r="B1400" s="101">
        <v>143.16866461000001</v>
      </c>
      <c r="C1400" s="101">
        <v>158.10359707999999</v>
      </c>
      <c r="D1400" s="101"/>
      <c r="E1400" s="101"/>
      <c r="F1400" s="102">
        <v>149.4681056</v>
      </c>
      <c r="G1400" s="102">
        <v>143.96427378000001</v>
      </c>
    </row>
    <row r="1401" spans="1:7" x14ac:dyDescent="0.3">
      <c r="A1401" s="234">
        <v>45411</v>
      </c>
      <c r="B1401" s="101">
        <v>143.5169396</v>
      </c>
      <c r="C1401" s="101">
        <v>158.17128095000001</v>
      </c>
      <c r="D1401" s="101"/>
      <c r="E1401" s="101"/>
      <c r="F1401" s="102">
        <v>149.52814323000001</v>
      </c>
      <c r="G1401" s="102">
        <v>144.90356795</v>
      </c>
    </row>
    <row r="1402" spans="1:7" x14ac:dyDescent="0.3">
      <c r="A1402" s="234">
        <v>45412</v>
      </c>
      <c r="B1402" s="101">
        <v>143.80865711999999</v>
      </c>
      <c r="C1402" s="101">
        <v>157.19334638999999</v>
      </c>
      <c r="D1402" s="101"/>
      <c r="E1402" s="101"/>
      <c r="F1402" s="102">
        <v>149.58820494</v>
      </c>
      <c r="G1402" s="102">
        <v>143.27921438000001</v>
      </c>
    </row>
    <row r="1403" spans="1:7" x14ac:dyDescent="0.3">
      <c r="A1403" s="234">
        <v>45413</v>
      </c>
      <c r="B1403" s="101"/>
      <c r="C1403" s="101"/>
      <c r="D1403" s="101"/>
      <c r="E1403" s="101"/>
      <c r="F1403" s="102"/>
      <c r="G1403" s="102"/>
    </row>
    <row r="1404" spans="1:7" x14ac:dyDescent="0.3">
      <c r="A1404" s="234">
        <v>45414</v>
      </c>
      <c r="B1404" s="101">
        <v>143.57945050000001</v>
      </c>
      <c r="C1404" s="101">
        <v>157.62999751999999</v>
      </c>
      <c r="D1404" s="101"/>
      <c r="E1404" s="101"/>
      <c r="F1404" s="102">
        <v>149.64829093</v>
      </c>
      <c r="G1404" s="102">
        <v>144.64239246</v>
      </c>
    </row>
    <row r="1405" spans="1:7" x14ac:dyDescent="0.3">
      <c r="A1405" s="234">
        <v>45415</v>
      </c>
      <c r="B1405" s="101">
        <v>144.22624691999999</v>
      </c>
      <c r="C1405" s="101">
        <v>158.10413550999999</v>
      </c>
      <c r="D1405" s="101"/>
      <c r="E1405" s="101"/>
      <c r="F1405" s="102">
        <v>149.70840100000001</v>
      </c>
      <c r="G1405" s="102">
        <v>146.21989055</v>
      </c>
    </row>
    <row r="1406" spans="1:7" x14ac:dyDescent="0.3">
      <c r="A1406" s="234">
        <v>45418</v>
      </c>
      <c r="B1406" s="101">
        <v>144.26877134</v>
      </c>
      <c r="C1406" s="101">
        <v>157.73449733000001</v>
      </c>
      <c r="D1406" s="101"/>
      <c r="E1406" s="101"/>
      <c r="F1406" s="102">
        <v>149.76853517000001</v>
      </c>
      <c r="G1406" s="102">
        <v>146.17098698999999</v>
      </c>
    </row>
    <row r="1407" spans="1:7" x14ac:dyDescent="0.3">
      <c r="A1407" s="234">
        <v>45419</v>
      </c>
      <c r="B1407" s="101">
        <v>144.35041823</v>
      </c>
      <c r="C1407" s="101">
        <v>158.10786404000001</v>
      </c>
      <c r="D1407" s="101"/>
      <c r="E1407" s="101"/>
      <c r="F1407" s="102">
        <v>149.82869342000001</v>
      </c>
      <c r="G1407" s="102">
        <v>147.01842485</v>
      </c>
    </row>
    <row r="1408" spans="1:7" x14ac:dyDescent="0.3">
      <c r="A1408" s="234">
        <v>45420</v>
      </c>
      <c r="B1408" s="101">
        <v>144.50223041000001</v>
      </c>
      <c r="C1408" s="101">
        <v>158.11843918</v>
      </c>
      <c r="D1408" s="101"/>
      <c r="E1408" s="101"/>
      <c r="F1408" s="102">
        <v>149.88887593999999</v>
      </c>
      <c r="G1408" s="102">
        <v>147.32610309</v>
      </c>
    </row>
    <row r="1409" spans="1:7" x14ac:dyDescent="0.3">
      <c r="A1409" s="234">
        <v>45421</v>
      </c>
      <c r="B1409" s="101">
        <v>144.12673978000001</v>
      </c>
      <c r="C1409" s="101">
        <v>158.55485229999999</v>
      </c>
      <c r="D1409" s="101"/>
      <c r="E1409" s="101"/>
      <c r="F1409" s="102">
        <v>149.94773676</v>
      </c>
      <c r="G1409" s="102">
        <v>145.85541228</v>
      </c>
    </row>
    <row r="1410" spans="1:7" x14ac:dyDescent="0.3">
      <c r="A1410" s="234">
        <v>45422</v>
      </c>
      <c r="B1410" s="101">
        <v>144.48904784000001</v>
      </c>
      <c r="C1410" s="101">
        <v>158.39203495000001</v>
      </c>
      <c r="D1410" s="101"/>
      <c r="E1410" s="101"/>
      <c r="F1410" s="102">
        <v>150.00662061</v>
      </c>
      <c r="G1410" s="102">
        <v>145.18549729</v>
      </c>
    </row>
    <row r="1411" spans="1:7" x14ac:dyDescent="0.3">
      <c r="A1411" s="234">
        <v>45425</v>
      </c>
      <c r="B1411" s="101">
        <v>143.58370293999999</v>
      </c>
      <c r="C1411" s="101">
        <v>158.36973535999999</v>
      </c>
      <c r="D1411" s="101"/>
      <c r="E1411" s="101"/>
      <c r="F1411" s="102">
        <v>150.06552765000001</v>
      </c>
      <c r="G1411" s="102">
        <v>145.81723837999999</v>
      </c>
    </row>
    <row r="1412" spans="1:7" x14ac:dyDescent="0.3">
      <c r="A1412" s="234">
        <v>45426</v>
      </c>
      <c r="B1412" s="101">
        <v>143.21033854000001</v>
      </c>
      <c r="C1412" s="101">
        <v>158.60571831999999</v>
      </c>
      <c r="D1412" s="101"/>
      <c r="E1412" s="101"/>
      <c r="F1412" s="102">
        <v>150.12445771</v>
      </c>
      <c r="G1412" s="102">
        <v>146.22765049</v>
      </c>
    </row>
    <row r="1413" spans="1:7" x14ac:dyDescent="0.3">
      <c r="A1413" s="234">
        <v>45427</v>
      </c>
      <c r="B1413" s="101">
        <v>143.41743245999999</v>
      </c>
      <c r="C1413" s="101">
        <v>158.76669529</v>
      </c>
      <c r="D1413" s="101"/>
      <c r="E1413" s="101"/>
      <c r="F1413" s="102">
        <v>150.18341096</v>
      </c>
      <c r="G1413" s="102">
        <v>145.67250752000001</v>
      </c>
    </row>
    <row r="1414" spans="1:7" x14ac:dyDescent="0.3">
      <c r="A1414" s="234">
        <v>45428</v>
      </c>
      <c r="B1414" s="101">
        <v>143.71297718</v>
      </c>
      <c r="C1414" s="101">
        <v>159.30008290999999</v>
      </c>
      <c r="D1414" s="101"/>
      <c r="E1414" s="101"/>
      <c r="F1414" s="102">
        <v>150.24238742</v>
      </c>
      <c r="G1414" s="102">
        <v>145.96382388000001</v>
      </c>
    </row>
    <row r="1415" spans="1:7" x14ac:dyDescent="0.3">
      <c r="A1415" s="234">
        <v>45429</v>
      </c>
      <c r="B1415" s="101">
        <v>144.25601402000001</v>
      </c>
      <c r="C1415" s="101">
        <v>159.22335050999999</v>
      </c>
      <c r="D1415" s="101"/>
      <c r="E1415" s="101"/>
      <c r="F1415" s="102">
        <v>150.30138707</v>
      </c>
      <c r="G1415" s="102">
        <v>145.81259607000001</v>
      </c>
    </row>
    <row r="1416" spans="1:7" x14ac:dyDescent="0.3">
      <c r="A1416" s="234">
        <v>45432</v>
      </c>
      <c r="B1416" s="101">
        <v>144.21136337999999</v>
      </c>
      <c r="C1416" s="101">
        <v>159.12174536000001</v>
      </c>
      <c r="D1416" s="101"/>
      <c r="E1416" s="101"/>
      <c r="F1416" s="102">
        <v>150.36040973999999</v>
      </c>
      <c r="G1416" s="102">
        <v>145.35770653</v>
      </c>
    </row>
    <row r="1417" spans="1:7" x14ac:dyDescent="0.3">
      <c r="A1417" s="234">
        <v>45433</v>
      </c>
      <c r="B1417" s="101">
        <v>144.01957823999999</v>
      </c>
      <c r="C1417" s="101">
        <v>159.16850563</v>
      </c>
      <c r="D1417" s="101"/>
      <c r="E1417" s="101"/>
      <c r="F1417" s="102">
        <v>150.41945559999999</v>
      </c>
      <c r="G1417" s="102">
        <v>144.97156414</v>
      </c>
    </row>
    <row r="1418" spans="1:7" x14ac:dyDescent="0.3">
      <c r="A1418" s="234">
        <v>45434</v>
      </c>
      <c r="B1418" s="101">
        <v>143.89157974</v>
      </c>
      <c r="C1418" s="101">
        <v>158.97537543000001</v>
      </c>
      <c r="D1418" s="101"/>
      <c r="E1418" s="101"/>
      <c r="F1418" s="102">
        <v>150.47852467000001</v>
      </c>
      <c r="G1418" s="102">
        <v>142.96726932000001</v>
      </c>
    </row>
    <row r="1419" spans="1:7" x14ac:dyDescent="0.3">
      <c r="A1419" s="234">
        <v>45435</v>
      </c>
      <c r="B1419" s="101">
        <v>143.50928521</v>
      </c>
      <c r="C1419" s="101">
        <v>159.24069553999999</v>
      </c>
      <c r="D1419" s="101"/>
      <c r="E1419" s="101"/>
      <c r="F1419" s="102">
        <v>150.53761693000001</v>
      </c>
      <c r="G1419" s="102">
        <v>141.91975697999999</v>
      </c>
    </row>
    <row r="1420" spans="1:7" x14ac:dyDescent="0.3">
      <c r="A1420" s="234">
        <v>45436</v>
      </c>
      <c r="B1420" s="101">
        <v>143.69043923000001</v>
      </c>
      <c r="C1420" s="101">
        <v>159.15589152000001</v>
      </c>
      <c r="D1420" s="101"/>
      <c r="E1420" s="101"/>
      <c r="F1420" s="102">
        <v>150.59673237999999</v>
      </c>
      <c r="G1420" s="102">
        <v>141.43751422</v>
      </c>
    </row>
    <row r="1421" spans="1:7" x14ac:dyDescent="0.3">
      <c r="A1421" s="234">
        <v>45439</v>
      </c>
      <c r="B1421" s="101">
        <v>143.51268716000001</v>
      </c>
      <c r="C1421" s="101">
        <v>159.08533967</v>
      </c>
      <c r="D1421" s="101"/>
      <c r="E1421" s="101"/>
      <c r="F1421" s="102">
        <v>150.65587103999999</v>
      </c>
      <c r="G1421" s="102">
        <v>141.65382541</v>
      </c>
    </row>
    <row r="1422" spans="1:7" x14ac:dyDescent="0.3">
      <c r="A1422" s="234">
        <v>45440</v>
      </c>
      <c r="B1422" s="101">
        <v>143.03853988</v>
      </c>
      <c r="C1422" s="101">
        <v>159.2039906</v>
      </c>
      <c r="D1422" s="101"/>
      <c r="E1422" s="101"/>
      <c r="F1422" s="102">
        <v>150.71503307</v>
      </c>
      <c r="G1422" s="102">
        <v>140.83898611999999</v>
      </c>
    </row>
    <row r="1423" spans="1:7" x14ac:dyDescent="0.3">
      <c r="A1423" s="234">
        <v>45441</v>
      </c>
      <c r="B1423" s="101">
        <v>143.35449632000001</v>
      </c>
      <c r="C1423" s="101">
        <v>158.90483005999999</v>
      </c>
      <c r="D1423" s="101"/>
      <c r="E1423" s="101"/>
      <c r="F1423" s="102">
        <v>150.7742183</v>
      </c>
      <c r="G1423" s="102">
        <v>139.61894595000001</v>
      </c>
    </row>
    <row r="1424" spans="1:7" x14ac:dyDescent="0.3">
      <c r="A1424" s="234">
        <v>45442</v>
      </c>
      <c r="B1424" s="101"/>
      <c r="C1424" s="101"/>
      <c r="D1424" s="101"/>
      <c r="E1424" s="101"/>
      <c r="F1424" s="102"/>
      <c r="G1424" s="102"/>
    </row>
    <row r="1425" spans="1:7" x14ac:dyDescent="0.3">
      <c r="A1425" s="234">
        <v>45443</v>
      </c>
      <c r="B1425" s="101">
        <v>143.83204555</v>
      </c>
      <c r="C1425" s="101">
        <v>159.28307545000001</v>
      </c>
      <c r="D1425" s="101"/>
      <c r="E1425" s="101"/>
      <c r="F1425" s="102">
        <v>150.83342672000001</v>
      </c>
      <c r="G1425" s="102">
        <v>138.92579665</v>
      </c>
    </row>
    <row r="1426" spans="1:7" x14ac:dyDescent="0.3">
      <c r="A1426" s="234">
        <v>45446</v>
      </c>
      <c r="B1426" s="101">
        <v>143.37448280000001</v>
      </c>
      <c r="C1426" s="101">
        <v>159.2693137</v>
      </c>
      <c r="D1426" s="101"/>
      <c r="E1426" s="101"/>
      <c r="F1426" s="102">
        <v>150.89265834</v>
      </c>
      <c r="G1426" s="102">
        <v>138.85012015999999</v>
      </c>
    </row>
    <row r="1427" spans="1:7" x14ac:dyDescent="0.3">
      <c r="A1427" s="234">
        <v>45447</v>
      </c>
      <c r="B1427" s="101">
        <v>143.05384867000001</v>
      </c>
      <c r="C1427" s="101">
        <v>159.07498146</v>
      </c>
      <c r="D1427" s="101"/>
      <c r="E1427" s="101"/>
      <c r="F1427" s="102">
        <v>150.95191334</v>
      </c>
      <c r="G1427" s="102">
        <v>138.58896744</v>
      </c>
    </row>
    <row r="1428" spans="1:7" x14ac:dyDescent="0.3">
      <c r="A1428" s="234">
        <v>45448</v>
      </c>
      <c r="B1428" s="101">
        <v>142.71535428999999</v>
      </c>
      <c r="C1428" s="101">
        <v>158.81454009000001</v>
      </c>
      <c r="D1428" s="101"/>
      <c r="E1428" s="101"/>
      <c r="F1428" s="102">
        <v>151.01119152999999</v>
      </c>
      <c r="G1428" s="102">
        <v>138.13983526999999</v>
      </c>
    </row>
    <row r="1429" spans="1:7" x14ac:dyDescent="0.3">
      <c r="A1429" s="234">
        <v>45449</v>
      </c>
      <c r="B1429" s="101">
        <v>142.83484791000001</v>
      </c>
      <c r="C1429" s="101">
        <v>159.14293800999999</v>
      </c>
      <c r="D1429" s="101"/>
      <c r="E1429" s="101"/>
      <c r="F1429" s="102">
        <v>151.07049309999999</v>
      </c>
      <c r="G1429" s="102">
        <v>139.83686147</v>
      </c>
    </row>
    <row r="1430" spans="1:7" x14ac:dyDescent="0.3">
      <c r="A1430" s="234">
        <v>45450</v>
      </c>
      <c r="B1430" s="101">
        <v>142.83314693</v>
      </c>
      <c r="C1430" s="101">
        <v>158.27117817999999</v>
      </c>
      <c r="D1430" s="101"/>
      <c r="E1430" s="101"/>
      <c r="F1430" s="102">
        <v>151.12981786</v>
      </c>
      <c r="G1430" s="102">
        <v>137.41147040000001</v>
      </c>
    </row>
    <row r="1431" spans="1:7" x14ac:dyDescent="0.3">
      <c r="A1431" s="234">
        <v>45453</v>
      </c>
      <c r="B1431" s="101">
        <v>142.25311385000001</v>
      </c>
      <c r="C1431" s="101">
        <v>158.30034075</v>
      </c>
      <c r="D1431" s="101"/>
      <c r="E1431" s="101"/>
      <c r="F1431" s="102">
        <v>151.18916601000001</v>
      </c>
      <c r="G1431" s="102">
        <v>137.40273192999999</v>
      </c>
    </row>
    <row r="1432" spans="1:7" x14ac:dyDescent="0.3">
      <c r="A1432" s="234">
        <v>45454</v>
      </c>
      <c r="B1432" s="101">
        <v>141.81808903999999</v>
      </c>
      <c r="C1432" s="101">
        <v>158.17780764</v>
      </c>
      <c r="D1432" s="101"/>
      <c r="E1432" s="101"/>
      <c r="F1432" s="102">
        <v>151.24853734000001</v>
      </c>
      <c r="G1432" s="102">
        <v>138.39895129000001</v>
      </c>
    </row>
    <row r="1433" spans="1:7" x14ac:dyDescent="0.3">
      <c r="A1433" s="234">
        <v>45455</v>
      </c>
      <c r="B1433" s="101">
        <v>141.19893349</v>
      </c>
      <c r="C1433" s="101">
        <v>157.30423134</v>
      </c>
      <c r="D1433" s="101"/>
      <c r="E1433" s="101"/>
      <c r="F1433" s="102">
        <v>151.30793206000001</v>
      </c>
      <c r="G1433" s="102">
        <v>136.46574754</v>
      </c>
    </row>
    <row r="1434" spans="1:7" x14ac:dyDescent="0.3">
      <c r="A1434" s="234">
        <v>45456</v>
      </c>
      <c r="B1434" s="101">
        <v>140.14815508000001</v>
      </c>
      <c r="C1434" s="101">
        <v>157.72350768000001</v>
      </c>
      <c r="D1434" s="101"/>
      <c r="E1434" s="101"/>
      <c r="F1434" s="102">
        <v>151.36735014999999</v>
      </c>
      <c r="G1434" s="102">
        <v>136.04647180000001</v>
      </c>
    </row>
    <row r="1435" spans="1:7" x14ac:dyDescent="0.3">
      <c r="A1435" s="234">
        <v>45457</v>
      </c>
      <c r="B1435" s="101">
        <v>140.86596728000001</v>
      </c>
      <c r="C1435" s="101">
        <v>157.99760545000001</v>
      </c>
      <c r="D1435" s="101"/>
      <c r="E1435" s="101"/>
      <c r="F1435" s="102">
        <v>151.42679143000001</v>
      </c>
      <c r="G1435" s="102">
        <v>136.15439415</v>
      </c>
    </row>
    <row r="1436" spans="1:7" x14ac:dyDescent="0.3">
      <c r="A1436" s="234">
        <v>45460</v>
      </c>
      <c r="B1436" s="101">
        <v>140.58275465</v>
      </c>
      <c r="C1436" s="101">
        <v>158.0492443</v>
      </c>
      <c r="D1436" s="101"/>
      <c r="E1436" s="101"/>
      <c r="F1436" s="102">
        <v>151.48625609000001</v>
      </c>
      <c r="G1436" s="102">
        <v>135.55758416</v>
      </c>
    </row>
    <row r="1437" spans="1:7" x14ac:dyDescent="0.3">
      <c r="A1437" s="234">
        <v>45461</v>
      </c>
      <c r="B1437" s="101">
        <v>140.39054426999999</v>
      </c>
      <c r="C1437" s="101">
        <v>158.14506151000001</v>
      </c>
      <c r="D1437" s="101"/>
      <c r="E1437" s="101"/>
      <c r="F1437" s="102">
        <v>151.54574413</v>
      </c>
      <c r="G1437" s="102">
        <v>136.11805214</v>
      </c>
    </row>
    <row r="1438" spans="1:7" x14ac:dyDescent="0.3">
      <c r="A1438" s="234">
        <v>45462</v>
      </c>
      <c r="B1438" s="101">
        <v>140.33866448000001</v>
      </c>
      <c r="C1438" s="101">
        <v>158.14974565</v>
      </c>
      <c r="D1438" s="101"/>
      <c r="E1438" s="101"/>
      <c r="F1438" s="102">
        <v>151.60525554</v>
      </c>
      <c r="G1438" s="102">
        <v>136.83590354</v>
      </c>
    </row>
    <row r="1439" spans="1:7" x14ac:dyDescent="0.3">
      <c r="A1439" s="234">
        <v>45463</v>
      </c>
      <c r="B1439" s="101">
        <v>140.39394622</v>
      </c>
      <c r="C1439" s="101">
        <v>158.39678207</v>
      </c>
      <c r="D1439" s="101"/>
      <c r="E1439" s="101"/>
      <c r="F1439" s="102">
        <v>151.66479032999999</v>
      </c>
      <c r="G1439" s="102">
        <v>137.04591120000001</v>
      </c>
    </row>
    <row r="1440" spans="1:7" x14ac:dyDescent="0.3">
      <c r="A1440" s="234">
        <v>45464</v>
      </c>
      <c r="B1440" s="101">
        <v>140.3042197</v>
      </c>
      <c r="C1440" s="101">
        <v>158.92896583000001</v>
      </c>
      <c r="D1440" s="101"/>
      <c r="E1440" s="101"/>
      <c r="F1440" s="102">
        <v>151.72434849000001</v>
      </c>
      <c r="G1440" s="102">
        <v>138.06451150000001</v>
      </c>
    </row>
    <row r="1441" spans="1:7" x14ac:dyDescent="0.3">
      <c r="A1441" s="234">
        <v>45467</v>
      </c>
      <c r="B1441" s="101">
        <v>140.17026777999999</v>
      </c>
      <c r="C1441" s="101">
        <v>159.06622157999999</v>
      </c>
      <c r="D1441" s="101"/>
      <c r="E1441" s="101"/>
      <c r="F1441" s="102">
        <v>151.78393002999999</v>
      </c>
      <c r="G1441" s="102">
        <v>139.53893436000001</v>
      </c>
    </row>
    <row r="1442" spans="1:7" x14ac:dyDescent="0.3">
      <c r="A1442" s="234">
        <v>45468</v>
      </c>
      <c r="B1442" s="101">
        <v>140.38288987000001</v>
      </c>
      <c r="C1442" s="101">
        <v>158.82223128000001</v>
      </c>
      <c r="D1442" s="101"/>
      <c r="E1442" s="101"/>
      <c r="F1442" s="102">
        <v>151.84353494999999</v>
      </c>
      <c r="G1442" s="102">
        <v>139.19125034000001</v>
      </c>
    </row>
    <row r="1443" spans="1:7" x14ac:dyDescent="0.3">
      <c r="A1443" s="234">
        <v>45469</v>
      </c>
      <c r="B1443" s="101">
        <v>140.80047968</v>
      </c>
      <c r="C1443" s="101">
        <v>158.59806871999999</v>
      </c>
      <c r="D1443" s="101"/>
      <c r="E1443" s="101"/>
      <c r="F1443" s="102">
        <v>151.90316324</v>
      </c>
      <c r="G1443" s="102">
        <v>139.54387251</v>
      </c>
    </row>
    <row r="1444" spans="1:7" x14ac:dyDescent="0.3">
      <c r="A1444" s="234">
        <v>45470</v>
      </c>
      <c r="B1444" s="101">
        <v>141.52637152</v>
      </c>
      <c r="C1444" s="101">
        <v>158.54516677999999</v>
      </c>
      <c r="D1444" s="101"/>
      <c r="E1444" s="101"/>
      <c r="F1444" s="102">
        <v>151.96281490000001</v>
      </c>
      <c r="G1444" s="102">
        <v>141.44008568999999</v>
      </c>
    </row>
    <row r="1445" spans="1:7" x14ac:dyDescent="0.3">
      <c r="A1445" s="234">
        <v>45471</v>
      </c>
      <c r="B1445" s="101">
        <v>142.34326562000001</v>
      </c>
      <c r="C1445" s="101">
        <v>157.741771</v>
      </c>
      <c r="D1445" s="101"/>
      <c r="E1445" s="101"/>
      <c r="F1445" s="102">
        <v>152.02249011999999</v>
      </c>
      <c r="G1445" s="102">
        <v>140.9835008</v>
      </c>
    </row>
    <row r="1446" spans="1:7" x14ac:dyDescent="0.3">
      <c r="A1446" s="234">
        <v>45474</v>
      </c>
      <c r="B1446" s="101">
        <v>141.1317449</v>
      </c>
      <c r="C1446" s="101">
        <v>157.12879283000001</v>
      </c>
      <c r="D1446" s="101"/>
      <c r="E1446" s="101"/>
      <c r="F1446" s="102">
        <v>152.08218872</v>
      </c>
      <c r="G1446" s="102">
        <v>141.90686547000001</v>
      </c>
    </row>
    <row r="1447" spans="1:7" x14ac:dyDescent="0.3">
      <c r="A1447" s="234">
        <v>45475</v>
      </c>
      <c r="B1447" s="101">
        <v>140.56489439000001</v>
      </c>
      <c r="C1447" s="101">
        <v>157.20721866</v>
      </c>
      <c r="D1447" s="101"/>
      <c r="E1447" s="101"/>
      <c r="F1447" s="102">
        <v>152.14191069</v>
      </c>
      <c r="G1447" s="102">
        <v>141.98538651000001</v>
      </c>
    </row>
    <row r="1448" spans="1:7" x14ac:dyDescent="0.3">
      <c r="A1448" s="234">
        <v>45476</v>
      </c>
      <c r="B1448" s="101">
        <v>140.45050370000001</v>
      </c>
      <c r="C1448" s="101">
        <v>158.01729377000001</v>
      </c>
      <c r="D1448" s="101"/>
      <c r="E1448" s="101"/>
      <c r="F1448" s="102">
        <v>152.20165621000001</v>
      </c>
      <c r="G1448" s="102">
        <v>142.98076388000001</v>
      </c>
    </row>
    <row r="1449" spans="1:7" x14ac:dyDescent="0.3">
      <c r="A1449" s="234">
        <v>45477</v>
      </c>
      <c r="B1449" s="101">
        <v>141.33713785</v>
      </c>
      <c r="C1449" s="101">
        <v>158.8764942</v>
      </c>
      <c r="D1449" s="101"/>
      <c r="E1449" s="101"/>
      <c r="F1449" s="102">
        <v>152.26142511</v>
      </c>
      <c r="G1449" s="102">
        <v>143.55205253</v>
      </c>
    </row>
    <row r="1450" spans="1:7" x14ac:dyDescent="0.3">
      <c r="A1450" s="234">
        <v>45478</v>
      </c>
      <c r="B1450" s="101">
        <v>142.10130167</v>
      </c>
      <c r="C1450" s="101">
        <v>159.36382130000001</v>
      </c>
      <c r="D1450" s="101"/>
      <c r="E1450" s="101"/>
      <c r="F1450" s="102">
        <v>152.32121756000001</v>
      </c>
      <c r="G1450" s="102">
        <v>143.66932777</v>
      </c>
    </row>
    <row r="1451" spans="1:7" x14ac:dyDescent="0.3">
      <c r="A1451" s="234">
        <v>45481</v>
      </c>
      <c r="B1451" s="101">
        <v>142.34454134999999</v>
      </c>
      <c r="C1451" s="101">
        <v>159.38728266999999</v>
      </c>
      <c r="D1451" s="101"/>
      <c r="E1451" s="101"/>
      <c r="F1451" s="102">
        <v>152.38103357</v>
      </c>
      <c r="G1451" s="102">
        <v>143.98938548999999</v>
      </c>
    </row>
    <row r="1452" spans="1:7" x14ac:dyDescent="0.3">
      <c r="A1452" s="234">
        <v>45482</v>
      </c>
      <c r="B1452" s="101">
        <v>142.42108531</v>
      </c>
      <c r="C1452" s="101">
        <v>159.47669339999999</v>
      </c>
      <c r="D1452" s="101"/>
      <c r="E1452" s="101"/>
      <c r="F1452" s="102">
        <v>152.44087295</v>
      </c>
      <c r="G1452" s="102">
        <v>144.62642883000001</v>
      </c>
    </row>
    <row r="1453" spans="1:7" x14ac:dyDescent="0.3">
      <c r="A1453" s="234">
        <v>45483</v>
      </c>
      <c r="B1453" s="101">
        <v>142.41598238</v>
      </c>
      <c r="C1453" s="101">
        <v>160.31855389</v>
      </c>
      <c r="D1453" s="101"/>
      <c r="E1453" s="101"/>
      <c r="F1453" s="102">
        <v>152.50073588999999</v>
      </c>
      <c r="G1453" s="102">
        <v>144.75161191999999</v>
      </c>
    </row>
    <row r="1454" spans="1:7" x14ac:dyDescent="0.3">
      <c r="A1454" s="234">
        <v>45484</v>
      </c>
      <c r="B1454" s="101">
        <v>142.48402145</v>
      </c>
      <c r="C1454" s="101">
        <v>161.02504261999999</v>
      </c>
      <c r="D1454" s="101"/>
      <c r="E1454" s="101"/>
      <c r="F1454" s="102">
        <v>152.56062238000001</v>
      </c>
      <c r="G1454" s="102">
        <v>145.97519072</v>
      </c>
    </row>
    <row r="1455" spans="1:7" x14ac:dyDescent="0.3">
      <c r="A1455" s="234">
        <v>45485</v>
      </c>
      <c r="B1455" s="101">
        <v>143.31027091999999</v>
      </c>
      <c r="C1455" s="101">
        <v>161.14533268</v>
      </c>
      <c r="D1455" s="101"/>
      <c r="E1455" s="101"/>
      <c r="F1455" s="102">
        <v>152.62053225</v>
      </c>
      <c r="G1455" s="102">
        <v>146.66171790000001</v>
      </c>
    </row>
    <row r="1456" spans="1:7" x14ac:dyDescent="0.3">
      <c r="A1456" s="234">
        <v>45488</v>
      </c>
      <c r="B1456" s="101">
        <v>143.53097266</v>
      </c>
      <c r="C1456" s="101">
        <v>160.88932545</v>
      </c>
      <c r="D1456" s="101"/>
      <c r="E1456" s="101"/>
      <c r="F1456" s="102">
        <v>152.68046566999999</v>
      </c>
      <c r="G1456" s="102">
        <v>147.14413134</v>
      </c>
    </row>
    <row r="1457" spans="1:7" x14ac:dyDescent="0.3">
      <c r="A1457" s="234">
        <v>45489</v>
      </c>
      <c r="B1457" s="101">
        <v>143.85968642</v>
      </c>
      <c r="C1457" s="101">
        <v>161.15846515000001</v>
      </c>
      <c r="D1457" s="101"/>
      <c r="E1457" s="101"/>
      <c r="F1457" s="102">
        <v>152.74042263999999</v>
      </c>
      <c r="G1457" s="102">
        <v>146.90452895000001</v>
      </c>
    </row>
    <row r="1458" spans="1:7" x14ac:dyDescent="0.3">
      <c r="A1458" s="234">
        <v>45490</v>
      </c>
      <c r="B1458" s="101">
        <v>144.07698621</v>
      </c>
      <c r="C1458" s="101">
        <v>161.12047557</v>
      </c>
      <c r="D1458" s="101"/>
      <c r="E1458" s="101"/>
      <c r="F1458" s="102">
        <v>152.80040317000001</v>
      </c>
      <c r="G1458" s="102">
        <v>147.29131989000001</v>
      </c>
    </row>
    <row r="1459" spans="1:7" x14ac:dyDescent="0.3">
      <c r="A1459" s="234">
        <v>45491</v>
      </c>
      <c r="B1459" s="101">
        <v>143.84480288</v>
      </c>
      <c r="C1459" s="101">
        <v>160.43649841999999</v>
      </c>
      <c r="D1459" s="101"/>
      <c r="E1459" s="101"/>
      <c r="F1459" s="102">
        <v>152.86040725000001</v>
      </c>
      <c r="G1459" s="102">
        <v>145.24522152</v>
      </c>
    </row>
    <row r="1460" spans="1:7" x14ac:dyDescent="0.3">
      <c r="A1460" s="234">
        <v>45492</v>
      </c>
      <c r="B1460" s="101">
        <v>144.23092460999999</v>
      </c>
      <c r="C1460" s="101">
        <v>160.17745484</v>
      </c>
      <c r="D1460" s="101"/>
      <c r="E1460" s="101"/>
      <c r="F1460" s="102">
        <v>152.92043487999999</v>
      </c>
      <c r="G1460" s="102">
        <v>145.20471509000001</v>
      </c>
    </row>
    <row r="1461" spans="1:7" x14ac:dyDescent="0.3">
      <c r="A1461" s="234">
        <v>45495</v>
      </c>
      <c r="B1461" s="101">
        <v>144.19988178</v>
      </c>
      <c r="C1461" s="101">
        <v>160.41714683999999</v>
      </c>
      <c r="D1461" s="101"/>
      <c r="E1461" s="101"/>
      <c r="F1461" s="102">
        <v>152.98048607000001</v>
      </c>
      <c r="G1461" s="102">
        <v>145.48139907000001</v>
      </c>
    </row>
    <row r="1462" spans="1:7" x14ac:dyDescent="0.3">
      <c r="A1462" s="234">
        <v>45496</v>
      </c>
      <c r="B1462" s="101">
        <v>143.99576457000001</v>
      </c>
      <c r="C1462" s="101">
        <v>159.79817543999999</v>
      </c>
      <c r="D1462" s="101"/>
      <c r="E1462" s="101"/>
      <c r="F1462" s="102">
        <v>153.04056082</v>
      </c>
      <c r="G1462" s="102">
        <v>144.03660507000001</v>
      </c>
    </row>
    <row r="1463" spans="1:7" x14ac:dyDescent="0.3">
      <c r="A1463" s="234">
        <v>45497</v>
      </c>
      <c r="B1463" s="101">
        <v>143.79675028</v>
      </c>
      <c r="C1463" s="101">
        <v>159.84881458000001</v>
      </c>
      <c r="D1463" s="101"/>
      <c r="E1463" s="101"/>
      <c r="F1463" s="102">
        <v>153.10065929000001</v>
      </c>
      <c r="G1463" s="102">
        <v>143.84646377000001</v>
      </c>
    </row>
    <row r="1464" spans="1:7" x14ac:dyDescent="0.3">
      <c r="A1464" s="234">
        <v>45498</v>
      </c>
      <c r="B1464" s="101">
        <v>143.51991631000001</v>
      </c>
      <c r="C1464" s="101">
        <v>159.80619855</v>
      </c>
      <c r="D1464" s="101"/>
      <c r="E1464" s="101"/>
      <c r="F1464" s="102">
        <v>153.16078132000001</v>
      </c>
      <c r="G1464" s="102">
        <v>143.31323524000001</v>
      </c>
    </row>
    <row r="1465" spans="1:7" x14ac:dyDescent="0.3">
      <c r="A1465" s="234">
        <v>45499</v>
      </c>
      <c r="B1465" s="101">
        <v>143.55606207</v>
      </c>
      <c r="C1465" s="101">
        <v>160.26530382000001</v>
      </c>
      <c r="D1465" s="101"/>
      <c r="E1465" s="101"/>
      <c r="F1465" s="102">
        <v>153.22092689999999</v>
      </c>
      <c r="G1465" s="102">
        <v>145.06365939</v>
      </c>
    </row>
    <row r="1466" spans="1:7" x14ac:dyDescent="0.3">
      <c r="A1466" s="234">
        <v>45502</v>
      </c>
      <c r="B1466" s="101">
        <v>142.60053836</v>
      </c>
      <c r="C1466" s="101">
        <v>160.29311512999999</v>
      </c>
      <c r="D1466" s="101"/>
      <c r="E1466" s="101"/>
      <c r="F1466" s="102">
        <v>153.28109621999999</v>
      </c>
      <c r="G1466" s="102">
        <v>144.45079475</v>
      </c>
    </row>
    <row r="1467" spans="1:7" x14ac:dyDescent="0.3">
      <c r="A1467" s="234">
        <v>45503</v>
      </c>
      <c r="B1467" s="101">
        <v>142.81401095000001</v>
      </c>
      <c r="C1467" s="101">
        <v>160.57852231000001</v>
      </c>
      <c r="D1467" s="101"/>
      <c r="E1467" s="101"/>
      <c r="F1467" s="102">
        <v>153.34128909</v>
      </c>
      <c r="G1467" s="102">
        <v>143.52386870000001</v>
      </c>
    </row>
    <row r="1468" spans="1:7" x14ac:dyDescent="0.3">
      <c r="A1468" s="234">
        <v>45504</v>
      </c>
      <c r="B1468" s="101">
        <v>143.08531674</v>
      </c>
      <c r="C1468" s="101">
        <v>161.04423177999999</v>
      </c>
      <c r="D1468" s="101"/>
      <c r="E1468" s="101"/>
      <c r="F1468" s="102">
        <v>153.40150550999999</v>
      </c>
      <c r="G1468" s="102">
        <v>145.24493706999999</v>
      </c>
    </row>
    <row r="1469" spans="1:7" x14ac:dyDescent="0.3">
      <c r="A1469" s="234">
        <v>45505</v>
      </c>
      <c r="B1469" s="101">
        <v>143.12018677</v>
      </c>
      <c r="C1469" s="101">
        <v>161.52777237999999</v>
      </c>
      <c r="D1469" s="101"/>
      <c r="E1469" s="101"/>
      <c r="F1469" s="102">
        <v>153.46174567</v>
      </c>
      <c r="G1469" s="102">
        <v>144.95284698</v>
      </c>
    </row>
    <row r="1470" spans="1:7" x14ac:dyDescent="0.3">
      <c r="A1470" s="234">
        <v>45506</v>
      </c>
      <c r="B1470" s="101">
        <v>143.26349406</v>
      </c>
      <c r="C1470" s="101">
        <v>163.01550086</v>
      </c>
      <c r="D1470" s="101"/>
      <c r="E1470" s="101"/>
      <c r="F1470" s="102">
        <v>153.52200955999999</v>
      </c>
      <c r="G1470" s="102">
        <v>143.19945311999999</v>
      </c>
    </row>
    <row r="1471" spans="1:7" x14ac:dyDescent="0.3">
      <c r="A1471" s="234">
        <v>45509</v>
      </c>
      <c r="B1471" s="101">
        <v>142.56907029000001</v>
      </c>
      <c r="C1471" s="101">
        <v>163.15373206999999</v>
      </c>
      <c r="D1471" s="101"/>
      <c r="E1471" s="101"/>
      <c r="F1471" s="102">
        <v>153.58229700000001</v>
      </c>
      <c r="G1471" s="102">
        <v>142.53433973</v>
      </c>
    </row>
    <row r="1472" spans="1:7" x14ac:dyDescent="0.3">
      <c r="A1472" s="234">
        <v>45510</v>
      </c>
      <c r="B1472" s="101">
        <v>142.34794331000001</v>
      </c>
      <c r="C1472" s="101">
        <v>162.46869189</v>
      </c>
      <c r="D1472" s="101"/>
      <c r="E1472" s="101"/>
      <c r="F1472" s="102">
        <v>153.64260816999999</v>
      </c>
      <c r="G1472" s="102">
        <v>143.66892953000001</v>
      </c>
    </row>
    <row r="1473" spans="1:7" x14ac:dyDescent="0.3">
      <c r="A1473" s="234">
        <v>45511</v>
      </c>
      <c r="B1473" s="101">
        <v>142.42661347999999</v>
      </c>
      <c r="C1473" s="101">
        <v>162.62488816000001</v>
      </c>
      <c r="D1473" s="101"/>
      <c r="E1473" s="101"/>
      <c r="F1473" s="102">
        <v>153.70294308000001</v>
      </c>
      <c r="G1473" s="102">
        <v>145.08799739</v>
      </c>
    </row>
    <row r="1474" spans="1:7" x14ac:dyDescent="0.3">
      <c r="A1474" s="234">
        <v>45512</v>
      </c>
      <c r="B1474" s="101">
        <v>142.24673519000001</v>
      </c>
      <c r="C1474" s="101">
        <v>163.13195611</v>
      </c>
      <c r="D1474" s="101"/>
      <c r="E1474" s="101"/>
      <c r="F1474" s="102">
        <v>153.76330153999999</v>
      </c>
      <c r="G1474" s="102">
        <v>146.39307832</v>
      </c>
    </row>
    <row r="1475" spans="1:7" x14ac:dyDescent="0.3">
      <c r="A1475" s="234">
        <v>45513</v>
      </c>
      <c r="B1475" s="101">
        <v>142.45553009</v>
      </c>
      <c r="C1475" s="101">
        <v>163.8950135</v>
      </c>
      <c r="D1475" s="101"/>
      <c r="E1475" s="101"/>
      <c r="F1475" s="102">
        <v>153.82368373</v>
      </c>
      <c r="G1475" s="102">
        <v>148.61605098999999</v>
      </c>
    </row>
    <row r="1476" spans="1:7" x14ac:dyDescent="0.3">
      <c r="A1476" s="234">
        <v>45516</v>
      </c>
      <c r="B1476" s="101">
        <v>142.55248576</v>
      </c>
      <c r="C1476" s="101">
        <v>164.17724228</v>
      </c>
      <c r="D1476" s="101"/>
      <c r="E1476" s="101"/>
      <c r="F1476" s="102">
        <v>153.88408966</v>
      </c>
      <c r="G1476" s="102">
        <v>149.18645214</v>
      </c>
    </row>
    <row r="1477" spans="1:7" x14ac:dyDescent="0.3">
      <c r="A1477" s="234">
        <v>45517</v>
      </c>
      <c r="B1477" s="101">
        <v>142.67793280000001</v>
      </c>
      <c r="C1477" s="101">
        <v>164.65387795999999</v>
      </c>
      <c r="D1477" s="101"/>
      <c r="E1477" s="101"/>
      <c r="F1477" s="102">
        <v>153.94451932000001</v>
      </c>
      <c r="G1477" s="102">
        <v>150.64521859000001</v>
      </c>
    </row>
    <row r="1478" spans="1:7" x14ac:dyDescent="0.3">
      <c r="A1478" s="234">
        <v>45518</v>
      </c>
      <c r="B1478" s="101">
        <v>143.01387571999999</v>
      </c>
      <c r="C1478" s="101">
        <v>164.73078767999999</v>
      </c>
      <c r="D1478" s="101"/>
      <c r="E1478" s="101"/>
      <c r="F1478" s="102">
        <v>154.00497271</v>
      </c>
      <c r="G1478" s="102">
        <v>151.69166136999999</v>
      </c>
    </row>
    <row r="1479" spans="1:7" x14ac:dyDescent="0.3">
      <c r="A1479" s="234">
        <v>45519</v>
      </c>
      <c r="B1479" s="101">
        <v>143.47824238000001</v>
      </c>
      <c r="C1479" s="101">
        <v>164.41514742999999</v>
      </c>
      <c r="D1479" s="101"/>
      <c r="E1479" s="101"/>
      <c r="F1479" s="102">
        <v>154.06544983000001</v>
      </c>
      <c r="G1479" s="102">
        <v>152.64260683000001</v>
      </c>
    </row>
    <row r="1480" spans="1:7" x14ac:dyDescent="0.3">
      <c r="A1480" s="234">
        <v>45520</v>
      </c>
      <c r="B1480" s="101">
        <v>143.96472173999999</v>
      </c>
      <c r="C1480" s="101">
        <v>163.98469415</v>
      </c>
      <c r="D1480" s="101"/>
      <c r="E1480" s="101"/>
      <c r="F1480" s="102">
        <v>154.12595067999999</v>
      </c>
      <c r="G1480" s="102">
        <v>152.41484915999999</v>
      </c>
    </row>
    <row r="1481" spans="1:7" x14ac:dyDescent="0.3">
      <c r="A1481" s="234">
        <v>45523</v>
      </c>
      <c r="B1481" s="101">
        <v>143.81843774000001</v>
      </c>
      <c r="C1481" s="101">
        <v>163.52330117</v>
      </c>
      <c r="D1481" s="101"/>
      <c r="E1481" s="101"/>
      <c r="F1481" s="102">
        <v>154.18647526999999</v>
      </c>
      <c r="G1481" s="102">
        <v>154.49106566</v>
      </c>
    </row>
    <row r="1482" spans="1:7" x14ac:dyDescent="0.3">
      <c r="A1482" s="234">
        <v>45524</v>
      </c>
      <c r="B1482" s="101">
        <v>143.83969995000001</v>
      </c>
      <c r="C1482" s="101">
        <v>162.94599875</v>
      </c>
      <c r="D1482" s="101"/>
      <c r="E1482" s="101"/>
      <c r="F1482" s="102">
        <v>154.24702359</v>
      </c>
      <c r="G1482" s="102">
        <v>154.84314166999999</v>
      </c>
    </row>
    <row r="1483" spans="1:7" x14ac:dyDescent="0.3">
      <c r="A1483" s="234">
        <v>45525</v>
      </c>
      <c r="B1483" s="101">
        <v>143.80993285</v>
      </c>
      <c r="C1483" s="101">
        <v>163.05575744999999</v>
      </c>
      <c r="D1483" s="101"/>
      <c r="E1483" s="101"/>
      <c r="F1483" s="102">
        <v>154.30759581999999</v>
      </c>
      <c r="G1483" s="102">
        <v>155.27123553000001</v>
      </c>
    </row>
    <row r="1484" spans="1:7" x14ac:dyDescent="0.3">
      <c r="A1484" s="234">
        <v>45526</v>
      </c>
      <c r="B1484" s="101">
        <v>143.67470520000001</v>
      </c>
      <c r="C1484" s="101">
        <v>162.88602134000001</v>
      </c>
      <c r="D1484" s="101"/>
      <c r="E1484" s="101"/>
      <c r="F1484" s="102">
        <v>154.36819177999999</v>
      </c>
      <c r="G1484" s="102">
        <v>153.80315032999999</v>
      </c>
    </row>
    <row r="1485" spans="1:7" x14ac:dyDescent="0.3">
      <c r="A1485" s="234">
        <v>45527</v>
      </c>
      <c r="B1485" s="101">
        <v>144.09144451</v>
      </c>
      <c r="C1485" s="101">
        <v>163.41817952</v>
      </c>
      <c r="D1485" s="101"/>
      <c r="E1485" s="101"/>
      <c r="F1485" s="102">
        <v>154.42881147</v>
      </c>
      <c r="G1485" s="102">
        <v>154.29819358</v>
      </c>
    </row>
    <row r="1486" spans="1:7" x14ac:dyDescent="0.3">
      <c r="A1486" s="234">
        <v>45530</v>
      </c>
      <c r="B1486" s="101">
        <v>144.02553166000001</v>
      </c>
      <c r="C1486" s="101">
        <v>163.13750254000001</v>
      </c>
      <c r="D1486" s="101"/>
      <c r="E1486" s="101"/>
      <c r="F1486" s="102">
        <v>154.48945508</v>
      </c>
      <c r="G1486" s="102">
        <v>155.75487781000001</v>
      </c>
    </row>
    <row r="1487" spans="1:7" x14ac:dyDescent="0.3">
      <c r="A1487" s="234">
        <v>45531</v>
      </c>
      <c r="B1487" s="101">
        <v>143.89923414</v>
      </c>
      <c r="C1487" s="101">
        <v>162.97881924000001</v>
      </c>
      <c r="D1487" s="101"/>
      <c r="E1487" s="101"/>
      <c r="F1487" s="102">
        <v>154.55012242000001</v>
      </c>
      <c r="G1487" s="102">
        <v>155.62653158000001</v>
      </c>
    </row>
    <row r="1488" spans="1:7" x14ac:dyDescent="0.3">
      <c r="A1488" s="234">
        <v>45532</v>
      </c>
      <c r="B1488" s="101">
        <v>143.80397944000001</v>
      </c>
      <c r="C1488" s="101">
        <v>162.49085693000001</v>
      </c>
      <c r="D1488" s="101"/>
      <c r="E1488" s="101"/>
      <c r="F1488" s="102">
        <v>154.61081367</v>
      </c>
      <c r="G1488" s="102">
        <v>156.27287092</v>
      </c>
    </row>
    <row r="1489" spans="1:7" x14ac:dyDescent="0.3">
      <c r="A1489" s="234">
        <v>45533</v>
      </c>
      <c r="B1489" s="101">
        <v>143.98215675</v>
      </c>
      <c r="C1489" s="101">
        <v>162.31697635</v>
      </c>
      <c r="D1489" s="101"/>
      <c r="E1489" s="101"/>
      <c r="F1489" s="102">
        <v>154.67152865</v>
      </c>
      <c r="G1489" s="102">
        <v>154.79073363000001</v>
      </c>
    </row>
    <row r="1490" spans="1:7" x14ac:dyDescent="0.3">
      <c r="A1490" s="234">
        <v>45534</v>
      </c>
      <c r="B1490" s="101">
        <v>144.3087443</v>
      </c>
      <c r="C1490" s="101">
        <v>161.87685594000001</v>
      </c>
      <c r="D1490" s="101"/>
      <c r="E1490" s="101"/>
      <c r="F1490" s="102">
        <v>154.73226754000001</v>
      </c>
      <c r="G1490" s="102">
        <v>154.74824738999999</v>
      </c>
    </row>
    <row r="1491" spans="1:7" x14ac:dyDescent="0.3">
      <c r="A1491" s="234">
        <v>45537</v>
      </c>
      <c r="B1491" s="101">
        <v>144.12886599999999</v>
      </c>
      <c r="C1491" s="101">
        <v>161.63060679</v>
      </c>
      <c r="D1491" s="101"/>
      <c r="E1491" s="101"/>
      <c r="F1491" s="102">
        <v>154.79303034</v>
      </c>
      <c r="G1491" s="102">
        <v>153.49898795999999</v>
      </c>
    </row>
    <row r="1492" spans="1:7" x14ac:dyDescent="0.3">
      <c r="A1492" s="234">
        <v>45538</v>
      </c>
      <c r="B1492" s="101">
        <v>143.89030400999999</v>
      </c>
      <c r="C1492" s="101">
        <v>161.50292632</v>
      </c>
      <c r="D1492" s="101"/>
      <c r="E1492" s="101"/>
      <c r="F1492" s="102">
        <v>154.85381688000001</v>
      </c>
      <c r="G1492" s="102">
        <v>152.87023934000001</v>
      </c>
    </row>
    <row r="1493" spans="1:7" x14ac:dyDescent="0.3">
      <c r="A1493" s="234">
        <v>45539</v>
      </c>
      <c r="B1493" s="101">
        <v>143.96004406</v>
      </c>
      <c r="C1493" s="101">
        <v>161.96460848000001</v>
      </c>
      <c r="D1493" s="101"/>
      <c r="E1493" s="101"/>
      <c r="F1493" s="102">
        <v>154.91462731999999</v>
      </c>
      <c r="G1493" s="102">
        <v>154.86967566999999</v>
      </c>
    </row>
    <row r="1494" spans="1:7" x14ac:dyDescent="0.3">
      <c r="A1494" s="234">
        <v>45540</v>
      </c>
      <c r="B1494" s="101">
        <v>143.83332128000001</v>
      </c>
      <c r="C1494" s="101">
        <v>162.47909831000001</v>
      </c>
      <c r="D1494" s="101"/>
      <c r="E1494" s="101"/>
      <c r="F1494" s="102">
        <v>154.97546168</v>
      </c>
      <c r="G1494" s="102">
        <v>155.3154285</v>
      </c>
    </row>
    <row r="1495" spans="1:7" x14ac:dyDescent="0.3">
      <c r="A1495" s="234">
        <v>45541</v>
      </c>
      <c r="B1495" s="101">
        <v>144.01149860000001</v>
      </c>
      <c r="C1495" s="101">
        <v>162.66118</v>
      </c>
      <c r="D1495" s="101"/>
      <c r="E1495" s="101"/>
      <c r="F1495" s="102">
        <v>155.03631994</v>
      </c>
      <c r="G1495" s="102">
        <v>153.11938805</v>
      </c>
    </row>
    <row r="1496" spans="1:7" x14ac:dyDescent="0.3">
      <c r="A1496" s="234">
        <v>45544</v>
      </c>
      <c r="B1496" s="101">
        <v>143.82736786999999</v>
      </c>
      <c r="C1496" s="101">
        <v>162.55563217</v>
      </c>
      <c r="D1496" s="101"/>
      <c r="E1496" s="101"/>
      <c r="F1496" s="102">
        <v>155.09720211999999</v>
      </c>
      <c r="G1496" s="102">
        <v>153.30685548</v>
      </c>
    </row>
    <row r="1497" spans="1:7" x14ac:dyDescent="0.3">
      <c r="A1497" s="234">
        <v>45545</v>
      </c>
      <c r="B1497" s="101">
        <v>143.38809061000001</v>
      </c>
      <c r="C1497" s="101">
        <v>162.31011429</v>
      </c>
      <c r="D1497" s="101"/>
      <c r="E1497" s="101"/>
      <c r="F1497" s="102">
        <v>155.15810820999999</v>
      </c>
      <c r="G1497" s="102">
        <v>152.8316672</v>
      </c>
    </row>
    <row r="1498" spans="1:7" x14ac:dyDescent="0.3">
      <c r="A1498" s="234">
        <v>45546</v>
      </c>
      <c r="B1498" s="101">
        <v>143.19162779000001</v>
      </c>
      <c r="C1498" s="101">
        <v>162.32813891000001</v>
      </c>
      <c r="D1498" s="101"/>
      <c r="E1498" s="101"/>
      <c r="F1498" s="102">
        <v>155.21903821000001</v>
      </c>
      <c r="G1498" s="102">
        <v>153.23806279999999</v>
      </c>
    </row>
    <row r="1499" spans="1:7" x14ac:dyDescent="0.3">
      <c r="A1499" s="234">
        <v>45547</v>
      </c>
      <c r="B1499" s="101">
        <v>142.81783813999999</v>
      </c>
      <c r="C1499" s="101">
        <v>161.72310955</v>
      </c>
      <c r="D1499" s="101"/>
      <c r="E1499" s="101"/>
      <c r="F1499" s="102">
        <v>155.27999212</v>
      </c>
      <c r="G1499" s="102">
        <v>152.50152838</v>
      </c>
    </row>
    <row r="1500" spans="1:7" x14ac:dyDescent="0.3">
      <c r="A1500" s="234">
        <v>45548</v>
      </c>
      <c r="B1500" s="101">
        <v>143.06490502</v>
      </c>
      <c r="C1500" s="101">
        <v>162.10432650000001</v>
      </c>
      <c r="D1500" s="101"/>
      <c r="E1500" s="101"/>
      <c r="F1500" s="102">
        <v>155.34096994000001</v>
      </c>
      <c r="G1500" s="102">
        <v>153.47154372</v>
      </c>
    </row>
    <row r="1501" spans="1:7" x14ac:dyDescent="0.3">
      <c r="A1501" s="234">
        <v>45551</v>
      </c>
      <c r="B1501" s="101">
        <v>142.91266759999999</v>
      </c>
      <c r="C1501" s="101">
        <v>161.76397648</v>
      </c>
      <c r="D1501" s="101"/>
      <c r="E1501" s="101"/>
      <c r="F1501" s="102">
        <v>155.40197166999999</v>
      </c>
      <c r="G1501" s="102">
        <v>153.74037673000001</v>
      </c>
    </row>
    <row r="1502" spans="1:7" x14ac:dyDescent="0.3">
      <c r="A1502" s="234">
        <v>45552</v>
      </c>
      <c r="B1502" s="101">
        <v>142.6124452</v>
      </c>
      <c r="C1502" s="101">
        <v>161.84164663000001</v>
      </c>
      <c r="D1502" s="101"/>
      <c r="E1502" s="101"/>
      <c r="F1502" s="102">
        <v>155.46299732</v>
      </c>
      <c r="G1502" s="102">
        <v>153.56056684999999</v>
      </c>
    </row>
    <row r="1503" spans="1:7" x14ac:dyDescent="0.3">
      <c r="A1503" s="234">
        <v>45553</v>
      </c>
      <c r="B1503" s="101">
        <v>142.46318448</v>
      </c>
      <c r="C1503" s="101">
        <v>161.96735658</v>
      </c>
      <c r="D1503" s="101"/>
      <c r="E1503" s="101"/>
      <c r="F1503" s="102">
        <v>155.52404705000001</v>
      </c>
      <c r="G1503" s="102">
        <v>152.18095862999999</v>
      </c>
    </row>
    <row r="1504" spans="1:7" x14ac:dyDescent="0.3">
      <c r="A1504" s="234">
        <v>45554</v>
      </c>
      <c r="B1504" s="101">
        <v>142.05792675999999</v>
      </c>
      <c r="C1504" s="101">
        <v>161.0370259</v>
      </c>
      <c r="D1504" s="101"/>
      <c r="E1504" s="101"/>
      <c r="F1504" s="102">
        <v>155.58651714999999</v>
      </c>
      <c r="G1504" s="102">
        <v>151.46979762000001</v>
      </c>
    </row>
    <row r="1505" spans="1:7" x14ac:dyDescent="0.3">
      <c r="A1505" s="234">
        <v>45555</v>
      </c>
      <c r="B1505" s="101">
        <v>141.75812961</v>
      </c>
      <c r="C1505" s="101">
        <v>160.33961884999999</v>
      </c>
      <c r="D1505" s="101"/>
      <c r="E1505" s="101"/>
      <c r="F1505" s="102">
        <v>155.64901241000001</v>
      </c>
      <c r="G1505" s="102">
        <v>149.12903768999999</v>
      </c>
    </row>
    <row r="1506" spans="1:7" x14ac:dyDescent="0.3">
      <c r="A1506" s="234">
        <v>45558</v>
      </c>
      <c r="B1506" s="101">
        <v>140.83960214000001</v>
      </c>
      <c r="C1506" s="101">
        <v>160.47924824</v>
      </c>
      <c r="D1506" s="101"/>
      <c r="E1506" s="101"/>
      <c r="F1506" s="102">
        <v>155.71153283000001</v>
      </c>
      <c r="G1506" s="102">
        <v>148.5634609</v>
      </c>
    </row>
    <row r="1507" spans="1:7" x14ac:dyDescent="0.3">
      <c r="A1507" s="234">
        <v>45559</v>
      </c>
      <c r="B1507" s="101">
        <v>140.48069604</v>
      </c>
      <c r="C1507" s="101">
        <v>161.09189825000001</v>
      </c>
      <c r="D1507" s="101"/>
      <c r="E1507" s="101"/>
      <c r="F1507" s="102">
        <v>155.77407842</v>
      </c>
      <c r="G1507" s="102">
        <v>150.36962690999999</v>
      </c>
    </row>
    <row r="1508" spans="1:7" x14ac:dyDescent="0.3">
      <c r="A1508" s="234">
        <v>45560</v>
      </c>
      <c r="B1508" s="101">
        <v>140.06395673</v>
      </c>
      <c r="C1508" s="101">
        <v>161.26728467000001</v>
      </c>
      <c r="D1508" s="101"/>
      <c r="E1508" s="101"/>
      <c r="F1508" s="102">
        <v>155.83664898000001</v>
      </c>
      <c r="G1508" s="102">
        <v>149.72185392</v>
      </c>
    </row>
    <row r="1509" spans="1:7" x14ac:dyDescent="0.3">
      <c r="A1509" s="234">
        <v>45561</v>
      </c>
      <c r="B1509" s="101">
        <v>140.08139173999999</v>
      </c>
      <c r="C1509" s="101">
        <v>161.19971952</v>
      </c>
      <c r="D1509" s="101"/>
      <c r="E1509" s="101"/>
      <c r="F1509" s="102">
        <v>155.8992447</v>
      </c>
      <c r="G1509" s="102">
        <v>151.34134897999999</v>
      </c>
    </row>
    <row r="1510" spans="1:7" x14ac:dyDescent="0.3">
      <c r="A1510" s="234">
        <v>45562</v>
      </c>
      <c r="B1510" s="101">
        <v>140.71883278999999</v>
      </c>
      <c r="C1510" s="101">
        <v>161.19327286000001</v>
      </c>
      <c r="D1510" s="101"/>
      <c r="E1510" s="101"/>
      <c r="F1510" s="102">
        <v>155.96186559</v>
      </c>
      <c r="G1510" s="102">
        <v>151.02341898</v>
      </c>
    </row>
    <row r="1511" spans="1:7" x14ac:dyDescent="0.3">
      <c r="A1511" s="234">
        <v>45565</v>
      </c>
      <c r="B1511" s="101">
        <v>140.58445562</v>
      </c>
      <c r="C1511" s="101">
        <v>160.79836437</v>
      </c>
      <c r="D1511" s="101"/>
      <c r="E1511" s="101"/>
      <c r="F1511" s="102">
        <v>156.02451163000001</v>
      </c>
      <c r="G1511" s="102">
        <v>149.98354141999999</v>
      </c>
    </row>
    <row r="1512" spans="1:7" x14ac:dyDescent="0.3">
      <c r="A1512" s="234">
        <v>45566</v>
      </c>
      <c r="B1512" s="101">
        <v>139.40780493</v>
      </c>
      <c r="C1512" s="101">
        <v>160.98190649</v>
      </c>
      <c r="D1512" s="101"/>
      <c r="E1512" s="101"/>
      <c r="F1512" s="102">
        <v>156.08718282999999</v>
      </c>
      <c r="G1512" s="102">
        <v>150.75580342999999</v>
      </c>
    </row>
    <row r="1513" spans="1:7" x14ac:dyDescent="0.3">
      <c r="A1513" s="234">
        <v>45567</v>
      </c>
      <c r="B1513" s="101">
        <v>139.43161860999999</v>
      </c>
      <c r="C1513" s="101">
        <v>161.09318830999999</v>
      </c>
      <c r="D1513" s="101"/>
      <c r="E1513" s="101"/>
      <c r="F1513" s="102">
        <v>156.14987919999999</v>
      </c>
      <c r="G1513" s="102">
        <v>151.91613074</v>
      </c>
    </row>
    <row r="1514" spans="1:7" x14ac:dyDescent="0.3">
      <c r="A1514" s="234">
        <v>45568</v>
      </c>
      <c r="B1514" s="101">
        <v>139.12289132000001</v>
      </c>
      <c r="C1514" s="101">
        <v>161.02552216000001</v>
      </c>
      <c r="D1514" s="101"/>
      <c r="E1514" s="101"/>
      <c r="F1514" s="102">
        <v>156.21260072000001</v>
      </c>
      <c r="G1514" s="102">
        <v>149.81863698999999</v>
      </c>
    </row>
    <row r="1515" spans="1:7" x14ac:dyDescent="0.3">
      <c r="A1515" s="234">
        <v>45569</v>
      </c>
      <c r="B1515" s="101">
        <v>139.32275609000001</v>
      </c>
      <c r="C1515" s="101">
        <v>160.70027393000001</v>
      </c>
      <c r="D1515" s="101"/>
      <c r="E1515" s="101"/>
      <c r="F1515" s="102">
        <v>156.27534739999999</v>
      </c>
      <c r="G1515" s="102">
        <v>149.95522105000001</v>
      </c>
    </row>
    <row r="1516" spans="1:7" x14ac:dyDescent="0.3">
      <c r="A1516" s="234">
        <v>45572</v>
      </c>
      <c r="B1516" s="101">
        <v>139.30149388000001</v>
      </c>
      <c r="C1516" s="101">
        <v>161.18940981</v>
      </c>
      <c r="D1516" s="101"/>
      <c r="E1516" s="101"/>
      <c r="F1516" s="102">
        <v>156.33811942</v>
      </c>
      <c r="G1516" s="102">
        <v>150.21269860999999</v>
      </c>
    </row>
    <row r="1517" spans="1:7" x14ac:dyDescent="0.3">
      <c r="A1517" s="234">
        <v>45573</v>
      </c>
      <c r="B1517" s="101">
        <v>138.50160955000001</v>
      </c>
      <c r="C1517" s="101">
        <v>161.52477862000001</v>
      </c>
      <c r="D1517" s="101"/>
      <c r="E1517" s="101"/>
      <c r="F1517" s="102">
        <v>156.40091659999999</v>
      </c>
      <c r="G1517" s="102">
        <v>149.63683592000001</v>
      </c>
    </row>
    <row r="1518" spans="1:7" x14ac:dyDescent="0.3">
      <c r="A1518" s="234">
        <v>45574</v>
      </c>
      <c r="B1518" s="101">
        <v>137.44445248</v>
      </c>
      <c r="C1518" s="101">
        <v>160.76277608999999</v>
      </c>
      <c r="D1518" s="101"/>
      <c r="E1518" s="101"/>
      <c r="F1518" s="102">
        <v>156.46373894999999</v>
      </c>
      <c r="G1518" s="102">
        <v>147.87358852</v>
      </c>
    </row>
    <row r="1519" spans="1:7" x14ac:dyDescent="0.3">
      <c r="A1519" s="234">
        <v>45575</v>
      </c>
      <c r="B1519" s="101">
        <v>136.49785890000001</v>
      </c>
      <c r="C1519" s="101">
        <v>161.09882521</v>
      </c>
      <c r="D1519" s="101"/>
      <c r="E1519" s="101"/>
      <c r="F1519" s="102">
        <v>156.52658661999999</v>
      </c>
      <c r="G1519" s="102">
        <v>148.31824904999999</v>
      </c>
    </row>
    <row r="1520" spans="1:7" x14ac:dyDescent="0.3">
      <c r="A1520" s="234">
        <v>45576</v>
      </c>
      <c r="B1520" s="101">
        <v>136.79297836999999</v>
      </c>
      <c r="C1520" s="101">
        <v>161.19299551</v>
      </c>
      <c r="D1520" s="101"/>
      <c r="E1520" s="101"/>
      <c r="F1520" s="102">
        <v>156.58945946</v>
      </c>
      <c r="G1520" s="102">
        <v>147.90798484999999</v>
      </c>
    </row>
    <row r="1521" spans="1:7" x14ac:dyDescent="0.3">
      <c r="A1521" s="234">
        <v>45579</v>
      </c>
      <c r="B1521" s="101">
        <v>137.28541114999999</v>
      </c>
      <c r="C1521" s="101">
        <v>161.06688684</v>
      </c>
      <c r="D1521" s="101"/>
      <c r="E1521" s="101"/>
      <c r="F1521" s="102">
        <v>156.65235763999999</v>
      </c>
      <c r="G1521" s="102">
        <v>149.06055223000001</v>
      </c>
    </row>
    <row r="1522" spans="1:7" x14ac:dyDescent="0.3">
      <c r="A1522" s="234">
        <v>45580</v>
      </c>
      <c r="B1522" s="101">
        <v>137.51206629999999</v>
      </c>
      <c r="C1522" s="101">
        <v>160.69292444000001</v>
      </c>
      <c r="D1522" s="101"/>
      <c r="E1522" s="101"/>
      <c r="F1522" s="102">
        <v>156.71528097999999</v>
      </c>
      <c r="G1522" s="102">
        <v>149.10381219000001</v>
      </c>
    </row>
    <row r="1523" spans="1:7" x14ac:dyDescent="0.3">
      <c r="A1523" s="234">
        <v>45581</v>
      </c>
      <c r="B1523" s="101">
        <v>137.50908959</v>
      </c>
      <c r="C1523" s="101">
        <v>160.4149122</v>
      </c>
      <c r="D1523" s="101"/>
      <c r="E1523" s="101"/>
      <c r="F1523" s="102">
        <v>156.77822964999999</v>
      </c>
      <c r="G1523" s="102">
        <v>149.90762599000001</v>
      </c>
    </row>
    <row r="1524" spans="1:7" x14ac:dyDescent="0.3">
      <c r="A1524" s="234">
        <v>45582</v>
      </c>
      <c r="B1524" s="101">
        <v>137.36833376999999</v>
      </c>
      <c r="C1524" s="101">
        <v>160.38556224000001</v>
      </c>
      <c r="D1524" s="101"/>
      <c r="E1524" s="101"/>
      <c r="F1524" s="102">
        <v>156.84120367</v>
      </c>
      <c r="G1524" s="102">
        <v>148.81951617999999</v>
      </c>
    </row>
    <row r="1525" spans="1:7" x14ac:dyDescent="0.3">
      <c r="A1525" s="234">
        <v>45583</v>
      </c>
      <c r="B1525" s="101">
        <v>137.6111482</v>
      </c>
      <c r="C1525" s="101">
        <v>159.84796109999999</v>
      </c>
      <c r="D1525" s="101"/>
      <c r="E1525" s="101"/>
      <c r="F1525" s="102">
        <v>156.90420284000001</v>
      </c>
      <c r="G1525" s="102">
        <v>148.48482607</v>
      </c>
    </row>
    <row r="1526" spans="1:7" x14ac:dyDescent="0.3">
      <c r="A1526" s="234">
        <v>45586</v>
      </c>
      <c r="B1526" s="101">
        <v>136.83975523000001</v>
      </c>
      <c r="C1526" s="101">
        <v>159.74801969999999</v>
      </c>
      <c r="D1526" s="101"/>
      <c r="E1526" s="101"/>
      <c r="F1526" s="102">
        <v>156.96722735</v>
      </c>
      <c r="G1526" s="102">
        <v>148.32814809000001</v>
      </c>
    </row>
    <row r="1527" spans="1:7" x14ac:dyDescent="0.3">
      <c r="A1527" s="234">
        <v>45587</v>
      </c>
      <c r="B1527" s="101">
        <v>136.40983335000001</v>
      </c>
      <c r="C1527" s="101">
        <v>159.72572661000001</v>
      </c>
      <c r="D1527" s="101"/>
      <c r="E1527" s="101"/>
      <c r="F1527" s="102">
        <v>157.0302772</v>
      </c>
      <c r="G1527" s="102">
        <v>147.86142520999999</v>
      </c>
    </row>
    <row r="1528" spans="1:7" x14ac:dyDescent="0.3">
      <c r="A1528" s="234">
        <v>45588</v>
      </c>
      <c r="B1528" s="101">
        <v>135.19448542999999</v>
      </c>
      <c r="C1528" s="101">
        <v>159.33902613000001</v>
      </c>
      <c r="D1528" s="101"/>
      <c r="E1528" s="101"/>
      <c r="F1528" s="102">
        <v>157.09335239000001</v>
      </c>
      <c r="G1528" s="102">
        <v>147.04417375</v>
      </c>
    </row>
    <row r="1529" spans="1:7" x14ac:dyDescent="0.3">
      <c r="A1529" s="234">
        <v>45589</v>
      </c>
      <c r="B1529" s="101">
        <v>134.76116160000001</v>
      </c>
      <c r="C1529" s="101">
        <v>160.46087799</v>
      </c>
      <c r="D1529" s="101"/>
      <c r="E1529" s="101"/>
      <c r="F1529" s="102">
        <v>157.15645291000001</v>
      </c>
      <c r="G1529" s="102">
        <v>147.99293459</v>
      </c>
    </row>
    <row r="1530" spans="1:7" x14ac:dyDescent="0.3">
      <c r="A1530" s="234">
        <v>45590</v>
      </c>
      <c r="B1530" s="101">
        <v>135.29781976999999</v>
      </c>
      <c r="C1530" s="101">
        <v>160.00063539000001</v>
      </c>
      <c r="D1530" s="101"/>
      <c r="E1530" s="101"/>
      <c r="F1530" s="102">
        <v>157.21957878000001</v>
      </c>
      <c r="G1530" s="102">
        <v>147.79537468999999</v>
      </c>
    </row>
    <row r="1531" spans="1:7" x14ac:dyDescent="0.3">
      <c r="A1531" s="234">
        <v>45593</v>
      </c>
      <c r="B1531" s="101">
        <v>135.64566952999999</v>
      </c>
      <c r="C1531" s="101">
        <v>159.72632095</v>
      </c>
      <c r="D1531" s="101"/>
      <c r="E1531" s="101"/>
      <c r="F1531" s="102">
        <v>157.28272998</v>
      </c>
      <c r="G1531" s="102">
        <v>149.29645669999999</v>
      </c>
    </row>
    <row r="1532" spans="1:7" x14ac:dyDescent="0.3">
      <c r="A1532" s="234">
        <v>45594</v>
      </c>
      <c r="B1532" s="101">
        <v>135.95397156999999</v>
      </c>
      <c r="C1532" s="101">
        <v>159.41311733000001</v>
      </c>
      <c r="D1532" s="101"/>
      <c r="E1532" s="101"/>
      <c r="F1532" s="102">
        <v>157.34590652</v>
      </c>
      <c r="G1532" s="102">
        <v>148.74728729</v>
      </c>
    </row>
    <row r="1533" spans="1:7" x14ac:dyDescent="0.3">
      <c r="A1533" s="234">
        <v>45595</v>
      </c>
      <c r="B1533" s="101">
        <v>136.36986039000001</v>
      </c>
      <c r="C1533" s="101">
        <v>159.59448749000001</v>
      </c>
      <c r="D1533" s="101"/>
      <c r="E1533" s="101"/>
      <c r="F1533" s="102">
        <v>157.40910858000001</v>
      </c>
      <c r="G1533" s="102">
        <v>148.64420068999999</v>
      </c>
    </row>
    <row r="1534" spans="1:7" x14ac:dyDescent="0.3">
      <c r="A1534" s="234">
        <v>45596</v>
      </c>
      <c r="B1534" s="101">
        <v>136.28396106</v>
      </c>
      <c r="C1534" s="101">
        <v>159.75257986</v>
      </c>
      <c r="D1534" s="101"/>
      <c r="E1534" s="101"/>
      <c r="F1534" s="102">
        <v>157.47233598</v>
      </c>
      <c r="G1534" s="102">
        <v>147.59057824999999</v>
      </c>
    </row>
    <row r="1535" spans="1:7" x14ac:dyDescent="0.3">
      <c r="A1535" s="234">
        <v>45597</v>
      </c>
      <c r="B1535" s="101">
        <v>136.00925330999999</v>
      </c>
      <c r="C1535" s="101">
        <v>159.22291114000001</v>
      </c>
      <c r="D1535" s="101"/>
      <c r="E1535" s="101"/>
      <c r="F1535" s="102">
        <v>157.53558871000001</v>
      </c>
      <c r="G1535" s="102">
        <v>145.77850694</v>
      </c>
    </row>
    <row r="1536" spans="1:7" x14ac:dyDescent="0.3">
      <c r="A1536" s="234">
        <v>45600</v>
      </c>
      <c r="B1536" s="101">
        <v>135.53085358999999</v>
      </c>
      <c r="C1536" s="101">
        <v>160.39023895</v>
      </c>
      <c r="D1536" s="101"/>
      <c r="E1536" s="101"/>
      <c r="F1536" s="102">
        <v>157.59886696000001</v>
      </c>
      <c r="G1536" s="102">
        <v>148.50249643999999</v>
      </c>
    </row>
    <row r="1537" spans="1:7" x14ac:dyDescent="0.3">
      <c r="A1537" s="234">
        <v>45601</v>
      </c>
      <c r="B1537" s="101">
        <v>135.55126530999999</v>
      </c>
      <c r="C1537" s="101">
        <v>160.55028945999999</v>
      </c>
      <c r="D1537" s="101"/>
      <c r="E1537" s="101"/>
      <c r="F1537" s="102">
        <v>157.66217055000001</v>
      </c>
      <c r="G1537" s="102">
        <v>148.66857282000001</v>
      </c>
    </row>
    <row r="1538" spans="1:7" x14ac:dyDescent="0.3">
      <c r="A1538" s="234">
        <v>45602</v>
      </c>
      <c r="B1538" s="101">
        <v>135.22340204</v>
      </c>
      <c r="C1538" s="101">
        <v>160.70311900999999</v>
      </c>
      <c r="D1538" s="101"/>
      <c r="E1538" s="101"/>
      <c r="F1538" s="102">
        <v>157.72549966</v>
      </c>
      <c r="G1538" s="102">
        <v>148.30466346</v>
      </c>
    </row>
    <row r="1539" spans="1:7" x14ac:dyDescent="0.3">
      <c r="A1539" s="234">
        <v>45603</v>
      </c>
      <c r="B1539" s="101">
        <v>135.40668228999999</v>
      </c>
      <c r="C1539" s="101">
        <v>161.42784664000001</v>
      </c>
      <c r="D1539" s="101"/>
      <c r="E1539" s="101"/>
      <c r="F1539" s="102">
        <v>157.79167717999999</v>
      </c>
      <c r="G1539" s="102">
        <v>147.55458895999999</v>
      </c>
    </row>
    <row r="1540" spans="1:7" x14ac:dyDescent="0.3">
      <c r="A1540" s="234">
        <v>45604</v>
      </c>
      <c r="B1540" s="101">
        <v>135.90166653</v>
      </c>
      <c r="C1540" s="101">
        <v>161.82722699999999</v>
      </c>
      <c r="D1540" s="101"/>
      <c r="E1540" s="101"/>
      <c r="F1540" s="102">
        <v>157.85788253999999</v>
      </c>
      <c r="G1540" s="102">
        <v>145.44745785999999</v>
      </c>
    </row>
    <row r="1541" spans="1:7" x14ac:dyDescent="0.3">
      <c r="A1541" s="234">
        <v>45607</v>
      </c>
      <c r="B1541" s="101">
        <v>134.72161388999999</v>
      </c>
      <c r="C1541" s="101">
        <v>161.63592614000001</v>
      </c>
      <c r="D1541" s="101"/>
      <c r="E1541" s="101"/>
      <c r="F1541" s="102">
        <v>157.92411555000001</v>
      </c>
      <c r="G1541" s="102">
        <v>145.49740821</v>
      </c>
    </row>
    <row r="1542" spans="1:7" x14ac:dyDescent="0.3">
      <c r="A1542" s="234">
        <v>45608</v>
      </c>
      <c r="B1542" s="101">
        <v>134.15008569</v>
      </c>
      <c r="C1542" s="101">
        <v>160.21560289999999</v>
      </c>
      <c r="D1542" s="101"/>
      <c r="E1542" s="101"/>
      <c r="F1542" s="102">
        <v>157.99037641999999</v>
      </c>
      <c r="G1542" s="102">
        <v>145.29785713000001</v>
      </c>
    </row>
    <row r="1543" spans="1:7" x14ac:dyDescent="0.3">
      <c r="A1543" s="234">
        <v>45609</v>
      </c>
      <c r="B1543" s="101">
        <v>133.80648837999999</v>
      </c>
      <c r="C1543" s="101">
        <v>160.27418639000001</v>
      </c>
      <c r="D1543" s="101"/>
      <c r="E1543" s="101"/>
      <c r="F1543" s="102">
        <v>158.05666507999999</v>
      </c>
      <c r="G1543" s="102">
        <v>145.33831805</v>
      </c>
    </row>
    <row r="1544" spans="1:7" x14ac:dyDescent="0.3">
      <c r="A1544" s="234">
        <v>45610</v>
      </c>
      <c r="B1544" s="101">
        <v>134.01145607999999</v>
      </c>
      <c r="C1544" s="101">
        <v>160.5351119</v>
      </c>
      <c r="D1544" s="101"/>
      <c r="E1544" s="101"/>
      <c r="F1544" s="102">
        <v>158.12298153</v>
      </c>
      <c r="G1544" s="102">
        <v>145.40399309</v>
      </c>
    </row>
    <row r="1545" spans="1:7" x14ac:dyDescent="0.3">
      <c r="A1545" s="234">
        <v>45611</v>
      </c>
      <c r="B1545" s="101"/>
      <c r="C1545" s="101"/>
      <c r="D1545" s="101"/>
      <c r="E1545" s="101"/>
      <c r="F1545" s="102"/>
      <c r="G1545" s="102"/>
    </row>
    <row r="1546" spans="1:7" x14ac:dyDescent="0.3">
      <c r="A1546" s="234">
        <v>45614</v>
      </c>
      <c r="B1546" s="101">
        <v>134.26022393</v>
      </c>
      <c r="C1546" s="101">
        <v>160.65807015999999</v>
      </c>
      <c r="D1546" s="101"/>
      <c r="E1546" s="101"/>
      <c r="F1546" s="102">
        <v>158.18932580000001</v>
      </c>
      <c r="G1546" s="102">
        <v>145.37735670000001</v>
      </c>
    </row>
    <row r="1547" spans="1:7" x14ac:dyDescent="0.3">
      <c r="A1547" s="234">
        <v>45615</v>
      </c>
      <c r="B1547" s="101">
        <v>134.50431409999999</v>
      </c>
      <c r="C1547" s="101">
        <v>161.16441137999999</v>
      </c>
      <c r="D1547" s="101"/>
      <c r="E1547" s="101"/>
      <c r="F1547" s="102">
        <v>158.25569793</v>
      </c>
      <c r="G1547" s="102">
        <v>145.86555027</v>
      </c>
    </row>
    <row r="1548" spans="1:7" x14ac:dyDescent="0.3">
      <c r="A1548" s="234">
        <v>45616</v>
      </c>
      <c r="B1548" s="101"/>
      <c r="C1548" s="101"/>
      <c r="D1548" s="101"/>
      <c r="E1548" s="101"/>
      <c r="F1548" s="102"/>
      <c r="G1548" s="102"/>
    </row>
    <row r="1549" spans="1:7" x14ac:dyDescent="0.3">
      <c r="A1549" s="234">
        <v>45617</v>
      </c>
      <c r="B1549" s="101">
        <v>134.45881297</v>
      </c>
      <c r="C1549" s="101">
        <v>161.7416327</v>
      </c>
      <c r="D1549" s="101"/>
      <c r="E1549" s="101"/>
      <c r="F1549" s="102">
        <v>158.32209789000001</v>
      </c>
      <c r="G1549" s="102">
        <v>144.41466893</v>
      </c>
    </row>
    <row r="1550" spans="1:7" x14ac:dyDescent="0.3">
      <c r="A1550" s="234">
        <v>45618</v>
      </c>
      <c r="B1550" s="101">
        <v>135.05160337999999</v>
      </c>
      <c r="C1550" s="101">
        <v>161.20402118999999</v>
      </c>
      <c r="D1550" s="101"/>
      <c r="E1550" s="101"/>
      <c r="F1550" s="102">
        <v>158.38852571000001</v>
      </c>
      <c r="G1550" s="102">
        <v>146.92174417999999</v>
      </c>
    </row>
    <row r="1551" spans="1:7" x14ac:dyDescent="0.3">
      <c r="A1551" s="234">
        <v>45621</v>
      </c>
      <c r="B1551" s="101">
        <v>135.28761391</v>
      </c>
      <c r="C1551" s="101">
        <v>161.44664484</v>
      </c>
      <c r="D1551" s="101"/>
      <c r="E1551" s="101"/>
      <c r="F1551" s="102">
        <v>158.45498142</v>
      </c>
      <c r="G1551" s="102">
        <v>146.82001159000001</v>
      </c>
    </row>
    <row r="1552" spans="1:7" x14ac:dyDescent="0.3">
      <c r="A1552" s="234">
        <v>45622</v>
      </c>
      <c r="B1552" s="101">
        <v>135.40413082000001</v>
      </c>
      <c r="C1552" s="101">
        <v>161.38357288</v>
      </c>
      <c r="D1552" s="101"/>
      <c r="E1552" s="101"/>
      <c r="F1552" s="102">
        <v>158.52146500000001</v>
      </c>
      <c r="G1552" s="102">
        <v>147.82843976999999</v>
      </c>
    </row>
    <row r="1553" spans="1:7" x14ac:dyDescent="0.3">
      <c r="A1553" s="234">
        <v>45623</v>
      </c>
      <c r="B1553" s="101">
        <v>134.86024348999999</v>
      </c>
      <c r="C1553" s="101">
        <v>160.26035927999999</v>
      </c>
      <c r="D1553" s="101"/>
      <c r="E1553" s="101"/>
      <c r="F1553" s="102">
        <v>158.58797647</v>
      </c>
      <c r="G1553" s="102">
        <v>145.26405245999999</v>
      </c>
    </row>
    <row r="1554" spans="1:7" x14ac:dyDescent="0.3">
      <c r="A1554" s="234">
        <v>45624</v>
      </c>
      <c r="B1554" s="101">
        <v>133.46501728999999</v>
      </c>
      <c r="C1554" s="101">
        <v>159.56374031999999</v>
      </c>
      <c r="D1554" s="101"/>
      <c r="E1554" s="101"/>
      <c r="F1554" s="102">
        <v>158.65451583999999</v>
      </c>
      <c r="G1554" s="102">
        <v>141.78436762999999</v>
      </c>
    </row>
    <row r="1555" spans="1:7" x14ac:dyDescent="0.3">
      <c r="A1555" s="234">
        <v>45625</v>
      </c>
      <c r="B1555" s="101">
        <v>133.41313749</v>
      </c>
      <c r="C1555" s="101">
        <v>159.78842517000001</v>
      </c>
      <c r="D1555" s="101"/>
      <c r="E1555" s="101"/>
      <c r="F1555" s="102">
        <v>158.72108315</v>
      </c>
      <c r="G1555" s="102">
        <v>142.98752253999999</v>
      </c>
    </row>
    <row r="1556" spans="1:7" x14ac:dyDescent="0.3">
      <c r="A1556" s="234">
        <v>45628</v>
      </c>
      <c r="B1556" s="101">
        <v>131.97113442</v>
      </c>
      <c r="C1556" s="101">
        <v>160.19752711000001</v>
      </c>
      <c r="D1556" s="101"/>
      <c r="E1556" s="101"/>
      <c r="F1556" s="102">
        <v>158.78767837999999</v>
      </c>
      <c r="G1556" s="102">
        <v>142.49565380999999</v>
      </c>
    </row>
    <row r="1557" spans="1:7" x14ac:dyDescent="0.3">
      <c r="A1557" s="234">
        <v>45629</v>
      </c>
      <c r="B1557" s="101">
        <v>130.64012009000001</v>
      </c>
      <c r="C1557" s="101">
        <v>159.41485519</v>
      </c>
      <c r="D1557" s="101"/>
      <c r="E1557" s="101"/>
      <c r="F1557" s="102">
        <v>158.85430155</v>
      </c>
      <c r="G1557" s="102">
        <v>143.52385731999999</v>
      </c>
    </row>
    <row r="1558" spans="1:7" x14ac:dyDescent="0.3">
      <c r="A1558" s="234">
        <v>45630</v>
      </c>
      <c r="B1558" s="101">
        <v>128.57045658000001</v>
      </c>
      <c r="C1558" s="101">
        <v>159.70387295</v>
      </c>
      <c r="D1558" s="101"/>
      <c r="E1558" s="101"/>
      <c r="F1558" s="102">
        <v>158.92095266000001</v>
      </c>
      <c r="G1558" s="102">
        <v>143.46448581000001</v>
      </c>
    </row>
    <row r="1559" spans="1:7" x14ac:dyDescent="0.3">
      <c r="A1559" s="234">
        <v>45631</v>
      </c>
      <c r="B1559" s="101">
        <v>126.10574122</v>
      </c>
      <c r="C1559" s="101">
        <v>159.53801342</v>
      </c>
      <c r="D1559" s="101"/>
      <c r="E1559" s="101"/>
      <c r="F1559" s="102">
        <v>158.98763176</v>
      </c>
      <c r="G1559" s="102">
        <v>145.47906653999999</v>
      </c>
    </row>
    <row r="1560" spans="1:7" x14ac:dyDescent="0.3">
      <c r="A1560" s="234">
        <v>45632</v>
      </c>
      <c r="B1560" s="101">
        <v>128.33699752000001</v>
      </c>
      <c r="C1560" s="101">
        <v>158.81832528999999</v>
      </c>
      <c r="D1560" s="101"/>
      <c r="E1560" s="101"/>
      <c r="F1560" s="102">
        <v>159.05433880999999</v>
      </c>
      <c r="G1560" s="102">
        <v>143.30365477999999</v>
      </c>
    </row>
    <row r="1561" spans="1:7" x14ac:dyDescent="0.3">
      <c r="A1561" s="234">
        <v>45635</v>
      </c>
      <c r="B1561" s="101">
        <v>127.52945879000001</v>
      </c>
      <c r="C1561" s="101">
        <v>158.44303920999999</v>
      </c>
      <c r="D1561" s="101"/>
      <c r="E1561" s="101"/>
      <c r="F1561" s="102">
        <v>159.12107397</v>
      </c>
      <c r="G1561" s="102">
        <v>144.74245246000001</v>
      </c>
    </row>
    <row r="1562" spans="1:7" x14ac:dyDescent="0.3">
      <c r="A1562" s="234">
        <v>45636</v>
      </c>
      <c r="B1562" s="101">
        <v>126.09170816</v>
      </c>
      <c r="C1562" s="101">
        <v>159.56799948</v>
      </c>
      <c r="D1562" s="101"/>
      <c r="E1562" s="101"/>
      <c r="F1562" s="102">
        <v>159.18783694999999</v>
      </c>
      <c r="G1562" s="102">
        <v>145.90109580000001</v>
      </c>
    </row>
    <row r="1563" spans="1:7" x14ac:dyDescent="0.3">
      <c r="A1563" s="234">
        <v>45637</v>
      </c>
      <c r="B1563" s="101">
        <v>125.31988994</v>
      </c>
      <c r="C1563" s="101">
        <v>161.04782804999999</v>
      </c>
      <c r="D1563" s="101"/>
      <c r="E1563" s="101"/>
      <c r="F1563" s="102">
        <v>159.25462795000001</v>
      </c>
      <c r="G1563" s="102">
        <v>147.45401695000001</v>
      </c>
    </row>
    <row r="1564" spans="1:7" x14ac:dyDescent="0.3">
      <c r="A1564" s="234">
        <v>45638</v>
      </c>
      <c r="B1564" s="101">
        <v>125.32244141</v>
      </c>
      <c r="C1564" s="101">
        <v>160.00924241999999</v>
      </c>
      <c r="D1564" s="101"/>
      <c r="E1564" s="101"/>
      <c r="F1564" s="102">
        <v>159.32710969999999</v>
      </c>
      <c r="G1564" s="102">
        <v>143.41350004</v>
      </c>
    </row>
    <row r="1565" spans="1:7" x14ac:dyDescent="0.3">
      <c r="A1565" s="234">
        <v>45639</v>
      </c>
      <c r="B1565" s="101">
        <v>126.49483966</v>
      </c>
      <c r="C1565" s="101">
        <v>158.63204289999999</v>
      </c>
      <c r="D1565" s="101"/>
      <c r="E1565" s="101"/>
      <c r="F1565" s="102">
        <v>159.39962446999999</v>
      </c>
      <c r="G1565" s="102">
        <v>141.78642708999999</v>
      </c>
    </row>
    <row r="1566" spans="1:7" x14ac:dyDescent="0.3">
      <c r="A1566" s="234">
        <v>45642</v>
      </c>
      <c r="B1566" s="101">
        <v>125.75661572999999</v>
      </c>
      <c r="C1566" s="101">
        <v>156.83342368000001</v>
      </c>
      <c r="D1566" s="101"/>
      <c r="E1566" s="101"/>
      <c r="F1566" s="102">
        <v>159.47217225</v>
      </c>
      <c r="G1566" s="102">
        <v>140.58925712000001</v>
      </c>
    </row>
    <row r="1567" spans="1:7" x14ac:dyDescent="0.3">
      <c r="A1567" s="234">
        <v>45643</v>
      </c>
      <c r="B1567" s="101">
        <v>124.33459913999999</v>
      </c>
      <c r="C1567" s="101">
        <v>156.09667429000001</v>
      </c>
      <c r="D1567" s="101"/>
      <c r="E1567" s="101"/>
      <c r="F1567" s="102">
        <v>159.54475303999999</v>
      </c>
      <c r="G1567" s="102">
        <v>141.88407491000001</v>
      </c>
    </row>
    <row r="1568" spans="1:7" x14ac:dyDescent="0.3">
      <c r="A1568" s="234">
        <v>45644</v>
      </c>
      <c r="B1568" s="101">
        <v>122.79564039</v>
      </c>
      <c r="C1568" s="101">
        <v>154.56630362000001</v>
      </c>
      <c r="D1568" s="101"/>
      <c r="E1568" s="101"/>
      <c r="F1568" s="102">
        <v>159.61736683999999</v>
      </c>
      <c r="G1568" s="102">
        <v>137.41680678</v>
      </c>
    </row>
    <row r="1569" spans="1:7" x14ac:dyDescent="0.3">
      <c r="A1569" s="234">
        <v>45645</v>
      </c>
      <c r="B1569" s="101">
        <v>122.40186427</v>
      </c>
      <c r="C1569" s="101">
        <v>156.26963190000001</v>
      </c>
      <c r="D1569" s="101"/>
      <c r="E1569" s="101"/>
      <c r="F1569" s="102">
        <v>159.69001383</v>
      </c>
      <c r="G1569" s="102">
        <v>137.89017454</v>
      </c>
    </row>
    <row r="1570" spans="1:7" x14ac:dyDescent="0.3">
      <c r="A1570" s="234">
        <v>45646</v>
      </c>
      <c r="B1570" s="101">
        <v>125.3050064</v>
      </c>
      <c r="C1570" s="101">
        <v>157.39519349</v>
      </c>
      <c r="D1570" s="101"/>
      <c r="E1570" s="101"/>
      <c r="F1570" s="102">
        <v>159.76269384</v>
      </c>
      <c r="G1570" s="102">
        <v>138.9304162</v>
      </c>
    </row>
    <row r="1571" spans="1:7" x14ac:dyDescent="0.3">
      <c r="A1571" s="234">
        <v>45649</v>
      </c>
      <c r="B1571" s="101">
        <v>128.44798625999999</v>
      </c>
      <c r="C1571" s="101">
        <v>157.03654377999999</v>
      </c>
      <c r="D1571" s="101"/>
      <c r="E1571" s="101"/>
      <c r="F1571" s="102">
        <v>159.83540685</v>
      </c>
      <c r="G1571" s="102">
        <v>137.41076494999999</v>
      </c>
    </row>
    <row r="1572" spans="1:7" x14ac:dyDescent="0.3">
      <c r="A1572" s="234">
        <v>45650</v>
      </c>
      <c r="B1572" s="101"/>
      <c r="C1572" s="101">
        <v>157.12975223000001</v>
      </c>
      <c r="D1572" s="101"/>
      <c r="E1572" s="101"/>
      <c r="F1572" s="102">
        <v>159.90815305000001</v>
      </c>
      <c r="G1572" s="102"/>
    </row>
    <row r="1573" spans="1:7" x14ac:dyDescent="0.3">
      <c r="A1573" s="234">
        <v>45651</v>
      </c>
      <c r="B1573" s="101"/>
      <c r="C1573" s="101"/>
      <c r="D1573" s="101"/>
      <c r="E1573" s="101"/>
      <c r="F1573" s="102"/>
      <c r="G1573" s="102"/>
    </row>
    <row r="1574" spans="1:7" x14ac:dyDescent="0.3">
      <c r="A1574" s="234">
        <v>45652</v>
      </c>
      <c r="B1574" s="101">
        <v>130.50404194999999</v>
      </c>
      <c r="C1574" s="101">
        <v>156.96696499999999</v>
      </c>
      <c r="D1574" s="101"/>
      <c r="E1574" s="101"/>
      <c r="F1574" s="102">
        <v>159.98093227000001</v>
      </c>
      <c r="G1574" s="102">
        <v>137.76454770000001</v>
      </c>
    </row>
    <row r="1575" spans="1:7" x14ac:dyDescent="0.3">
      <c r="A1575" s="234">
        <v>45653</v>
      </c>
      <c r="B1575" s="101">
        <v>132.36661153</v>
      </c>
      <c r="C1575" s="101">
        <v>156.24233541000001</v>
      </c>
      <c r="D1575" s="101"/>
      <c r="E1575" s="101"/>
      <c r="F1575" s="102">
        <v>160.05374466999999</v>
      </c>
      <c r="G1575" s="102">
        <v>136.84497196999999</v>
      </c>
    </row>
    <row r="1576" spans="1:7" x14ac:dyDescent="0.3">
      <c r="A1576" s="234">
        <v>45656</v>
      </c>
      <c r="B1576" s="101">
        <v>132.51799846</v>
      </c>
      <c r="C1576" s="101">
        <v>155.51609783999999</v>
      </c>
      <c r="D1576" s="101"/>
      <c r="E1576" s="101"/>
      <c r="F1576" s="102">
        <v>160.12659026</v>
      </c>
      <c r="G1576" s="102">
        <v>136.86100386999999</v>
      </c>
    </row>
    <row r="1577" spans="1:7" x14ac:dyDescent="0.3">
      <c r="A1577" s="234">
        <v>45657</v>
      </c>
      <c r="B1577" s="101"/>
      <c r="C1577" s="101">
        <v>155.60231195</v>
      </c>
      <c r="D1577" s="101"/>
      <c r="E1577" s="101"/>
      <c r="F1577" s="102">
        <v>160.19946887</v>
      </c>
      <c r="G1577" s="102"/>
    </row>
    <row r="1578" spans="1:7" x14ac:dyDescent="0.3">
      <c r="A1578" s="234">
        <v>45658</v>
      </c>
      <c r="B1578" s="101"/>
      <c r="C1578" s="101"/>
      <c r="D1578" s="101"/>
      <c r="E1578" s="101"/>
      <c r="F1578" s="102"/>
      <c r="G1578" s="102"/>
    </row>
    <row r="1579" spans="1:7" x14ac:dyDescent="0.3">
      <c r="A1579" s="234">
        <v>45659</v>
      </c>
      <c r="B1579" s="101">
        <v>132.56307434999999</v>
      </c>
      <c r="C1579" s="101">
        <v>156.12012566999999</v>
      </c>
      <c r="D1579" s="101"/>
      <c r="E1579" s="101"/>
      <c r="F1579" s="102">
        <v>160.27238066000001</v>
      </c>
      <c r="G1579" s="102">
        <v>136.68121674</v>
      </c>
    </row>
    <row r="1580" spans="1:7" x14ac:dyDescent="0.3">
      <c r="A1580" s="234">
        <v>45660</v>
      </c>
      <c r="B1580" s="101">
        <v>132.53585871999999</v>
      </c>
      <c r="C1580" s="101">
        <v>156.38716607999999</v>
      </c>
      <c r="D1580" s="101"/>
      <c r="E1580" s="101"/>
      <c r="F1580" s="102">
        <v>160.34532565000001</v>
      </c>
      <c r="G1580" s="102">
        <v>134.86899751999999</v>
      </c>
    </row>
    <row r="1581" spans="1:7" x14ac:dyDescent="0.3">
      <c r="A1581" s="234">
        <v>45663</v>
      </c>
      <c r="B1581" s="101">
        <v>132.63068817000001</v>
      </c>
      <c r="C1581" s="101">
        <v>156.97662507999999</v>
      </c>
      <c r="D1581" s="101"/>
      <c r="E1581" s="101"/>
      <c r="F1581" s="102">
        <v>160.41830382000001</v>
      </c>
      <c r="G1581" s="102">
        <v>136.56303126</v>
      </c>
    </row>
    <row r="1582" spans="1:7" x14ac:dyDescent="0.3">
      <c r="A1582" s="234">
        <v>45664</v>
      </c>
      <c r="B1582" s="101">
        <v>132.45676330000001</v>
      </c>
      <c r="C1582" s="101">
        <v>156.90285385999999</v>
      </c>
      <c r="D1582" s="101"/>
      <c r="E1582" s="101"/>
      <c r="F1582" s="102">
        <v>160.49131517999999</v>
      </c>
      <c r="G1582" s="102">
        <v>137.86144454999999</v>
      </c>
    </row>
    <row r="1583" spans="1:7" x14ac:dyDescent="0.3">
      <c r="A1583" s="234">
        <v>45665</v>
      </c>
      <c r="B1583" s="101">
        <v>131.20994730999999</v>
      </c>
      <c r="C1583" s="101">
        <v>157.07703190000001</v>
      </c>
      <c r="D1583" s="101"/>
      <c r="E1583" s="101"/>
      <c r="F1583" s="102">
        <v>160.56435991000001</v>
      </c>
      <c r="G1583" s="102">
        <v>136.11130485999999</v>
      </c>
    </row>
    <row r="1584" spans="1:7" x14ac:dyDescent="0.3">
      <c r="A1584" s="234">
        <v>45666</v>
      </c>
      <c r="B1584" s="101">
        <v>130.54869259</v>
      </c>
      <c r="C1584" s="101">
        <v>157.11367826</v>
      </c>
      <c r="D1584" s="101"/>
      <c r="E1584" s="101"/>
      <c r="F1584" s="102">
        <v>160.63743783000001</v>
      </c>
      <c r="G1584" s="102">
        <v>136.28886186</v>
      </c>
    </row>
    <row r="1585" spans="1:7" x14ac:dyDescent="0.3">
      <c r="A1585" s="234">
        <v>45667</v>
      </c>
      <c r="B1585" s="101">
        <v>130.83020424</v>
      </c>
      <c r="C1585" s="101">
        <v>156.71077824</v>
      </c>
      <c r="D1585" s="101"/>
      <c r="E1585" s="101"/>
      <c r="F1585" s="102">
        <v>160.71054894</v>
      </c>
      <c r="G1585" s="102">
        <v>135.23742403</v>
      </c>
    </row>
    <row r="1586" spans="1:7" x14ac:dyDescent="0.3">
      <c r="A1586" s="234">
        <v>45670</v>
      </c>
      <c r="B1586" s="101">
        <v>130.45598935000001</v>
      </c>
      <c r="C1586" s="101">
        <v>156.40845439</v>
      </c>
      <c r="D1586" s="101"/>
      <c r="E1586" s="101"/>
      <c r="F1586" s="102">
        <v>160.78369341999999</v>
      </c>
      <c r="G1586" s="102">
        <v>135.40860923</v>
      </c>
    </row>
    <row r="1587" spans="1:7" x14ac:dyDescent="0.3">
      <c r="A1587" s="234">
        <v>45671</v>
      </c>
      <c r="B1587" s="101">
        <v>130.35095404</v>
      </c>
      <c r="C1587" s="101">
        <v>156.81979376000001</v>
      </c>
      <c r="D1587" s="101"/>
      <c r="E1587" s="101"/>
      <c r="F1587" s="102">
        <v>160.85687109</v>
      </c>
      <c r="G1587" s="102">
        <v>135.74055719</v>
      </c>
    </row>
    <row r="1588" spans="1:7" x14ac:dyDescent="0.3">
      <c r="A1588" s="234">
        <v>45672</v>
      </c>
      <c r="B1588" s="101">
        <v>131.43362576000001</v>
      </c>
      <c r="C1588" s="101">
        <v>157.26928846999999</v>
      </c>
      <c r="D1588" s="101"/>
      <c r="E1588" s="101"/>
      <c r="F1588" s="102">
        <v>160.93008212000001</v>
      </c>
      <c r="G1588" s="102">
        <v>139.55399911999999</v>
      </c>
    </row>
    <row r="1589" spans="1:7" x14ac:dyDescent="0.3">
      <c r="A1589" s="234">
        <v>45673</v>
      </c>
      <c r="B1589" s="101">
        <v>131.14956264</v>
      </c>
      <c r="C1589" s="101">
        <v>156.90866668000001</v>
      </c>
      <c r="D1589" s="101"/>
      <c r="E1589" s="101"/>
      <c r="F1589" s="102">
        <v>161.00332653000001</v>
      </c>
      <c r="G1589" s="102">
        <v>137.94277600999999</v>
      </c>
    </row>
    <row r="1590" spans="1:7" x14ac:dyDescent="0.3">
      <c r="A1590" s="234">
        <v>45674</v>
      </c>
      <c r="B1590" s="101">
        <v>129.34525151</v>
      </c>
      <c r="C1590" s="101">
        <v>156.3571724</v>
      </c>
      <c r="D1590" s="101"/>
      <c r="E1590" s="101"/>
      <c r="F1590" s="102">
        <v>161.07660430000001</v>
      </c>
      <c r="G1590" s="102">
        <v>139.21285756</v>
      </c>
    </row>
    <row r="1591" spans="1:7" x14ac:dyDescent="0.3">
      <c r="A1591" s="234">
        <v>45677</v>
      </c>
      <c r="B1591" s="101">
        <v>129.22660837999999</v>
      </c>
      <c r="C1591" s="101">
        <v>156.05099611</v>
      </c>
      <c r="D1591" s="101"/>
      <c r="E1591" s="101"/>
      <c r="F1591" s="102">
        <v>161.14991544</v>
      </c>
      <c r="G1591" s="102">
        <v>139.78719556999999</v>
      </c>
    </row>
    <row r="1592" spans="1:7" x14ac:dyDescent="0.3">
      <c r="A1592" s="234">
        <v>45678</v>
      </c>
      <c r="B1592" s="101">
        <v>128.36846559</v>
      </c>
      <c r="C1592" s="101">
        <v>155.50678421000001</v>
      </c>
      <c r="D1592" s="101"/>
      <c r="E1592" s="101"/>
      <c r="F1592" s="102">
        <v>161.22325995</v>
      </c>
      <c r="G1592" s="102">
        <v>140.33697941</v>
      </c>
    </row>
    <row r="1593" spans="1:7" x14ac:dyDescent="0.3">
      <c r="A1593" s="234">
        <v>45679</v>
      </c>
      <c r="B1593" s="101">
        <v>128.02529351999999</v>
      </c>
      <c r="C1593" s="101">
        <v>155.67472794</v>
      </c>
      <c r="D1593" s="101"/>
      <c r="E1593" s="101"/>
      <c r="F1593" s="102">
        <v>161.29663782</v>
      </c>
      <c r="G1593" s="102">
        <v>139.91988828000001</v>
      </c>
    </row>
    <row r="1594" spans="1:7" x14ac:dyDescent="0.3">
      <c r="A1594" s="234">
        <v>45680</v>
      </c>
      <c r="B1594" s="101">
        <v>127.46184495999999</v>
      </c>
      <c r="C1594" s="101">
        <v>155.40643829999999</v>
      </c>
      <c r="D1594" s="101"/>
      <c r="E1594" s="101"/>
      <c r="F1594" s="102">
        <v>161.37004906999999</v>
      </c>
      <c r="G1594" s="102">
        <v>139.36411950999999</v>
      </c>
    </row>
    <row r="1595" spans="1:7" x14ac:dyDescent="0.3">
      <c r="A1595" s="234">
        <v>45681</v>
      </c>
      <c r="B1595" s="101">
        <v>127.61153092000001</v>
      </c>
      <c r="C1595" s="101">
        <v>155.70493088000001</v>
      </c>
      <c r="D1595" s="101"/>
      <c r="E1595" s="101"/>
      <c r="F1595" s="102">
        <v>161.44349367999999</v>
      </c>
      <c r="G1595" s="102">
        <v>139.32272558</v>
      </c>
    </row>
    <row r="1596" spans="1:7" x14ac:dyDescent="0.3">
      <c r="A1596" s="234">
        <v>45684</v>
      </c>
      <c r="B1596" s="101">
        <v>127.10974277</v>
      </c>
      <c r="C1596" s="101">
        <v>155.74663274</v>
      </c>
      <c r="D1596" s="101"/>
      <c r="E1596" s="101"/>
      <c r="F1596" s="102">
        <v>161.51697166</v>
      </c>
      <c r="G1596" s="102">
        <v>142.07006315999999</v>
      </c>
    </row>
    <row r="1597" spans="1:7" x14ac:dyDescent="0.3">
      <c r="A1597" s="234">
        <v>45685</v>
      </c>
      <c r="B1597" s="101">
        <v>126.49101245999999</v>
      </c>
      <c r="C1597" s="101">
        <v>155.81654958999999</v>
      </c>
      <c r="D1597" s="101"/>
      <c r="E1597" s="101"/>
      <c r="F1597" s="102">
        <v>161.59048318000001</v>
      </c>
      <c r="G1597" s="102">
        <v>141.15297927</v>
      </c>
    </row>
    <row r="1598" spans="1:7" x14ac:dyDescent="0.3">
      <c r="A1598" s="234">
        <v>45686</v>
      </c>
      <c r="B1598" s="101">
        <v>126.4952649</v>
      </c>
      <c r="C1598" s="101">
        <v>155.74481738</v>
      </c>
      <c r="D1598" s="101"/>
      <c r="E1598" s="101"/>
      <c r="F1598" s="102">
        <v>161.66402808000001</v>
      </c>
      <c r="G1598" s="102">
        <v>140.44368428000001</v>
      </c>
    </row>
    <row r="1599" spans="1:7" x14ac:dyDescent="0.3">
      <c r="A1599" s="234">
        <v>45687</v>
      </c>
      <c r="B1599" s="101">
        <v>127.43122738</v>
      </c>
      <c r="C1599" s="101">
        <v>157.47559914999999</v>
      </c>
      <c r="D1599" s="101"/>
      <c r="E1599" s="101"/>
      <c r="F1599" s="102">
        <v>161.74330406000001</v>
      </c>
      <c r="G1599" s="102">
        <v>144.40405306</v>
      </c>
    </row>
    <row r="1600" spans="1:7" x14ac:dyDescent="0.3">
      <c r="A1600" s="234">
        <v>45688</v>
      </c>
      <c r="B1600" s="101">
        <v>128.45053772</v>
      </c>
      <c r="C1600" s="101">
        <v>157.26258240000001</v>
      </c>
      <c r="D1600" s="101"/>
      <c r="E1600" s="101"/>
      <c r="F1600" s="102">
        <v>161.82261894999999</v>
      </c>
      <c r="G1600" s="102">
        <v>143.5190102</v>
      </c>
    </row>
    <row r="1601" spans="1:7" x14ac:dyDescent="0.3">
      <c r="A1601" s="234">
        <v>45691</v>
      </c>
      <c r="B1601" s="101">
        <v>127.63704557</v>
      </c>
      <c r="C1601" s="101">
        <v>157.75841632999999</v>
      </c>
      <c r="D1601" s="101"/>
      <c r="E1601" s="101"/>
      <c r="F1601" s="102">
        <v>161.90197273000001</v>
      </c>
      <c r="G1601" s="102">
        <v>143.33186137000001</v>
      </c>
    </row>
    <row r="1602" spans="1:7" x14ac:dyDescent="0.3">
      <c r="A1602" s="234">
        <v>45692</v>
      </c>
      <c r="B1602" s="101">
        <v>127.57325894</v>
      </c>
      <c r="C1602" s="101">
        <v>157.52578063999999</v>
      </c>
      <c r="D1602" s="101"/>
      <c r="E1602" s="101"/>
      <c r="F1602" s="102">
        <v>161.98136542</v>
      </c>
      <c r="G1602" s="102">
        <v>142.39538899999999</v>
      </c>
    </row>
    <row r="1603" spans="1:7" x14ac:dyDescent="0.3">
      <c r="A1603" s="234">
        <v>45693</v>
      </c>
      <c r="B1603" s="101">
        <v>127.32151438</v>
      </c>
      <c r="C1603" s="101">
        <v>157.05315583000001</v>
      </c>
      <c r="D1603" s="101"/>
      <c r="E1603" s="101"/>
      <c r="F1603" s="102">
        <v>162.06079700000001</v>
      </c>
      <c r="G1603" s="102">
        <v>142.83532757</v>
      </c>
    </row>
    <row r="1604" spans="1:7" x14ac:dyDescent="0.3">
      <c r="A1604" s="234">
        <v>45694</v>
      </c>
      <c r="B1604" s="101">
        <v>127.38955344999999</v>
      </c>
      <c r="C1604" s="101">
        <v>157.37523508999999</v>
      </c>
      <c r="D1604" s="101"/>
      <c r="E1604" s="101"/>
      <c r="F1604" s="102">
        <v>162.14026748000001</v>
      </c>
      <c r="G1604" s="102">
        <v>143.62118655</v>
      </c>
    </row>
    <row r="1605" spans="1:7" x14ac:dyDescent="0.3">
      <c r="A1605" s="234">
        <v>45695</v>
      </c>
      <c r="B1605" s="101">
        <v>127.89176684</v>
      </c>
      <c r="C1605" s="101">
        <v>157.29682821</v>
      </c>
      <c r="D1605" s="101"/>
      <c r="E1605" s="101"/>
      <c r="F1605" s="102">
        <v>162.21977704</v>
      </c>
      <c r="G1605" s="102">
        <v>141.79459664999999</v>
      </c>
    </row>
    <row r="1606" spans="1:7" x14ac:dyDescent="0.3">
      <c r="A1606" s="234">
        <v>45698</v>
      </c>
      <c r="B1606" s="101">
        <v>127.76802078</v>
      </c>
      <c r="C1606" s="101">
        <v>157.35505567000001</v>
      </c>
      <c r="D1606" s="101"/>
      <c r="E1606" s="101"/>
      <c r="F1606" s="102">
        <v>162.29932550000001</v>
      </c>
      <c r="G1606" s="102">
        <v>142.87826895000001</v>
      </c>
    </row>
    <row r="1607" spans="1:7" x14ac:dyDescent="0.3">
      <c r="A1607" s="234">
        <v>45699</v>
      </c>
      <c r="B1607" s="101">
        <v>127.75611394000001</v>
      </c>
      <c r="C1607" s="101">
        <v>157.68119350000001</v>
      </c>
      <c r="D1607" s="101"/>
      <c r="E1607" s="101"/>
      <c r="F1607" s="102">
        <v>162.37891303999999</v>
      </c>
      <c r="G1607" s="102">
        <v>143.95902842000001</v>
      </c>
    </row>
    <row r="1608" spans="1:7" x14ac:dyDescent="0.3">
      <c r="A1608" s="234">
        <v>45700</v>
      </c>
      <c r="B1608" s="101">
        <v>127.79863836</v>
      </c>
      <c r="C1608" s="101">
        <v>157.62847699</v>
      </c>
      <c r="D1608" s="101"/>
      <c r="E1608" s="101"/>
      <c r="F1608" s="102">
        <v>162.45853966000001</v>
      </c>
      <c r="G1608" s="102">
        <v>141.52244119</v>
      </c>
    </row>
    <row r="1609" spans="1:7" x14ac:dyDescent="0.3">
      <c r="A1609" s="234">
        <v>45701</v>
      </c>
      <c r="B1609" s="101">
        <v>127.48778486</v>
      </c>
      <c r="C1609" s="101">
        <v>157.88047502000001</v>
      </c>
      <c r="D1609" s="101"/>
      <c r="E1609" s="101"/>
      <c r="F1609" s="102">
        <v>162.53820518000001</v>
      </c>
      <c r="G1609" s="102">
        <v>142.05718303</v>
      </c>
    </row>
    <row r="1610" spans="1:7" x14ac:dyDescent="0.3">
      <c r="A1610" s="234">
        <v>45702</v>
      </c>
      <c r="B1610" s="101">
        <v>128.35358203999999</v>
      </c>
      <c r="C1610" s="101">
        <v>159.02906953999999</v>
      </c>
      <c r="D1610" s="101"/>
      <c r="E1610" s="101"/>
      <c r="F1610" s="102">
        <v>162.61790977000001</v>
      </c>
      <c r="G1610" s="102">
        <v>145.88983137</v>
      </c>
    </row>
    <row r="1611" spans="1:7" x14ac:dyDescent="0.3">
      <c r="A1611" s="234">
        <v>45705</v>
      </c>
      <c r="B1611" s="101">
        <v>129.47282476999999</v>
      </c>
      <c r="C1611" s="101">
        <v>159.61920885000001</v>
      </c>
      <c r="D1611" s="101"/>
      <c r="E1611" s="101"/>
      <c r="F1611" s="102">
        <v>162.69765344000001</v>
      </c>
      <c r="G1611" s="102">
        <v>146.26934026000001</v>
      </c>
    </row>
    <row r="1612" spans="1:7" x14ac:dyDescent="0.3">
      <c r="A1612" s="234">
        <v>45706</v>
      </c>
      <c r="B1612" s="101">
        <v>130.14641158000001</v>
      </c>
      <c r="C1612" s="101">
        <v>159.58496658000001</v>
      </c>
      <c r="D1612" s="101"/>
      <c r="E1612" s="101"/>
      <c r="F1612" s="102">
        <v>162.77743637</v>
      </c>
      <c r="G1612" s="102">
        <v>146.24610594999999</v>
      </c>
    </row>
    <row r="1613" spans="1:7" x14ac:dyDescent="0.3">
      <c r="A1613" s="234">
        <v>45707</v>
      </c>
      <c r="B1613" s="101">
        <v>130.13578046999999</v>
      </c>
      <c r="C1613" s="101">
        <v>159.38556162</v>
      </c>
      <c r="D1613" s="101"/>
      <c r="E1613" s="101"/>
      <c r="F1613" s="102">
        <v>162.85725837999999</v>
      </c>
      <c r="G1613" s="102">
        <v>144.85465300999999</v>
      </c>
    </row>
    <row r="1614" spans="1:7" x14ac:dyDescent="0.3">
      <c r="A1614" s="234">
        <v>45708</v>
      </c>
      <c r="B1614" s="101">
        <v>130.78002542999999</v>
      </c>
      <c r="C1614" s="101">
        <v>159.60160567</v>
      </c>
      <c r="D1614" s="101"/>
      <c r="E1614" s="101"/>
      <c r="F1614" s="102">
        <v>162.93711945999999</v>
      </c>
      <c r="G1614" s="102">
        <v>145.18664648000001</v>
      </c>
    </row>
    <row r="1615" spans="1:7" x14ac:dyDescent="0.3">
      <c r="A1615" s="234">
        <v>45709</v>
      </c>
      <c r="B1615" s="101">
        <v>132.12932527000001</v>
      </c>
      <c r="C1615" s="101">
        <v>159.91198356000001</v>
      </c>
      <c r="D1615" s="101"/>
      <c r="E1615" s="101"/>
      <c r="F1615" s="102">
        <v>163.01701980999999</v>
      </c>
      <c r="G1615" s="102">
        <v>144.64900320999999</v>
      </c>
    </row>
    <row r="1616" spans="1:7" x14ac:dyDescent="0.3">
      <c r="A1616" s="234">
        <v>45712</v>
      </c>
      <c r="B1616" s="101">
        <v>132.40148155</v>
      </c>
      <c r="C1616" s="101">
        <v>159.00106918</v>
      </c>
      <c r="D1616" s="101"/>
      <c r="E1616" s="101"/>
      <c r="F1616" s="102">
        <v>163.09695922</v>
      </c>
      <c r="G1616" s="102">
        <v>142.68435008</v>
      </c>
    </row>
    <row r="1617" spans="1:7" x14ac:dyDescent="0.3">
      <c r="A1617" s="234">
        <v>45713</v>
      </c>
      <c r="B1617" s="101">
        <v>132.59836960999999</v>
      </c>
      <c r="C1617" s="101">
        <v>159.47820471</v>
      </c>
      <c r="D1617" s="101"/>
      <c r="E1617" s="101"/>
      <c r="F1617" s="102">
        <v>163.17693790000001</v>
      </c>
      <c r="G1617" s="102">
        <v>143.34214728000001</v>
      </c>
    </row>
    <row r="1618" spans="1:7" x14ac:dyDescent="0.3">
      <c r="A1618" s="234">
        <v>45714</v>
      </c>
      <c r="B1618" s="101">
        <v>132.09190378</v>
      </c>
      <c r="C1618" s="101">
        <v>158.87997161999999</v>
      </c>
      <c r="D1618" s="101"/>
      <c r="E1618" s="101"/>
      <c r="F1618" s="102">
        <v>163.25695583000001</v>
      </c>
      <c r="G1618" s="102">
        <v>141.96448473000001</v>
      </c>
    </row>
    <row r="1619" spans="1:7" x14ac:dyDescent="0.3">
      <c r="A1619" s="234">
        <v>45715</v>
      </c>
      <c r="B1619" s="101">
        <v>132.48525466000001</v>
      </c>
      <c r="C1619" s="101">
        <v>158.38654176</v>
      </c>
      <c r="D1619" s="101"/>
      <c r="E1619" s="101"/>
      <c r="F1619" s="102">
        <v>163.33701302</v>
      </c>
      <c r="G1619" s="102">
        <v>141.99890382000001</v>
      </c>
    </row>
    <row r="1620" spans="1:7" x14ac:dyDescent="0.3">
      <c r="A1620" s="234">
        <v>45716</v>
      </c>
      <c r="B1620" s="101">
        <v>132.73912544000001</v>
      </c>
      <c r="C1620" s="101">
        <v>158.05538111999999</v>
      </c>
      <c r="D1620" s="101"/>
      <c r="E1620" s="101"/>
      <c r="F1620" s="102">
        <v>163.41710947000001</v>
      </c>
      <c r="G1620" s="102">
        <v>139.72340932</v>
      </c>
    </row>
    <row r="1621" spans="1:7" x14ac:dyDescent="0.3">
      <c r="A1621" s="234">
        <v>45719</v>
      </c>
      <c r="B1621" s="101"/>
      <c r="C1621" s="101"/>
      <c r="D1621" s="101"/>
      <c r="E1621" s="101"/>
      <c r="F1621" s="102"/>
      <c r="G1621" s="102"/>
    </row>
    <row r="1622" spans="1:7" x14ac:dyDescent="0.3">
      <c r="A1622" s="234">
        <v>45720</v>
      </c>
      <c r="B1622" s="101"/>
      <c r="C1622" s="101"/>
      <c r="D1622" s="101"/>
      <c r="E1622" s="101"/>
      <c r="F1622" s="102"/>
      <c r="G1622" s="102"/>
    </row>
    <row r="1623" spans="1:7" x14ac:dyDescent="0.3">
      <c r="A1623" s="234">
        <v>45721</v>
      </c>
      <c r="B1623" s="101">
        <v>132.76591583000001</v>
      </c>
      <c r="C1623" s="101">
        <v>158.99190752000001</v>
      </c>
      <c r="D1623" s="101"/>
      <c r="E1623" s="101"/>
      <c r="F1623" s="102">
        <v>163.49724517000001</v>
      </c>
      <c r="G1623" s="102">
        <v>140.0053159</v>
      </c>
    </row>
    <row r="1624" spans="1:7" x14ac:dyDescent="0.3">
      <c r="A1624" s="234">
        <v>45722</v>
      </c>
      <c r="B1624" s="101">
        <v>133.55942150000001</v>
      </c>
      <c r="C1624" s="101">
        <v>159.00623646</v>
      </c>
      <c r="D1624" s="101"/>
      <c r="E1624" s="101"/>
      <c r="F1624" s="102">
        <v>163.57742013000001</v>
      </c>
      <c r="G1624" s="102">
        <v>140.35883695000001</v>
      </c>
    </row>
    <row r="1625" spans="1:7" x14ac:dyDescent="0.3">
      <c r="A1625" s="234">
        <v>45723</v>
      </c>
      <c r="B1625" s="101">
        <v>134.42436819</v>
      </c>
      <c r="C1625" s="101">
        <v>159.36390814000001</v>
      </c>
      <c r="D1625" s="101"/>
      <c r="E1625" s="101"/>
      <c r="F1625" s="102">
        <v>163.65763433999999</v>
      </c>
      <c r="G1625" s="102">
        <v>142.26705415000001</v>
      </c>
    </row>
    <row r="1626" spans="1:7" x14ac:dyDescent="0.3">
      <c r="A1626" s="234">
        <v>45726</v>
      </c>
      <c r="B1626" s="101">
        <v>134.57575513</v>
      </c>
      <c r="C1626" s="101">
        <v>159.40158953</v>
      </c>
      <c r="D1626" s="101"/>
      <c r="E1626" s="101"/>
      <c r="F1626" s="102">
        <v>163.73788798999999</v>
      </c>
      <c r="G1626" s="102">
        <v>141.68079177000001</v>
      </c>
    </row>
    <row r="1627" spans="1:7" x14ac:dyDescent="0.3">
      <c r="A1627" s="234">
        <v>45727</v>
      </c>
      <c r="B1627" s="101">
        <v>134.97888663000001</v>
      </c>
      <c r="C1627" s="101">
        <v>160.03883195</v>
      </c>
      <c r="D1627" s="101"/>
      <c r="E1627" s="101"/>
      <c r="F1627" s="102">
        <v>163.81818089999999</v>
      </c>
      <c r="G1627" s="102">
        <v>140.52928256999999</v>
      </c>
    </row>
    <row r="1628" spans="1:7" x14ac:dyDescent="0.3">
      <c r="A1628" s="234">
        <v>45728</v>
      </c>
      <c r="B1628" s="101">
        <v>135.45898732000001</v>
      </c>
      <c r="C1628" s="101">
        <v>159.91787665999999</v>
      </c>
      <c r="D1628" s="101"/>
      <c r="E1628" s="101"/>
      <c r="F1628" s="102">
        <v>163.89851324</v>
      </c>
      <c r="G1628" s="102">
        <v>140.93451759000001</v>
      </c>
    </row>
    <row r="1629" spans="1:7" x14ac:dyDescent="0.3">
      <c r="A1629" s="234">
        <v>45729</v>
      </c>
      <c r="B1629" s="101">
        <v>135.58528484999999</v>
      </c>
      <c r="C1629" s="101">
        <v>160.34924907999999</v>
      </c>
      <c r="D1629" s="101"/>
      <c r="E1629" s="101"/>
      <c r="F1629" s="102">
        <v>163.97888502000001</v>
      </c>
      <c r="G1629" s="102">
        <v>142.95256867000001</v>
      </c>
    </row>
    <row r="1630" spans="1:7" x14ac:dyDescent="0.3">
      <c r="A1630" s="234">
        <v>45730</v>
      </c>
      <c r="B1630" s="101">
        <v>136.61692726999999</v>
      </c>
      <c r="C1630" s="101">
        <v>160.12024535</v>
      </c>
      <c r="D1630" s="101"/>
      <c r="E1630" s="101"/>
      <c r="F1630" s="102">
        <v>164.05929623</v>
      </c>
      <c r="G1630" s="102">
        <v>146.73011234000001</v>
      </c>
    </row>
    <row r="1631" spans="1:7" x14ac:dyDescent="0.3">
      <c r="A1631" s="234">
        <v>45733</v>
      </c>
      <c r="B1631" s="101">
        <v>136.93245845999999</v>
      </c>
      <c r="C1631" s="101">
        <v>160.19527586999999</v>
      </c>
      <c r="D1631" s="101"/>
      <c r="E1631" s="101"/>
      <c r="F1631" s="102">
        <v>164.13974687999999</v>
      </c>
      <c r="G1631" s="102">
        <v>148.86565483000001</v>
      </c>
    </row>
    <row r="1632" spans="1:7" x14ac:dyDescent="0.3">
      <c r="A1632" s="234">
        <v>45734</v>
      </c>
      <c r="B1632" s="101">
        <v>137.64899493999999</v>
      </c>
      <c r="C1632" s="101">
        <v>160.68390191</v>
      </c>
      <c r="D1632" s="101"/>
      <c r="E1632" s="101"/>
      <c r="F1632" s="102">
        <v>164.22023695999999</v>
      </c>
      <c r="G1632" s="102">
        <v>149.59473653000001</v>
      </c>
    </row>
    <row r="1633" spans="1:7" x14ac:dyDescent="0.3">
      <c r="A1633" s="234">
        <v>45735</v>
      </c>
      <c r="B1633" s="101">
        <v>138.44207535999999</v>
      </c>
      <c r="C1633" s="101">
        <v>161.15105011</v>
      </c>
      <c r="D1633" s="101"/>
      <c r="E1633" s="101"/>
      <c r="F1633" s="102">
        <v>164.30076647000001</v>
      </c>
      <c r="G1633" s="102">
        <v>150.77092507</v>
      </c>
    </row>
    <row r="1634" spans="1:7" x14ac:dyDescent="0.3">
      <c r="A1634" s="234">
        <v>45736</v>
      </c>
      <c r="B1634" s="101">
        <v>138.58835937000001</v>
      </c>
      <c r="C1634" s="101">
        <v>160.49731193</v>
      </c>
      <c r="D1634" s="101"/>
      <c r="E1634" s="101"/>
      <c r="F1634" s="102">
        <v>164.38707525999999</v>
      </c>
      <c r="G1634" s="102">
        <v>150.14108414</v>
      </c>
    </row>
    <row r="1635" spans="1:7" x14ac:dyDescent="0.3">
      <c r="A1635" s="234">
        <v>45737</v>
      </c>
      <c r="B1635" s="101">
        <v>138.57177483999999</v>
      </c>
      <c r="C1635" s="101">
        <v>160.68455107</v>
      </c>
      <c r="D1635" s="101"/>
      <c r="E1635" s="101"/>
      <c r="F1635" s="102">
        <v>164.47342936999999</v>
      </c>
      <c r="G1635" s="102">
        <v>150.58481166000001</v>
      </c>
    </row>
    <row r="1636" spans="1:7" x14ac:dyDescent="0.3">
      <c r="A1636" s="234">
        <v>45740</v>
      </c>
      <c r="B1636" s="101">
        <v>138.68148783999999</v>
      </c>
      <c r="C1636" s="101">
        <v>160.31931387</v>
      </c>
      <c r="D1636" s="101"/>
      <c r="E1636" s="101"/>
      <c r="F1636" s="102">
        <v>164.55982879999999</v>
      </c>
      <c r="G1636" s="102">
        <v>149.42031992</v>
      </c>
    </row>
    <row r="1637" spans="1:7" x14ac:dyDescent="0.3">
      <c r="A1637" s="234">
        <v>45741</v>
      </c>
      <c r="B1637" s="101">
        <v>138.87752542000001</v>
      </c>
      <c r="C1637" s="101">
        <v>160.4168876</v>
      </c>
      <c r="D1637" s="101"/>
      <c r="E1637" s="101"/>
      <c r="F1637" s="102">
        <v>164.64627356</v>
      </c>
      <c r="G1637" s="102">
        <v>150.269419</v>
      </c>
    </row>
    <row r="1638" spans="1:7" x14ac:dyDescent="0.3">
      <c r="A1638" s="234">
        <v>45742</v>
      </c>
      <c r="B1638" s="101">
        <v>139.1611633</v>
      </c>
      <c r="C1638" s="101">
        <v>160.36386578</v>
      </c>
      <c r="D1638" s="101"/>
      <c r="E1638" s="101"/>
      <c r="F1638" s="102">
        <v>164.73276380999999</v>
      </c>
      <c r="G1638" s="102">
        <v>150.78364590999999</v>
      </c>
    </row>
    <row r="1639" spans="1:7" x14ac:dyDescent="0.3">
      <c r="A1639" s="234">
        <v>45743</v>
      </c>
      <c r="B1639" s="101">
        <v>139.73524295999999</v>
      </c>
      <c r="C1639" s="101">
        <v>160.47841274000001</v>
      </c>
      <c r="D1639" s="101"/>
      <c r="E1639" s="101"/>
      <c r="F1639" s="102">
        <v>164.81929939</v>
      </c>
      <c r="G1639" s="102">
        <v>151.49947198999999</v>
      </c>
    </row>
    <row r="1640" spans="1:7" x14ac:dyDescent="0.3">
      <c r="A1640" s="234">
        <v>45744</v>
      </c>
      <c r="B1640" s="101">
        <v>140.40755404000001</v>
      </c>
      <c r="C1640" s="101">
        <v>160.50991357000001</v>
      </c>
      <c r="D1640" s="101"/>
      <c r="E1640" s="101"/>
      <c r="F1640" s="102">
        <v>164.90588048000001</v>
      </c>
      <c r="G1640" s="102">
        <v>150.08109820999999</v>
      </c>
    </row>
    <row r="1641" spans="1:7" x14ac:dyDescent="0.3">
      <c r="A1641" s="234">
        <v>45747</v>
      </c>
      <c r="B1641" s="101">
        <v>140.88722949000001</v>
      </c>
      <c r="C1641" s="101">
        <v>160.96916038000001</v>
      </c>
      <c r="D1641" s="101"/>
      <c r="E1641" s="101"/>
      <c r="F1641" s="102">
        <v>164.99250706000001</v>
      </c>
      <c r="G1641" s="102">
        <v>148.21206756999999</v>
      </c>
    </row>
    <row r="1642" spans="1:7" x14ac:dyDescent="0.3">
      <c r="A1642" s="234">
        <v>45748</v>
      </c>
      <c r="B1642" s="101">
        <v>140.81876518000001</v>
      </c>
      <c r="C1642" s="101">
        <v>160.79664197</v>
      </c>
      <c r="D1642" s="101"/>
      <c r="E1642" s="101"/>
      <c r="F1642" s="102">
        <v>165.07917914999999</v>
      </c>
      <c r="G1642" s="102">
        <v>149.22216835</v>
      </c>
    </row>
    <row r="1643" spans="1:7" x14ac:dyDescent="0.3">
      <c r="A1643" s="234">
        <v>45749</v>
      </c>
      <c r="B1643" s="101">
        <v>140.73244059999999</v>
      </c>
      <c r="C1643" s="101">
        <v>160.75079147</v>
      </c>
      <c r="D1643" s="101"/>
      <c r="E1643" s="101"/>
      <c r="F1643" s="102">
        <v>165.16589672999999</v>
      </c>
      <c r="G1643" s="102">
        <v>149.27115155999999</v>
      </c>
    </row>
    <row r="1644" spans="1:7" x14ac:dyDescent="0.3">
      <c r="A1644" s="234">
        <v>45750</v>
      </c>
      <c r="B1644" s="101">
        <v>140.54618364999999</v>
      </c>
      <c r="C1644" s="101">
        <v>162.16433079000001</v>
      </c>
      <c r="D1644" s="101"/>
      <c r="E1644" s="101"/>
      <c r="F1644" s="102">
        <v>165.25265999999999</v>
      </c>
      <c r="G1644" s="102">
        <v>149.21461321999999</v>
      </c>
    </row>
    <row r="1645" spans="1:7" x14ac:dyDescent="0.3">
      <c r="A1645" s="234">
        <v>45751</v>
      </c>
      <c r="B1645" s="101">
        <v>139.47626925</v>
      </c>
      <c r="C1645" s="101">
        <v>162.36970862000001</v>
      </c>
      <c r="D1645" s="101"/>
      <c r="E1645" s="101"/>
      <c r="F1645" s="102">
        <v>165.33946877</v>
      </c>
      <c r="G1645" s="102">
        <v>144.79457604999999</v>
      </c>
    </row>
    <row r="1646" spans="1:7" x14ac:dyDescent="0.3">
      <c r="A1646" s="234">
        <v>45754</v>
      </c>
      <c r="B1646" s="101">
        <v>138.36127895999999</v>
      </c>
      <c r="C1646" s="101">
        <v>162.14198601000001</v>
      </c>
      <c r="D1646" s="101"/>
      <c r="E1646" s="101"/>
      <c r="F1646" s="102">
        <v>165.42632305000001</v>
      </c>
      <c r="G1646" s="102">
        <v>142.89679268</v>
      </c>
    </row>
    <row r="1647" spans="1:7" x14ac:dyDescent="0.3">
      <c r="A1647" s="234">
        <v>45755</v>
      </c>
      <c r="B1647" s="101">
        <v>137.92200170999999</v>
      </c>
      <c r="C1647" s="101">
        <v>161.71884704999999</v>
      </c>
      <c r="D1647" s="101"/>
      <c r="E1647" s="101"/>
      <c r="F1647" s="102">
        <v>165.51322300000001</v>
      </c>
      <c r="G1647" s="102">
        <v>141.01233318999999</v>
      </c>
    </row>
    <row r="1648" spans="1:7" x14ac:dyDescent="0.3">
      <c r="A1648" s="234">
        <v>45756</v>
      </c>
      <c r="B1648" s="101">
        <v>138.05680412000001</v>
      </c>
      <c r="C1648" s="101">
        <v>161.40661205999999</v>
      </c>
      <c r="D1648" s="101"/>
      <c r="E1648" s="101"/>
      <c r="F1648" s="102">
        <v>165.60016863000001</v>
      </c>
      <c r="G1648" s="102">
        <v>145.40891986</v>
      </c>
    </row>
    <row r="1649" spans="1:7" x14ac:dyDescent="0.3">
      <c r="A1649" s="234">
        <v>45757</v>
      </c>
      <c r="B1649" s="101">
        <v>138.06148181</v>
      </c>
      <c r="C1649" s="101">
        <v>160.90262755000001</v>
      </c>
      <c r="D1649" s="101"/>
      <c r="E1649" s="101"/>
      <c r="F1649" s="102">
        <v>165.68715993999999</v>
      </c>
      <c r="G1649" s="102">
        <v>143.76911469000001</v>
      </c>
    </row>
    <row r="1650" spans="1:7" x14ac:dyDescent="0.3">
      <c r="A1650" s="234">
        <v>45758</v>
      </c>
      <c r="B1650" s="101">
        <v>138.53052614999999</v>
      </c>
      <c r="C1650" s="101">
        <v>161.88480146000001</v>
      </c>
      <c r="D1650" s="101"/>
      <c r="E1650" s="101"/>
      <c r="F1650" s="102">
        <v>165.77419694</v>
      </c>
      <c r="G1650" s="102">
        <v>145.27974302000001</v>
      </c>
    </row>
    <row r="1651" spans="1:7" x14ac:dyDescent="0.3">
      <c r="A1651" s="234">
        <v>45761</v>
      </c>
      <c r="B1651" s="101">
        <v>139.50348488</v>
      </c>
      <c r="C1651" s="101">
        <v>162.46088349999999</v>
      </c>
      <c r="D1651" s="101"/>
      <c r="E1651" s="101"/>
      <c r="F1651" s="102">
        <v>165.86127961</v>
      </c>
      <c r="G1651" s="102">
        <v>147.29540467000001</v>
      </c>
    </row>
    <row r="1652" spans="1:7" x14ac:dyDescent="0.3">
      <c r="A1652" s="234">
        <v>45762</v>
      </c>
      <c r="B1652" s="101">
        <v>140.01037596</v>
      </c>
      <c r="C1652" s="101">
        <v>162.19366514999999</v>
      </c>
      <c r="D1652" s="101"/>
      <c r="E1652" s="101"/>
      <c r="F1652" s="102">
        <v>165.94840814</v>
      </c>
      <c r="G1652" s="102">
        <v>147.05814619</v>
      </c>
    </row>
    <row r="1653" spans="1:7" x14ac:dyDescent="0.3">
      <c r="A1653" s="234">
        <v>45763</v>
      </c>
      <c r="B1653" s="101">
        <v>140.70990266000001</v>
      </c>
      <c r="C1653" s="101">
        <v>162.27150046</v>
      </c>
      <c r="D1653" s="101"/>
      <c r="E1653" s="101"/>
      <c r="F1653" s="102">
        <v>166.03558235</v>
      </c>
      <c r="G1653" s="102">
        <v>146.00167920000001</v>
      </c>
    </row>
    <row r="1654" spans="1:7" x14ac:dyDescent="0.3">
      <c r="A1654" s="234">
        <v>45764</v>
      </c>
      <c r="B1654" s="101">
        <v>141.74834899000001</v>
      </c>
      <c r="C1654" s="101">
        <v>162.42285708</v>
      </c>
      <c r="D1654" s="101"/>
      <c r="E1654" s="101"/>
      <c r="F1654" s="102">
        <v>166.12280243000001</v>
      </c>
      <c r="G1654" s="102">
        <v>147.51855416999999</v>
      </c>
    </row>
    <row r="1655" spans="1:7" x14ac:dyDescent="0.3">
      <c r="A1655" s="234">
        <v>45765</v>
      </c>
      <c r="B1655" s="101"/>
      <c r="C1655" s="101"/>
      <c r="D1655" s="101"/>
      <c r="E1655" s="101"/>
      <c r="F1655" s="102"/>
      <c r="G1655" s="102"/>
    </row>
    <row r="1656" spans="1:7" x14ac:dyDescent="0.3">
      <c r="A1656" s="234">
        <v>45768</v>
      </c>
      <c r="B1656" s="101"/>
      <c r="C1656" s="101"/>
      <c r="D1656" s="101"/>
      <c r="E1656" s="101"/>
      <c r="F1656" s="102"/>
      <c r="G1656" s="102"/>
    </row>
    <row r="1657" spans="1:7" x14ac:dyDescent="0.3">
      <c r="A1657" s="234">
        <v>45769</v>
      </c>
      <c r="B1657" s="101">
        <v>142.48232046999999</v>
      </c>
      <c r="C1657" s="101">
        <v>161.63497649000001</v>
      </c>
      <c r="D1657" s="101"/>
      <c r="E1657" s="101"/>
      <c r="F1657" s="102">
        <v>166.21006836000001</v>
      </c>
      <c r="G1657" s="102">
        <v>148.44513886999999</v>
      </c>
    </row>
    <row r="1658" spans="1:7" x14ac:dyDescent="0.3">
      <c r="A1658" s="234">
        <v>45770</v>
      </c>
      <c r="B1658" s="101">
        <v>142.89140538999999</v>
      </c>
      <c r="C1658" s="101">
        <v>162.19740449</v>
      </c>
      <c r="D1658" s="101"/>
      <c r="E1658" s="101"/>
      <c r="F1658" s="102">
        <v>166.29737997000001</v>
      </c>
      <c r="G1658" s="102">
        <v>150.43824891</v>
      </c>
    </row>
    <row r="1659" spans="1:7" x14ac:dyDescent="0.3">
      <c r="A1659" s="234">
        <v>45771</v>
      </c>
      <c r="B1659" s="101">
        <v>143.11763529999999</v>
      </c>
      <c r="C1659" s="101">
        <v>163.14498974</v>
      </c>
      <c r="D1659" s="101"/>
      <c r="E1659" s="101"/>
      <c r="F1659" s="102">
        <v>166.38473761</v>
      </c>
      <c r="G1659" s="102">
        <v>153.12846787000001</v>
      </c>
    </row>
    <row r="1660" spans="1:7" x14ac:dyDescent="0.3">
      <c r="A1660" s="234">
        <v>45772</v>
      </c>
      <c r="B1660" s="101">
        <v>144.20626045</v>
      </c>
      <c r="C1660" s="101">
        <v>163.44433026999999</v>
      </c>
      <c r="D1660" s="101"/>
      <c r="E1660" s="101"/>
      <c r="F1660" s="102">
        <v>166.47214112</v>
      </c>
      <c r="G1660" s="102">
        <v>153.30921076999999</v>
      </c>
    </row>
    <row r="1661" spans="1:7" x14ac:dyDescent="0.3">
      <c r="A1661" s="234">
        <v>45775</v>
      </c>
      <c r="B1661" s="101">
        <v>144.36402604</v>
      </c>
      <c r="C1661" s="101">
        <v>163.74928936000001</v>
      </c>
      <c r="D1661" s="101"/>
      <c r="E1661" s="101"/>
      <c r="F1661" s="102">
        <v>166.55959048</v>
      </c>
      <c r="G1661" s="102">
        <v>153.62394348999999</v>
      </c>
    </row>
    <row r="1662" spans="1:7" x14ac:dyDescent="0.3">
      <c r="A1662" s="234">
        <v>45776</v>
      </c>
      <c r="B1662" s="101">
        <v>144.64171049999999</v>
      </c>
      <c r="C1662" s="101">
        <v>163.96728167000001</v>
      </c>
      <c r="D1662" s="101"/>
      <c r="E1662" s="101"/>
      <c r="F1662" s="102">
        <v>166.64708571</v>
      </c>
      <c r="G1662" s="102">
        <v>153.71166951000001</v>
      </c>
    </row>
    <row r="1663" spans="1:7" x14ac:dyDescent="0.3">
      <c r="A1663" s="234">
        <v>45777</v>
      </c>
      <c r="B1663" s="101">
        <v>145.12351218000001</v>
      </c>
      <c r="C1663" s="101">
        <v>164.33951841999999</v>
      </c>
      <c r="D1663" s="101"/>
      <c r="E1663" s="101"/>
      <c r="F1663" s="102">
        <v>166.73462696999999</v>
      </c>
      <c r="G1663" s="102">
        <v>153.6820634</v>
      </c>
    </row>
    <row r="1664" spans="1:7" x14ac:dyDescent="0.3">
      <c r="A1664" s="234">
        <v>45778</v>
      </c>
      <c r="B1664" s="101"/>
      <c r="C1664" s="101"/>
      <c r="D1664" s="101"/>
      <c r="E1664" s="101"/>
      <c r="F1664" s="102"/>
      <c r="G1664" s="102"/>
    </row>
    <row r="1665" spans="1:7" x14ac:dyDescent="0.3">
      <c r="A1665" s="234">
        <v>45779</v>
      </c>
      <c r="B1665" s="101">
        <v>145.41055201</v>
      </c>
      <c r="C1665" s="101">
        <v>164.34946707</v>
      </c>
      <c r="D1665" s="101"/>
      <c r="E1665" s="101"/>
      <c r="F1665" s="102">
        <v>166.82221426999999</v>
      </c>
      <c r="G1665" s="102">
        <v>153.75819501999999</v>
      </c>
    </row>
    <row r="1666" spans="1:7" x14ac:dyDescent="0.3">
      <c r="A1666" s="234">
        <v>45782</v>
      </c>
      <c r="B1666" s="101">
        <v>144.23220033999999</v>
      </c>
      <c r="C1666" s="101">
        <v>163.95506656000001</v>
      </c>
      <c r="D1666" s="101"/>
      <c r="E1666" s="101"/>
      <c r="F1666" s="102">
        <v>166.90984760000001</v>
      </c>
      <c r="G1666" s="102">
        <v>151.88915299999999</v>
      </c>
    </row>
    <row r="1667" spans="1:7" x14ac:dyDescent="0.3">
      <c r="A1667" s="234">
        <v>45783</v>
      </c>
      <c r="B1667" s="101">
        <v>143.96982467000001</v>
      </c>
      <c r="C1667" s="101">
        <v>164.68689470000001</v>
      </c>
      <c r="D1667" s="101"/>
      <c r="E1667" s="101"/>
      <c r="F1667" s="102">
        <v>166.99752697</v>
      </c>
      <c r="G1667" s="102">
        <v>151.91713203</v>
      </c>
    </row>
    <row r="1668" spans="1:7" x14ac:dyDescent="0.3">
      <c r="A1668" s="234">
        <v>45784</v>
      </c>
      <c r="B1668" s="101">
        <v>144.08123864999999</v>
      </c>
      <c r="C1668" s="101">
        <v>165.09794456</v>
      </c>
      <c r="D1668" s="101"/>
      <c r="E1668" s="101"/>
      <c r="F1668" s="102">
        <v>167.08525237999999</v>
      </c>
      <c r="G1668" s="102">
        <v>151.78252778000001</v>
      </c>
    </row>
    <row r="1669" spans="1:7" x14ac:dyDescent="0.3">
      <c r="A1669" s="234">
        <v>45785</v>
      </c>
      <c r="B1669" s="101">
        <v>144.14927771999999</v>
      </c>
      <c r="C1669" s="101">
        <v>166.00559519000001</v>
      </c>
      <c r="D1669" s="101"/>
      <c r="E1669" s="101"/>
      <c r="F1669" s="102">
        <v>167.17592328000001</v>
      </c>
      <c r="G1669" s="102">
        <v>155.00754545999999</v>
      </c>
    </row>
    <row r="1670" spans="1:7" x14ac:dyDescent="0.3">
      <c r="A1670" s="234">
        <v>45786</v>
      </c>
      <c r="B1670" s="101">
        <v>144.91939496000001</v>
      </c>
      <c r="C1670" s="101">
        <v>166.41561923</v>
      </c>
      <c r="D1670" s="101"/>
      <c r="E1670" s="101"/>
      <c r="F1670" s="102">
        <v>167.26664342000001</v>
      </c>
      <c r="G1670" s="102">
        <v>155.32611263999999</v>
      </c>
    </row>
    <row r="1671" spans="1:7" x14ac:dyDescent="0.3">
      <c r="A1671" s="234">
        <v>45789</v>
      </c>
      <c r="B1671" s="101">
        <v>144.87261810000001</v>
      </c>
      <c r="C1671" s="101">
        <v>166.35945316999999</v>
      </c>
      <c r="D1671" s="101"/>
      <c r="E1671" s="101"/>
      <c r="F1671" s="102">
        <v>167.35741282000001</v>
      </c>
      <c r="G1671" s="102">
        <v>155.38448287</v>
      </c>
    </row>
    <row r="1672" spans="1:7" x14ac:dyDescent="0.3">
      <c r="A1672" s="234">
        <v>45790</v>
      </c>
      <c r="B1672" s="101">
        <v>145.08268873</v>
      </c>
      <c r="C1672" s="101">
        <v>166.57881745</v>
      </c>
      <c r="D1672" s="101"/>
      <c r="E1672" s="101"/>
      <c r="F1672" s="102">
        <v>167.44823145999999</v>
      </c>
      <c r="G1672" s="102">
        <v>158.11517413000001</v>
      </c>
    </row>
    <row r="1673" spans="1:7" x14ac:dyDescent="0.3">
      <c r="A1673" s="234">
        <v>45791</v>
      </c>
      <c r="B1673" s="101">
        <v>144.83817332000001</v>
      </c>
      <c r="C1673" s="101">
        <v>166.13245671000001</v>
      </c>
      <c r="D1673" s="101"/>
      <c r="E1673" s="101"/>
      <c r="F1673" s="102">
        <v>167.53909934999999</v>
      </c>
      <c r="G1673" s="102">
        <v>157.50044346999999</v>
      </c>
    </row>
    <row r="1674" spans="1:7" x14ac:dyDescent="0.3">
      <c r="A1674" s="234">
        <v>45792</v>
      </c>
      <c r="B1674" s="101">
        <v>145.55683601000001</v>
      </c>
      <c r="C1674" s="101">
        <v>166.49327435999999</v>
      </c>
      <c r="D1674" s="101"/>
      <c r="E1674" s="101"/>
      <c r="F1674" s="102">
        <v>167.63001649</v>
      </c>
      <c r="G1674" s="102">
        <v>158.53761301</v>
      </c>
    </row>
    <row r="1675" spans="1:7" x14ac:dyDescent="0.3">
      <c r="A1675" s="234">
        <v>45793</v>
      </c>
      <c r="B1675" s="101">
        <v>146.24445588</v>
      </c>
      <c r="C1675" s="101">
        <v>166.87466411</v>
      </c>
      <c r="D1675" s="101"/>
      <c r="E1675" s="101"/>
      <c r="F1675" s="102">
        <v>167.72098306000001</v>
      </c>
      <c r="G1675" s="102">
        <v>158.37036466999999</v>
      </c>
    </row>
    <row r="1676" spans="1:7" x14ac:dyDescent="0.3">
      <c r="A1676" s="234">
        <v>45796</v>
      </c>
      <c r="B1676" s="101">
        <v>146.08116211000001</v>
      </c>
      <c r="C1676" s="101">
        <v>167.47505039999999</v>
      </c>
      <c r="D1676" s="101"/>
      <c r="E1676" s="101"/>
      <c r="F1676" s="102">
        <v>167.81199887</v>
      </c>
      <c r="G1676" s="102">
        <v>158.88126915000001</v>
      </c>
    </row>
    <row r="1677" spans="1:7" x14ac:dyDescent="0.3">
      <c r="A1677" s="234">
        <v>45797</v>
      </c>
      <c r="B1677" s="101">
        <v>146.16323424000001</v>
      </c>
      <c r="C1677" s="101">
        <v>167.18070689999999</v>
      </c>
      <c r="D1677" s="101"/>
      <c r="E1677" s="101"/>
      <c r="F1677" s="102">
        <v>167.90306412000001</v>
      </c>
      <c r="G1677" s="102">
        <v>159.41970891</v>
      </c>
    </row>
    <row r="1678" spans="1:7" x14ac:dyDescent="0.3">
      <c r="A1678" s="234">
        <v>45798</v>
      </c>
      <c r="B1678" s="101">
        <v>146.12411177000001</v>
      </c>
      <c r="C1678" s="101">
        <v>166.64702281999999</v>
      </c>
      <c r="D1678" s="101"/>
      <c r="E1678" s="101"/>
      <c r="F1678" s="102">
        <v>167.99417879000001</v>
      </c>
      <c r="G1678" s="102">
        <v>156.88423363000001</v>
      </c>
    </row>
    <row r="1679" spans="1:7" x14ac:dyDescent="0.3">
      <c r="A1679" s="234">
        <v>45799</v>
      </c>
      <c r="B1679" s="101">
        <v>146.15557984</v>
      </c>
      <c r="C1679" s="101">
        <v>167.05597903</v>
      </c>
      <c r="D1679" s="101"/>
      <c r="E1679" s="101"/>
      <c r="F1679" s="102">
        <v>168.08534288999999</v>
      </c>
      <c r="G1679" s="102">
        <v>156.19166462000001</v>
      </c>
    </row>
    <row r="1680" spans="1:7" x14ac:dyDescent="0.3">
      <c r="A1680" s="234">
        <v>45800</v>
      </c>
      <c r="B1680" s="101">
        <v>146.29718616</v>
      </c>
      <c r="C1680" s="101">
        <v>167.20627078000001</v>
      </c>
      <c r="D1680" s="101"/>
      <c r="E1680" s="101"/>
      <c r="F1680" s="102">
        <v>168.17655642</v>
      </c>
      <c r="G1680" s="102">
        <v>156.81940058000001</v>
      </c>
    </row>
    <row r="1681" spans="1:7" x14ac:dyDescent="0.3">
      <c r="A1681" s="234">
        <v>45803</v>
      </c>
      <c r="B1681" s="83">
        <v>146.12070982</v>
      </c>
      <c r="C1681" s="83">
        <v>167.32670268000001</v>
      </c>
      <c r="F1681" s="115">
        <v>168.26781955000001</v>
      </c>
      <c r="G1681" s="115">
        <v>157.17423012</v>
      </c>
    </row>
    <row r="1682" spans="1:7" x14ac:dyDescent="0.3">
      <c r="A1682" s="234">
        <v>45804</v>
      </c>
      <c r="B1682" s="83">
        <v>146.2100111</v>
      </c>
      <c r="C1682" s="83">
        <v>167.94664784</v>
      </c>
      <c r="F1682" s="115">
        <v>168.35913210999999</v>
      </c>
      <c r="G1682" s="115">
        <v>158.77297132999999</v>
      </c>
    </row>
    <row r="1683" spans="1:7" x14ac:dyDescent="0.3">
      <c r="A1683" s="234">
        <v>45805</v>
      </c>
      <c r="B1683" s="83">
        <v>146.40604866999999</v>
      </c>
      <c r="C1683" s="83">
        <v>167.58498646000001</v>
      </c>
      <c r="F1683" s="115">
        <v>168.45049427999999</v>
      </c>
      <c r="G1683" s="115">
        <v>158.02949619</v>
      </c>
    </row>
    <row r="1684" spans="1:7" x14ac:dyDescent="0.3">
      <c r="A1684" s="234">
        <v>45806</v>
      </c>
      <c r="B1684" s="83">
        <v>146.54000060000001</v>
      </c>
      <c r="C1684" s="83">
        <v>167.58411774000001</v>
      </c>
      <c r="F1684" s="115">
        <v>168.54190604999999</v>
      </c>
      <c r="G1684" s="115">
        <v>157.62658232999999</v>
      </c>
    </row>
    <row r="1685" spans="1:7" x14ac:dyDescent="0.3">
      <c r="A1685" s="234">
        <v>45807</v>
      </c>
      <c r="B1685" s="83">
        <v>147.21656411000001</v>
      </c>
      <c r="C1685" s="83">
        <v>167.12523375000001</v>
      </c>
      <c r="F1685" s="115">
        <v>168.63336742999999</v>
      </c>
      <c r="G1685" s="115">
        <v>155.91179473</v>
      </c>
    </row>
    <row r="1686" spans="1:7" x14ac:dyDescent="0.3">
      <c r="A1686" s="234">
        <v>45810</v>
      </c>
      <c r="B1686" s="83">
        <v>146.49407421999999</v>
      </c>
      <c r="C1686" s="83">
        <v>166.83598814000001</v>
      </c>
      <c r="F1686" s="115">
        <v>168.72487841</v>
      </c>
      <c r="G1686" s="115">
        <v>155.63875178000001</v>
      </c>
    </row>
    <row r="1687" spans="1:7" x14ac:dyDescent="0.3">
      <c r="A1687" s="234">
        <v>45811</v>
      </c>
      <c r="B1687" s="83">
        <v>146.88699986</v>
      </c>
      <c r="C1687" s="83">
        <v>166.86308808999999</v>
      </c>
      <c r="F1687" s="115">
        <v>168.816439</v>
      </c>
      <c r="G1687" s="115">
        <v>156.50305215</v>
      </c>
    </row>
    <row r="1688" spans="1:7" x14ac:dyDescent="0.3">
      <c r="A1688" s="234">
        <v>45812</v>
      </c>
      <c r="B1688" s="83">
        <v>146.62079699</v>
      </c>
      <c r="C1688" s="83">
        <v>167.10635303999999</v>
      </c>
      <c r="F1688" s="115">
        <v>168.90804937999999</v>
      </c>
      <c r="G1688" s="115">
        <v>155.88330368999999</v>
      </c>
    </row>
    <row r="1689" spans="1:7" x14ac:dyDescent="0.3">
      <c r="A1689" s="234">
        <v>45813</v>
      </c>
      <c r="B1689" s="83">
        <v>146.62887663000001</v>
      </c>
      <c r="C1689" s="83">
        <v>166.90863078000001</v>
      </c>
      <c r="F1689" s="115">
        <v>168.99970936</v>
      </c>
      <c r="G1689" s="115">
        <v>155.01263152000001</v>
      </c>
    </row>
    <row r="1690" spans="1:7" x14ac:dyDescent="0.3">
      <c r="A1690" s="234">
        <v>45814</v>
      </c>
      <c r="B1690" s="83">
        <v>146.68288265000001</v>
      </c>
      <c r="C1690" s="83">
        <v>167.11181271999999</v>
      </c>
      <c r="F1690" s="115">
        <v>169.09141912000001</v>
      </c>
      <c r="G1690" s="115">
        <v>154.85985626999999</v>
      </c>
    </row>
    <row r="1691" spans="1:7" x14ac:dyDescent="0.3">
      <c r="A1691" s="234">
        <v>45817</v>
      </c>
      <c r="B1691" s="83">
        <v>145.27404862</v>
      </c>
      <c r="C1691" s="83">
        <v>166.95503504999999</v>
      </c>
      <c r="F1691" s="115">
        <v>169.18317866999999</v>
      </c>
      <c r="G1691" s="115">
        <v>154.40163290999999</v>
      </c>
    </row>
    <row r="1692" spans="1:7" x14ac:dyDescent="0.3">
      <c r="A1692" s="234">
        <v>45818</v>
      </c>
      <c r="B1692" s="83">
        <v>144.91429203000001</v>
      </c>
      <c r="C1692" s="83">
        <v>166.53027643999999</v>
      </c>
      <c r="F1692" s="115">
        <v>169.27498800000001</v>
      </c>
      <c r="G1692" s="115">
        <v>155.23985442</v>
      </c>
    </row>
    <row r="1693" spans="1:7" x14ac:dyDescent="0.3">
      <c r="A1693" s="234">
        <v>45819</v>
      </c>
      <c r="B1693" s="83">
        <v>144.93725522</v>
      </c>
      <c r="C1693" s="83">
        <v>166.76047385000001</v>
      </c>
      <c r="F1693" s="115">
        <v>169.36684711999999</v>
      </c>
      <c r="G1693" s="115">
        <v>156.02719256</v>
      </c>
    </row>
    <row r="1694" spans="1:7" x14ac:dyDescent="0.3">
      <c r="A1694" s="234">
        <v>45820</v>
      </c>
      <c r="B1694" s="83">
        <v>144.2202935</v>
      </c>
      <c r="C1694" s="83">
        <v>166.81185417</v>
      </c>
      <c r="F1694" s="115">
        <v>169.45875620000001</v>
      </c>
      <c r="G1694" s="115">
        <v>156.79146707000001</v>
      </c>
    </row>
    <row r="1695" spans="1:7" x14ac:dyDescent="0.3">
      <c r="A1695" s="234">
        <v>45821</v>
      </c>
      <c r="B1695" s="83">
        <v>145.38843931</v>
      </c>
      <c r="C1695" s="83">
        <v>167.12960018000001</v>
      </c>
      <c r="F1695" s="115">
        <v>169.55071507</v>
      </c>
      <c r="G1695" s="115">
        <v>156.12344085999999</v>
      </c>
    </row>
    <row r="1696" spans="1:7" x14ac:dyDescent="0.3">
      <c r="A1696" s="234">
        <v>45824</v>
      </c>
      <c r="B1696" s="83">
        <v>145.93700432</v>
      </c>
      <c r="C1696" s="83">
        <v>167.24836006999999</v>
      </c>
      <c r="F1696" s="115">
        <v>169.64272389000001</v>
      </c>
      <c r="G1696" s="115">
        <v>158.44832818</v>
      </c>
    </row>
    <row r="1697" spans="1:7" x14ac:dyDescent="0.3">
      <c r="A1697" s="234">
        <v>45825</v>
      </c>
      <c r="B1697" s="83">
        <v>145.94635969999999</v>
      </c>
      <c r="C1697" s="83">
        <v>167.36046098</v>
      </c>
      <c r="F1697" s="115">
        <v>169.73478268</v>
      </c>
      <c r="G1697" s="115">
        <v>157.97511972000001</v>
      </c>
    </row>
    <row r="1698" spans="1:7" x14ac:dyDescent="0.3">
      <c r="A1698" s="234">
        <v>45826</v>
      </c>
      <c r="B1698" s="83">
        <v>146.32992995999999</v>
      </c>
      <c r="C1698" s="83">
        <v>167.59108443</v>
      </c>
      <c r="F1698" s="115">
        <v>169.82689144</v>
      </c>
      <c r="G1698" s="115">
        <v>157.83473534000001</v>
      </c>
    </row>
    <row r="1699" spans="1:7" x14ac:dyDescent="0.3">
      <c r="A1699" s="234">
        <v>45827</v>
      </c>
      <c r="F1699" s="115"/>
      <c r="G1699" s="115"/>
    </row>
    <row r="1700" spans="1:7" x14ac:dyDescent="0.3">
      <c r="A1700" s="234">
        <v>45828</v>
      </c>
      <c r="B1700" s="83">
        <v>146.14367300000001</v>
      </c>
      <c r="C1700" s="83">
        <v>168.15708594</v>
      </c>
      <c r="F1700" s="115">
        <v>169.92051888</v>
      </c>
      <c r="G1700" s="115">
        <v>156.01329976</v>
      </c>
    </row>
    <row r="1701" spans="1:7" x14ac:dyDescent="0.3">
      <c r="A1701" s="234">
        <v>45831</v>
      </c>
      <c r="B1701" s="83">
        <v>145.85110499999999</v>
      </c>
      <c r="C1701" s="83">
        <v>167.99062701</v>
      </c>
      <c r="F1701" s="115">
        <v>170.01419788999999</v>
      </c>
      <c r="G1701" s="115">
        <v>155.37005529999999</v>
      </c>
    </row>
    <row r="1702" spans="1:7" x14ac:dyDescent="0.3">
      <c r="A1702" s="234">
        <v>45832</v>
      </c>
      <c r="B1702" s="83">
        <v>146.03566097999999</v>
      </c>
      <c r="C1702" s="83">
        <v>167.76546296999999</v>
      </c>
      <c r="F1702" s="115">
        <v>170.10792848</v>
      </c>
      <c r="G1702" s="115">
        <v>156.06880268</v>
      </c>
    </row>
    <row r="1703" spans="1:7" x14ac:dyDescent="0.3">
      <c r="A1703" s="234">
        <v>45833</v>
      </c>
      <c r="B1703" s="83">
        <v>146.38563694999999</v>
      </c>
      <c r="C1703" s="83">
        <v>167.61670694</v>
      </c>
      <c r="F1703" s="115">
        <v>170.20171081000001</v>
      </c>
      <c r="G1703" s="115">
        <v>154.47890235</v>
      </c>
    </row>
    <row r="1704" spans="1:7" x14ac:dyDescent="0.3">
      <c r="A1704" s="234">
        <v>45834</v>
      </c>
      <c r="B1704" s="83">
        <v>146.69011180000001</v>
      </c>
      <c r="C1704" s="83">
        <v>168.02942505999999</v>
      </c>
      <c r="F1704" s="115">
        <v>170.29554487999999</v>
      </c>
      <c r="G1704" s="115">
        <v>156.01109238999999</v>
      </c>
    </row>
    <row r="1705" spans="1:7" x14ac:dyDescent="0.3">
      <c r="A1705" s="234">
        <v>45835</v>
      </c>
      <c r="B1705" s="83">
        <v>147.25823804000001</v>
      </c>
      <c r="C1705" s="83">
        <v>168.32544555999999</v>
      </c>
      <c r="F1705" s="115">
        <v>170.38943071</v>
      </c>
      <c r="G1705" s="115">
        <v>155.72879895</v>
      </c>
    </row>
    <row r="1706" spans="1:7" x14ac:dyDescent="0.3">
      <c r="A1706" s="234">
        <v>45838</v>
      </c>
      <c r="B1706" s="83">
        <v>148.14529744000001</v>
      </c>
      <c r="C1706" s="83">
        <v>169.29146702</v>
      </c>
      <c r="F1706" s="115">
        <v>170.48336828000001</v>
      </c>
      <c r="G1706" s="115">
        <v>157.99170914999999</v>
      </c>
    </row>
    <row r="1707" spans="1:7" x14ac:dyDescent="0.3">
      <c r="A1707" s="234">
        <v>45839</v>
      </c>
      <c r="B1707" s="83">
        <v>147.76725535</v>
      </c>
      <c r="C1707" s="83">
        <v>169.48596816</v>
      </c>
      <c r="F1707" s="115">
        <v>170.57735758999999</v>
      </c>
      <c r="G1707" s="115">
        <v>158.78230146000001</v>
      </c>
    </row>
    <row r="1708" spans="1:7" x14ac:dyDescent="0.3">
      <c r="A1708" s="234">
        <v>45840</v>
      </c>
      <c r="B1708" s="83">
        <v>147.78128839999999</v>
      </c>
      <c r="C1708" s="83">
        <v>169.34995878999999</v>
      </c>
      <c r="F1708" s="115">
        <v>170.67139865999999</v>
      </c>
      <c r="G1708" s="115">
        <v>158.21509759</v>
      </c>
    </row>
    <row r="1709" spans="1:7" x14ac:dyDescent="0.3">
      <c r="A1709" s="234">
        <v>45841</v>
      </c>
      <c r="B1709" s="83">
        <v>148.06322531000001</v>
      </c>
      <c r="C1709" s="83">
        <v>169.45680737000001</v>
      </c>
      <c r="F1709" s="115">
        <v>170.76549165</v>
      </c>
      <c r="G1709" s="115">
        <v>160.35070836</v>
      </c>
    </row>
    <row r="1710" spans="1:7" x14ac:dyDescent="0.3">
      <c r="A1710" s="234">
        <v>45842</v>
      </c>
      <c r="B1710" s="83">
        <v>148.64070692999999</v>
      </c>
      <c r="C1710" s="83">
        <v>169.39510808</v>
      </c>
      <c r="F1710" s="115">
        <v>170.85963656000001</v>
      </c>
      <c r="G1710" s="115">
        <v>160.73267494000001</v>
      </c>
    </row>
    <row r="1711" spans="1:7" x14ac:dyDescent="0.3">
      <c r="A1711" s="234">
        <v>45845</v>
      </c>
      <c r="B1711" s="83">
        <v>148.48209084000001</v>
      </c>
      <c r="C1711" s="83">
        <v>169.00316602999999</v>
      </c>
      <c r="F1711" s="115">
        <v>170.95383322999999</v>
      </c>
      <c r="G1711" s="115">
        <v>158.7143394</v>
      </c>
    </row>
    <row r="1712" spans="1:7" x14ac:dyDescent="0.3">
      <c r="A1712" s="234">
        <v>45846</v>
      </c>
      <c r="B1712" s="83">
        <v>148.25841238999999</v>
      </c>
      <c r="C1712" s="83">
        <v>168.55772714</v>
      </c>
      <c r="F1712" s="115">
        <v>171.04808181999999</v>
      </c>
      <c r="G1712" s="115">
        <v>158.50173751</v>
      </c>
    </row>
    <row r="1713" spans="1:7" x14ac:dyDescent="0.3">
      <c r="A1713" s="234">
        <v>45847</v>
      </c>
      <c r="B1713" s="83">
        <v>148.09511861999999</v>
      </c>
      <c r="C1713" s="83">
        <v>168.16232857</v>
      </c>
      <c r="F1713" s="115">
        <v>171.14238251</v>
      </c>
      <c r="G1713" s="115">
        <v>156.42855899</v>
      </c>
    </row>
    <row r="1714" spans="1:7" x14ac:dyDescent="0.3">
      <c r="A1714" s="234">
        <v>45848</v>
      </c>
      <c r="B1714" s="83">
        <v>147.77193303000001</v>
      </c>
      <c r="C1714" s="83">
        <v>168.01918273999999</v>
      </c>
      <c r="F1714" s="115">
        <v>171.23673513</v>
      </c>
      <c r="G1714" s="115">
        <v>155.58938172000001</v>
      </c>
    </row>
    <row r="1715" spans="1:7" x14ac:dyDescent="0.3">
      <c r="A1715" s="234">
        <v>45849</v>
      </c>
      <c r="B1715" s="83">
        <v>148.12190901</v>
      </c>
      <c r="C1715" s="83">
        <v>168.42989503999999</v>
      </c>
      <c r="F1715" s="115">
        <v>171.33113985</v>
      </c>
      <c r="G1715" s="115">
        <v>154.95681001</v>
      </c>
    </row>
    <row r="1716" spans="1:7" x14ac:dyDescent="0.3">
      <c r="A1716" s="234">
        <v>45852</v>
      </c>
      <c r="B1716" s="83">
        <v>148.14869938999999</v>
      </c>
      <c r="C1716" s="83">
        <v>168.27572495999999</v>
      </c>
      <c r="F1716" s="115">
        <v>171.42559650000001</v>
      </c>
      <c r="G1716" s="115">
        <v>153.94606067999999</v>
      </c>
    </row>
    <row r="1717" spans="1:7" x14ac:dyDescent="0.3">
      <c r="A1717" s="234">
        <v>45853</v>
      </c>
      <c r="B1717" s="83">
        <v>147.95946572</v>
      </c>
      <c r="C1717" s="83">
        <v>167.68265986</v>
      </c>
      <c r="F1717" s="115">
        <v>171.52010525</v>
      </c>
      <c r="G1717" s="115">
        <v>153.8904326</v>
      </c>
    </row>
    <row r="1718" spans="1:7" x14ac:dyDescent="0.3">
      <c r="A1718" s="234">
        <v>45854</v>
      </c>
      <c r="B1718" s="83">
        <v>147.78639133999999</v>
      </c>
      <c r="C1718" s="83">
        <v>167.17672092999999</v>
      </c>
      <c r="F1718" s="115">
        <v>171.61466611</v>
      </c>
      <c r="G1718" s="115">
        <v>154.18727877000001</v>
      </c>
    </row>
    <row r="1719" spans="1:7" x14ac:dyDescent="0.3">
      <c r="A1719" s="234">
        <v>45855</v>
      </c>
      <c r="B1719" s="83">
        <v>147.77405924999999</v>
      </c>
      <c r="C1719" s="83">
        <v>167.53734548</v>
      </c>
      <c r="F1719" s="115">
        <v>171.70927907000001</v>
      </c>
      <c r="G1719" s="115">
        <v>154.24843666000001</v>
      </c>
    </row>
    <row r="1720" spans="1:7" x14ac:dyDescent="0.3">
      <c r="A1720" s="234">
        <v>45856</v>
      </c>
      <c r="B1720" s="83">
        <v>147.34753932000001</v>
      </c>
      <c r="C1720" s="83">
        <v>167.27881712000001</v>
      </c>
      <c r="F1720" s="115">
        <v>171.80394412999999</v>
      </c>
      <c r="G1720" s="115">
        <v>151.76439091</v>
      </c>
    </row>
    <row r="1721" spans="1:7" x14ac:dyDescent="0.3">
      <c r="A1721" s="234">
        <v>45859</v>
      </c>
      <c r="B1721" s="83">
        <v>146.45154980000001</v>
      </c>
      <c r="C1721" s="83">
        <v>167.28087712999999</v>
      </c>
      <c r="F1721" s="115">
        <v>171.89866147999999</v>
      </c>
      <c r="G1721" s="115">
        <v>152.65773985000001</v>
      </c>
    </row>
    <row r="1722" spans="1:7" x14ac:dyDescent="0.3">
      <c r="A1722" s="234">
        <v>45860</v>
      </c>
      <c r="B1722" s="83">
        <v>146.32440179</v>
      </c>
      <c r="C1722" s="83">
        <v>167.32753058</v>
      </c>
      <c r="F1722" s="115">
        <v>171.99343110999999</v>
      </c>
      <c r="G1722" s="115">
        <v>152.50868527</v>
      </c>
    </row>
    <row r="1723" spans="1:7" x14ac:dyDescent="0.3">
      <c r="A1723" s="234">
        <v>45861</v>
      </c>
      <c r="B1723" s="83">
        <v>145.97400056999999</v>
      </c>
      <c r="C1723" s="83">
        <v>167.49836257999999</v>
      </c>
      <c r="F1723" s="115">
        <v>172.08825285</v>
      </c>
      <c r="G1723" s="115">
        <v>154.02488893</v>
      </c>
    </row>
    <row r="1724" spans="1:7" x14ac:dyDescent="0.3">
      <c r="A1724" s="234">
        <v>45862</v>
      </c>
      <c r="B1724" s="83">
        <v>146.18109448999999</v>
      </c>
      <c r="C1724" s="83">
        <v>167.63789496999999</v>
      </c>
      <c r="F1724" s="115">
        <v>172.18312685999999</v>
      </c>
      <c r="G1724" s="115">
        <v>152.24911412</v>
      </c>
    </row>
    <row r="1725" spans="1:7" x14ac:dyDescent="0.3">
      <c r="A1725" s="234">
        <v>45863</v>
      </c>
      <c r="B1725" s="83">
        <v>146.50130336999999</v>
      </c>
      <c r="C1725" s="83">
        <v>167.49859706999999</v>
      </c>
      <c r="F1725" s="115">
        <v>172.27805334000001</v>
      </c>
      <c r="G1725" s="115">
        <v>151.92664421000001</v>
      </c>
    </row>
    <row r="1726" spans="1:7" x14ac:dyDescent="0.3">
      <c r="A1726" s="234">
        <v>45866</v>
      </c>
      <c r="B1726" s="83">
        <v>145.90128381</v>
      </c>
      <c r="C1726" s="83">
        <v>167.58908099999999</v>
      </c>
      <c r="F1726" s="115">
        <v>172.37303209999999</v>
      </c>
      <c r="G1726" s="115">
        <v>150.33947465</v>
      </c>
    </row>
    <row r="1727" spans="1:7" x14ac:dyDescent="0.3">
      <c r="A1727" s="234">
        <v>45867</v>
      </c>
      <c r="B1727" s="83">
        <v>145.44329581</v>
      </c>
      <c r="C1727" s="83">
        <v>168.11461421999999</v>
      </c>
      <c r="F1727" s="115">
        <v>172.46806314</v>
      </c>
      <c r="G1727" s="115">
        <v>151.01809397</v>
      </c>
    </row>
    <row r="1728" spans="1:7" x14ac:dyDescent="0.3">
      <c r="A1728" s="234">
        <v>45868</v>
      </c>
      <c r="B1728" s="83">
        <v>145.16220939999999</v>
      </c>
      <c r="C1728" s="83">
        <v>168.16226692000001</v>
      </c>
      <c r="F1728" s="115">
        <v>172.56314664000001</v>
      </c>
      <c r="G1728" s="115">
        <v>152.45636825</v>
      </c>
    </row>
    <row r="1729" spans="1:7" x14ac:dyDescent="0.3">
      <c r="A1729" s="234">
        <v>45869</v>
      </c>
      <c r="B1729" s="83">
        <v>146.13006519000001</v>
      </c>
      <c r="C1729" s="83">
        <v>167.94869578999999</v>
      </c>
      <c r="F1729" s="115">
        <v>172.65828260999999</v>
      </c>
      <c r="G1729" s="115">
        <v>151.41106328999999</v>
      </c>
    </row>
    <row r="1730" spans="1:7" x14ac:dyDescent="0.3">
      <c r="A1730" s="234">
        <v>45870</v>
      </c>
      <c r="B1730" s="83">
        <v>145.86046037</v>
      </c>
      <c r="C1730" s="83">
        <v>168.42705024</v>
      </c>
      <c r="F1730" s="115">
        <v>172.75347102999999</v>
      </c>
      <c r="G1730" s="115">
        <v>150.69007149999999</v>
      </c>
    </row>
    <row r="1731" spans="1:7" x14ac:dyDescent="0.3">
      <c r="A1731" s="234">
        <v>45873</v>
      </c>
      <c r="B1731" s="83">
        <v>145.40459859000001</v>
      </c>
      <c r="C1731" s="83">
        <v>168.56836702999999</v>
      </c>
      <c r="F1731" s="115">
        <v>172.84871192</v>
      </c>
      <c r="G1731" s="115">
        <v>151.29745184000001</v>
      </c>
    </row>
    <row r="1732" spans="1:7" x14ac:dyDescent="0.3">
      <c r="A1732" s="234">
        <v>45874</v>
      </c>
      <c r="B1732" s="83">
        <v>144.95554071999999</v>
      </c>
      <c r="C1732" s="83">
        <v>168.46691455000001</v>
      </c>
      <c r="F1732" s="115">
        <v>172.94400526999999</v>
      </c>
      <c r="G1732" s="115">
        <v>151.50237344000001</v>
      </c>
    </row>
    <row r="1733" spans="1:7" x14ac:dyDescent="0.3">
      <c r="A1733" s="234">
        <v>45875</v>
      </c>
      <c r="B1733" s="83">
        <v>144.76120412</v>
      </c>
      <c r="C1733" s="83">
        <v>168.57073167999999</v>
      </c>
      <c r="F1733" s="115">
        <v>173.03935107000001</v>
      </c>
      <c r="G1733" s="115">
        <v>153.07975773999999</v>
      </c>
    </row>
    <row r="1734" spans="1:7" x14ac:dyDescent="0.3">
      <c r="A1734" s="234">
        <v>45876</v>
      </c>
      <c r="B1734" s="83">
        <v>145.01932735</v>
      </c>
      <c r="C1734" s="83">
        <v>169.41787142999999</v>
      </c>
      <c r="F1734" s="115">
        <v>173.13474952000001</v>
      </c>
      <c r="G1734" s="115">
        <v>155.34401056999999</v>
      </c>
    </row>
    <row r="1735" spans="1:7" x14ac:dyDescent="0.3">
      <c r="A1735" s="234">
        <v>45877</v>
      </c>
      <c r="B1735" s="83">
        <v>145.42415982</v>
      </c>
      <c r="C1735" s="83">
        <v>169.57247228</v>
      </c>
      <c r="F1735" s="115">
        <v>173.23020061</v>
      </c>
      <c r="G1735" s="115">
        <v>154.64497872999999</v>
      </c>
    </row>
    <row r="1736" spans="1:7" x14ac:dyDescent="0.3">
      <c r="A1736" s="234">
        <v>45880</v>
      </c>
      <c r="B1736" s="83">
        <v>145.34293818</v>
      </c>
      <c r="C1736" s="83">
        <v>169.85010983999999</v>
      </c>
      <c r="F1736" s="115">
        <v>173.32570433000001</v>
      </c>
      <c r="G1736" s="115">
        <v>154.31489680000001</v>
      </c>
    </row>
    <row r="1737" spans="1:7" x14ac:dyDescent="0.3">
      <c r="A1737" s="234">
        <v>45881</v>
      </c>
      <c r="B1737" s="83">
        <v>145.07290811999999</v>
      </c>
      <c r="C1737" s="83">
        <v>169.78648598999999</v>
      </c>
      <c r="F1737" s="115">
        <v>173.4212607</v>
      </c>
      <c r="G1737" s="115">
        <v>156.92111041999999</v>
      </c>
    </row>
    <row r="1738" spans="1:7" x14ac:dyDescent="0.3">
      <c r="A1738" s="234">
        <v>45882</v>
      </c>
      <c r="B1738" s="83">
        <v>145.03463614</v>
      </c>
      <c r="C1738" s="83">
        <v>169.92580538999999</v>
      </c>
      <c r="F1738" s="115">
        <v>173.5168697</v>
      </c>
      <c r="G1738" s="115">
        <v>155.525732</v>
      </c>
    </row>
    <row r="1739" spans="1:7" x14ac:dyDescent="0.3">
      <c r="A1739" s="234">
        <v>45883</v>
      </c>
      <c r="B1739" s="83">
        <v>145.42798701999999</v>
      </c>
      <c r="C1739" s="83">
        <v>170.11921279000001</v>
      </c>
      <c r="F1739" s="115">
        <v>173.61253135000001</v>
      </c>
      <c r="G1739" s="115">
        <v>155.14849874999999</v>
      </c>
    </row>
    <row r="1740" spans="1:7" x14ac:dyDescent="0.3">
      <c r="A1740" s="234">
        <v>45884</v>
      </c>
      <c r="B1740" s="83">
        <v>145.91829358000001</v>
      </c>
      <c r="C1740" s="83">
        <v>170.03554446000001</v>
      </c>
      <c r="F1740" s="115">
        <v>173.70824580999999</v>
      </c>
      <c r="G1740" s="115">
        <v>155.13142006000001</v>
      </c>
    </row>
    <row r="1741" spans="1:7" x14ac:dyDescent="0.3">
      <c r="A1741" s="234">
        <v>45887</v>
      </c>
      <c r="B1741" s="83">
        <v>146.06075039000001</v>
      </c>
      <c r="C1741" s="83">
        <v>169.60134253000001</v>
      </c>
      <c r="F1741" s="115">
        <v>173.80401309000001</v>
      </c>
      <c r="G1741" s="115">
        <v>156.24747475000001</v>
      </c>
    </row>
    <row r="1742" spans="1:7" x14ac:dyDescent="0.3">
      <c r="A1742" s="234">
        <v>45888</v>
      </c>
      <c r="B1742" s="83">
        <v>145.80475337999999</v>
      </c>
      <c r="C1742" s="83">
        <v>168.30830011</v>
      </c>
      <c r="F1742" s="115">
        <v>173.89983301000001</v>
      </c>
      <c r="G1742" s="115">
        <v>152.95987690000001</v>
      </c>
    </row>
    <row r="1743" spans="1:7" x14ac:dyDescent="0.3">
      <c r="A1743" s="234">
        <v>45889</v>
      </c>
      <c r="B1743" s="83">
        <v>145.54833113000001</v>
      </c>
      <c r="C1743" s="83">
        <v>168.10520485999999</v>
      </c>
      <c r="F1743" s="115">
        <v>173.99570593000001</v>
      </c>
      <c r="G1743" s="115">
        <v>153.22635462</v>
      </c>
    </row>
    <row r="1744" spans="1:7" x14ac:dyDescent="0.3">
      <c r="A1744" s="234">
        <v>45890</v>
      </c>
      <c r="B1744" s="83">
        <v>145.67250243000001</v>
      </c>
      <c r="C1744" s="83">
        <v>167.76979469</v>
      </c>
      <c r="F1744" s="115">
        <v>174.09163165999999</v>
      </c>
      <c r="G1744" s="115">
        <v>153.04929827000001</v>
      </c>
    </row>
    <row r="1745" spans="1:7" x14ac:dyDescent="0.3">
      <c r="A1745" s="234">
        <v>45891</v>
      </c>
      <c r="B1745" s="83">
        <v>145.86258659000001</v>
      </c>
      <c r="C1745" s="83">
        <v>168.54510930999999</v>
      </c>
      <c r="F1745" s="115">
        <v>174.18761021</v>
      </c>
      <c r="G1745" s="115">
        <v>156.98308754000001</v>
      </c>
    </row>
    <row r="1746" spans="1:7" x14ac:dyDescent="0.3">
      <c r="A1746" s="234">
        <v>45894</v>
      </c>
      <c r="B1746" s="83">
        <v>145.95784129</v>
      </c>
      <c r="C1746" s="83">
        <v>168.97403702</v>
      </c>
      <c r="F1746" s="115">
        <v>174.28364175999999</v>
      </c>
      <c r="G1746" s="115">
        <v>157.0479661</v>
      </c>
    </row>
    <row r="1747" spans="1:7" x14ac:dyDescent="0.3">
      <c r="A1747" s="234">
        <v>45895</v>
      </c>
      <c r="B1747" s="83">
        <v>146.29718616</v>
      </c>
      <c r="C1747" s="83">
        <v>169.11075984999999</v>
      </c>
      <c r="F1747" s="115">
        <v>174.37972611999999</v>
      </c>
      <c r="G1747" s="115">
        <v>156.75920984000001</v>
      </c>
    </row>
    <row r="1748" spans="1:7" x14ac:dyDescent="0.3">
      <c r="A1748" s="234">
        <v>45896</v>
      </c>
      <c r="B1748" s="83">
        <v>146.34864071000001</v>
      </c>
      <c r="C1748" s="83">
        <v>169.15955747999999</v>
      </c>
      <c r="F1748" s="115">
        <v>174.47586347999999</v>
      </c>
      <c r="G1748" s="115">
        <v>158.39132334000001</v>
      </c>
    </row>
    <row r="1749" spans="1:7" x14ac:dyDescent="0.3">
      <c r="A1749" s="234">
        <v>45897</v>
      </c>
      <c r="B1749" s="83">
        <v>146.803652</v>
      </c>
      <c r="C1749" s="83">
        <v>169.66030751</v>
      </c>
      <c r="F1749" s="115">
        <v>174.57205384</v>
      </c>
      <c r="G1749" s="115">
        <v>160.48877157999999</v>
      </c>
    </row>
    <row r="1750" spans="1:7" x14ac:dyDescent="0.3">
      <c r="A1750" s="234">
        <v>45898</v>
      </c>
      <c r="B1750" s="83">
        <v>147.83019149</v>
      </c>
      <c r="C1750" s="83">
        <v>169.35206435000001</v>
      </c>
      <c r="F1750" s="115">
        <v>174.66829720000001</v>
      </c>
      <c r="G1750" s="115">
        <v>160.91324716</v>
      </c>
    </row>
    <row r="1751" spans="1:7" x14ac:dyDescent="0.3">
      <c r="A1751" s="234">
        <v>45901</v>
      </c>
      <c r="B1751" s="83">
        <v>147.96159194000001</v>
      </c>
      <c r="C1751" s="83">
        <v>168.68592552000001</v>
      </c>
      <c r="F1751" s="115">
        <v>174.76459371999999</v>
      </c>
      <c r="G1751" s="115">
        <v>160.75480555999999</v>
      </c>
    </row>
    <row r="1752" spans="1:7" x14ac:dyDescent="0.3">
      <c r="A1752" s="234">
        <v>45902</v>
      </c>
      <c r="B1752" s="83">
        <v>147.66477148999999</v>
      </c>
      <c r="C1752" s="83">
        <v>168.53033235000001</v>
      </c>
      <c r="F1752" s="115">
        <v>174.86094324999999</v>
      </c>
      <c r="G1752" s="115">
        <v>159.67632172</v>
      </c>
    </row>
    <row r="1753" spans="1:7" x14ac:dyDescent="0.3">
      <c r="A1753" s="234">
        <v>45903</v>
      </c>
      <c r="B1753" s="83">
        <v>148.23800066999999</v>
      </c>
      <c r="C1753" s="83">
        <v>168.24876793000001</v>
      </c>
      <c r="F1753" s="115">
        <v>174.95734594999999</v>
      </c>
      <c r="G1753" s="115">
        <v>159.13980488999999</v>
      </c>
    </row>
    <row r="1754" spans="1:7" x14ac:dyDescent="0.3">
      <c r="A1754" s="234">
        <v>45904</v>
      </c>
      <c r="B1754" s="83">
        <v>148.21376175</v>
      </c>
      <c r="C1754" s="83">
        <v>168.19814303000001</v>
      </c>
      <c r="F1754" s="115">
        <v>175.05380181999999</v>
      </c>
      <c r="G1754" s="115">
        <v>160.42511049000001</v>
      </c>
    </row>
    <row r="1755" spans="1:7" x14ac:dyDescent="0.3">
      <c r="A1755" s="234">
        <v>45905</v>
      </c>
      <c r="B1755" s="83">
        <v>148.84950183000001</v>
      </c>
      <c r="C1755" s="83">
        <v>168.57264029999999</v>
      </c>
      <c r="F1755" s="115">
        <v>175.15031087</v>
      </c>
      <c r="G1755" s="115">
        <v>162.29897686000001</v>
      </c>
    </row>
    <row r="1756" spans="1:7" x14ac:dyDescent="0.3">
      <c r="A1756" s="234">
        <v>45908</v>
      </c>
      <c r="B1756" s="83">
        <v>149.23349734000001</v>
      </c>
      <c r="C1756" s="83">
        <v>168.96054934</v>
      </c>
      <c r="F1756" s="115">
        <v>175.24687309999999</v>
      </c>
      <c r="G1756" s="115">
        <v>161.33346728999999</v>
      </c>
    </row>
    <row r="1757" spans="1:7" x14ac:dyDescent="0.3">
      <c r="A1757" s="234">
        <v>45909</v>
      </c>
      <c r="B1757" s="83">
        <v>149.08678809</v>
      </c>
      <c r="C1757" s="83">
        <v>169.11030409</v>
      </c>
      <c r="F1757" s="115">
        <v>175.34348849</v>
      </c>
      <c r="G1757" s="115">
        <v>161.13629426</v>
      </c>
    </row>
    <row r="1758" spans="1:7" x14ac:dyDescent="0.3">
      <c r="A1758" s="234">
        <v>45910</v>
      </c>
      <c r="B1758" s="83">
        <v>149.46227870999999</v>
      </c>
      <c r="C1758" s="83">
        <v>169.61541697000001</v>
      </c>
      <c r="F1758" s="115">
        <v>175.44015725</v>
      </c>
      <c r="G1758" s="115">
        <v>161.96737024999999</v>
      </c>
    </row>
    <row r="1759" spans="1:7" x14ac:dyDescent="0.3">
      <c r="A1759" s="234">
        <v>45911</v>
      </c>
      <c r="B1759" s="83">
        <v>149.45632529</v>
      </c>
      <c r="C1759" s="83">
        <v>169.83681702999999</v>
      </c>
      <c r="F1759" s="115">
        <v>175.53687934999999</v>
      </c>
      <c r="G1759" s="115">
        <v>162.88006214999999</v>
      </c>
    </row>
    <row r="1760" spans="1:7" x14ac:dyDescent="0.3">
      <c r="A1760" s="234">
        <v>45912</v>
      </c>
      <c r="B1760" s="83">
        <v>150.30936514999999</v>
      </c>
      <c r="C1760" s="83">
        <v>169.95025194999999</v>
      </c>
      <c r="F1760" s="115">
        <v>175.63365463</v>
      </c>
      <c r="G1760" s="115">
        <v>161.87962146999999</v>
      </c>
    </row>
    <row r="1761" spans="1:7" x14ac:dyDescent="0.3">
      <c r="A1761" s="234">
        <v>45915</v>
      </c>
      <c r="B1761" s="83">
        <v>150.83624270999999</v>
      </c>
      <c r="C1761" s="83">
        <v>170.22379617000001</v>
      </c>
      <c r="F1761" s="115">
        <v>175.73048326</v>
      </c>
      <c r="G1761" s="115">
        <v>163.33034352000001</v>
      </c>
    </row>
    <row r="1762" spans="1:7" x14ac:dyDescent="0.3">
      <c r="A1762" s="234">
        <v>45916</v>
      </c>
      <c r="B1762" s="83">
        <v>151.25510825000001</v>
      </c>
      <c r="C1762" s="83">
        <v>170.72924087999999</v>
      </c>
      <c r="F1762" s="115">
        <v>175.82736542999999</v>
      </c>
      <c r="G1762" s="115">
        <v>163.91650349</v>
      </c>
    </row>
    <row r="1763" spans="1:7" x14ac:dyDescent="0.3">
      <c r="A1763" s="234">
        <v>45917</v>
      </c>
      <c r="B1763" s="83">
        <v>151.52768978</v>
      </c>
      <c r="C1763" s="83">
        <v>171.09216366999999</v>
      </c>
      <c r="F1763" s="115">
        <v>175.92430095</v>
      </c>
      <c r="G1763" s="115">
        <v>165.65952042999999</v>
      </c>
    </row>
    <row r="1764" spans="1:7" x14ac:dyDescent="0.3">
      <c r="A1764" s="234">
        <v>45918</v>
      </c>
      <c r="B1764" s="83">
        <v>151.15560110000001</v>
      </c>
      <c r="C1764" s="83">
        <v>170.73161639</v>
      </c>
      <c r="F1764" s="115">
        <v>176.02128981999999</v>
      </c>
      <c r="G1764" s="115">
        <v>165.55240594</v>
      </c>
    </row>
    <row r="1765" spans="1:7" x14ac:dyDescent="0.3">
      <c r="A1765" s="234">
        <v>45919</v>
      </c>
      <c r="B1765" s="83">
        <v>151.67907671</v>
      </c>
      <c r="C1765" s="83">
        <v>170.41201778000001</v>
      </c>
      <c r="F1765" s="115">
        <v>176.11833222000001</v>
      </c>
      <c r="G1765" s="115">
        <v>165.96841613000001</v>
      </c>
    </row>
    <row r="1766" spans="1:7" x14ac:dyDescent="0.3">
      <c r="A1766" s="234">
        <v>45922</v>
      </c>
      <c r="B1766" s="83">
        <v>151.31038999</v>
      </c>
      <c r="C1766" s="83">
        <v>169.92486937000001</v>
      </c>
      <c r="F1766" s="115">
        <v>176.21542815000001</v>
      </c>
      <c r="G1766" s="115">
        <v>165.10838258999999</v>
      </c>
    </row>
    <row r="1767" spans="1:7" x14ac:dyDescent="0.3">
      <c r="A1767" s="234">
        <v>45923</v>
      </c>
      <c r="B1767" s="83">
        <v>151.52896551000001</v>
      </c>
      <c r="C1767" s="83">
        <v>170.58537507</v>
      </c>
      <c r="F1767" s="115">
        <v>176.31257762000001</v>
      </c>
      <c r="G1767" s="115">
        <v>166.60540258</v>
      </c>
    </row>
    <row r="1768" spans="1:7" x14ac:dyDescent="0.3">
      <c r="A1768" s="234">
        <v>45924</v>
      </c>
      <c r="B1768" s="83">
        <v>151.57404138999999</v>
      </c>
      <c r="C1768" s="83">
        <v>170.664661</v>
      </c>
      <c r="F1768" s="115">
        <v>176.40978061000001</v>
      </c>
      <c r="G1768" s="115">
        <v>166.68142041999999</v>
      </c>
    </row>
    <row r="1769" spans="1:7" x14ac:dyDescent="0.3">
      <c r="A1769" s="234">
        <v>45925</v>
      </c>
      <c r="B1769" s="83">
        <v>151.76710226</v>
      </c>
      <c r="C1769" s="83">
        <v>170.59899304000001</v>
      </c>
      <c r="F1769" s="115">
        <v>176.50703713999999</v>
      </c>
      <c r="G1769" s="115">
        <v>165.33251061000001</v>
      </c>
    </row>
    <row r="1770" spans="1:7" x14ac:dyDescent="0.3">
      <c r="A1770" s="234">
        <v>45926</v>
      </c>
      <c r="B1770" s="83">
        <v>152.18043961999999</v>
      </c>
      <c r="C1770" s="83">
        <v>170.72759443000001</v>
      </c>
      <c r="F1770" s="115">
        <v>176.60434738000001</v>
      </c>
      <c r="G1770" s="115">
        <v>165.49229485000001</v>
      </c>
    </row>
    <row r="1771" spans="1:7" x14ac:dyDescent="0.3">
      <c r="A1771" s="234">
        <v>45929</v>
      </c>
      <c r="B1771" s="83">
        <v>152.32799935</v>
      </c>
      <c r="C1771" s="83">
        <v>170.35891092</v>
      </c>
      <c r="F1771" s="115">
        <v>176.70171114999999</v>
      </c>
      <c r="G1771" s="115">
        <v>166.50511502000001</v>
      </c>
    </row>
    <row r="1772" spans="1:7" x14ac:dyDescent="0.3">
      <c r="A1772" s="234">
        <v>45930</v>
      </c>
      <c r="B1772" s="83">
        <v>152.63885285999999</v>
      </c>
      <c r="C1772" s="83">
        <v>170.26283785000001</v>
      </c>
      <c r="F1772" s="115">
        <v>176.79912863000001</v>
      </c>
      <c r="G1772" s="115">
        <v>166.39158322</v>
      </c>
    </row>
    <row r="1773" spans="1:7" x14ac:dyDescent="0.3">
      <c r="A1773" s="234">
        <v>45931</v>
      </c>
      <c r="B1773" s="83">
        <v>151.93805043</v>
      </c>
      <c r="C1773" s="83">
        <v>170.45572887</v>
      </c>
      <c r="F1773" s="115">
        <v>176.89659982000001</v>
      </c>
      <c r="G1773" s="115">
        <v>165.57272742999999</v>
      </c>
    </row>
    <row r="1774" spans="1:7" x14ac:dyDescent="0.3">
      <c r="A1774" s="234">
        <v>45932</v>
      </c>
      <c r="B1774" s="83">
        <v>151.98525253</v>
      </c>
      <c r="C1774" s="83">
        <v>170.09700995</v>
      </c>
      <c r="F1774" s="115">
        <v>176.99412472</v>
      </c>
      <c r="G1774" s="115">
        <v>163.78895374000001</v>
      </c>
    </row>
    <row r="1775" spans="1:7" x14ac:dyDescent="0.3">
      <c r="A1775" s="234">
        <v>45933</v>
      </c>
      <c r="B1775" s="83">
        <v>152.44536675000001</v>
      </c>
      <c r="C1775" s="83">
        <v>170.09686224000001</v>
      </c>
      <c r="F1775" s="115">
        <v>177.09170351</v>
      </c>
      <c r="G1775" s="115">
        <v>164.07455823999999</v>
      </c>
    </row>
    <row r="1776" spans="1:7" x14ac:dyDescent="0.3">
      <c r="A1776" s="234">
        <v>45936</v>
      </c>
      <c r="B1776" s="83">
        <v>152.35734120000001</v>
      </c>
      <c r="C1776" s="83">
        <v>170.14368848999999</v>
      </c>
      <c r="F1776" s="115">
        <v>177.18933601000001</v>
      </c>
      <c r="G1776" s="115">
        <v>163.40031952000001</v>
      </c>
    </row>
    <row r="1777" spans="1:7" x14ac:dyDescent="0.3">
      <c r="A1777" s="234">
        <v>45937</v>
      </c>
      <c r="B1777" s="83">
        <v>152.04521195999999</v>
      </c>
      <c r="C1777" s="83">
        <v>169.70458162</v>
      </c>
      <c r="F1777" s="115">
        <v>177.28702239</v>
      </c>
      <c r="G1777" s="115">
        <v>160.83834439</v>
      </c>
    </row>
    <row r="1778" spans="1:7" x14ac:dyDescent="0.3">
      <c r="A1778" s="234">
        <v>45938</v>
      </c>
      <c r="B1778" s="83">
        <v>152.12600835999999</v>
      </c>
      <c r="C1778" s="83">
        <v>169.89154300000001</v>
      </c>
      <c r="F1778" s="115">
        <v>177.38476266999999</v>
      </c>
      <c r="G1778" s="115">
        <v>161.73602844000001</v>
      </c>
    </row>
    <row r="1779" spans="1:7" x14ac:dyDescent="0.3">
      <c r="A1779" s="234">
        <v>45939</v>
      </c>
      <c r="B1779" s="83">
        <v>151.95548543999999</v>
      </c>
      <c r="C1779" s="83">
        <v>169.96926932</v>
      </c>
      <c r="F1779" s="115">
        <v>177.48255682999999</v>
      </c>
      <c r="G1779" s="115">
        <v>161.23858437999999</v>
      </c>
    </row>
    <row r="1780" spans="1:7" x14ac:dyDescent="0.3">
      <c r="A1780" s="234">
        <v>45940</v>
      </c>
      <c r="B1780" s="83">
        <v>152.12600835999999</v>
      </c>
      <c r="C1780" s="83">
        <v>169.62373722000001</v>
      </c>
      <c r="F1780" s="115">
        <v>177.58040489000001</v>
      </c>
      <c r="G1780" s="115">
        <v>160.06907484999999</v>
      </c>
    </row>
    <row r="1781" spans="1:7" x14ac:dyDescent="0.3">
      <c r="A1781" s="234">
        <v>45943</v>
      </c>
      <c r="B1781" s="83">
        <v>151.81047717000001</v>
      </c>
      <c r="C1781" s="83">
        <v>169.43697277000001</v>
      </c>
      <c r="F1781" s="115">
        <v>177.67830683</v>
      </c>
      <c r="G1781" s="115">
        <v>161.32411440000001</v>
      </c>
    </row>
    <row r="1782" spans="1:7" x14ac:dyDescent="0.3">
      <c r="A1782" s="234">
        <v>45944</v>
      </c>
      <c r="B1782" s="83">
        <v>152.04436147000001</v>
      </c>
      <c r="C1782" s="83">
        <v>169.46381389999999</v>
      </c>
      <c r="F1782" s="115">
        <v>177.77626283000001</v>
      </c>
      <c r="G1782" s="115">
        <v>161.20991129000001</v>
      </c>
    </row>
    <row r="1783" spans="1:7" x14ac:dyDescent="0.3">
      <c r="A1783" s="234">
        <v>45945</v>
      </c>
      <c r="B1783" s="83">
        <v>152.49512032000001</v>
      </c>
      <c r="C1783" s="83">
        <v>169.92015788</v>
      </c>
      <c r="F1783" s="115">
        <v>177.87427273</v>
      </c>
      <c r="G1783" s="115">
        <v>162.25746914000001</v>
      </c>
    </row>
    <row r="1784" spans="1:7" x14ac:dyDescent="0.3">
      <c r="A1784" s="234">
        <v>45946</v>
      </c>
      <c r="B1784" s="83">
        <v>152.16470558</v>
      </c>
      <c r="C1784" s="83">
        <v>169.73443119000001</v>
      </c>
      <c r="F1784" s="115">
        <v>177.97233668999999</v>
      </c>
      <c r="G1784" s="115">
        <v>161.79819899</v>
      </c>
    </row>
    <row r="1785" spans="1:7" x14ac:dyDescent="0.3">
      <c r="A1785" s="234">
        <v>45947</v>
      </c>
      <c r="B1785" s="83">
        <v>152.13153653000001</v>
      </c>
      <c r="C1785" s="83">
        <v>169.55745862000001</v>
      </c>
      <c r="F1785" s="115">
        <v>178.07045471999999</v>
      </c>
      <c r="G1785" s="115">
        <v>163.16200287000001</v>
      </c>
    </row>
    <row r="1786" spans="1:7" x14ac:dyDescent="0.3">
      <c r="A1786" s="234">
        <v>45950</v>
      </c>
      <c r="B1786" s="83">
        <v>151.712671</v>
      </c>
      <c r="C1786" s="83">
        <v>170.05806494000001</v>
      </c>
      <c r="F1786" s="115">
        <v>178.16862681999999</v>
      </c>
      <c r="G1786" s="115">
        <v>164.42576951000001</v>
      </c>
    </row>
    <row r="1787" spans="1:7" x14ac:dyDescent="0.3">
      <c r="A1787" s="234">
        <v>45951</v>
      </c>
      <c r="B1787" s="83">
        <v>151.91381150999999</v>
      </c>
      <c r="C1787" s="83">
        <v>170.28974835</v>
      </c>
      <c r="F1787" s="115">
        <v>178.26685316000001</v>
      </c>
      <c r="G1787" s="115">
        <v>163.94313989</v>
      </c>
    </row>
    <row r="1788" spans="1:7" x14ac:dyDescent="0.3">
      <c r="A1788" s="234">
        <v>45952</v>
      </c>
      <c r="B1788" s="83">
        <v>151.72585357</v>
      </c>
      <c r="C1788" s="83">
        <v>170.95694498</v>
      </c>
      <c r="F1788" s="115">
        <v>178.36513357000001</v>
      </c>
      <c r="G1788" s="115">
        <v>164.83933339000001</v>
      </c>
    </row>
    <row r="1789" spans="1:7" x14ac:dyDescent="0.3">
      <c r="A1789" s="234">
        <v>45953</v>
      </c>
      <c r="B1789" s="83">
        <v>151.72330210999999</v>
      </c>
      <c r="C1789" s="83">
        <v>171.44659837</v>
      </c>
      <c r="F1789" s="115">
        <v>178.46346822999999</v>
      </c>
      <c r="G1789" s="115">
        <v>165.80442196000001</v>
      </c>
    </row>
    <row r="1790" spans="1:7" x14ac:dyDescent="0.3">
      <c r="A1790" s="234">
        <v>45954</v>
      </c>
      <c r="B1790" s="83">
        <v>152.18043961999999</v>
      </c>
      <c r="C1790" s="83">
        <v>172.1658372</v>
      </c>
      <c r="F1790" s="115">
        <v>178.56185694999999</v>
      </c>
      <c r="G1790" s="115">
        <v>166.31784103000001</v>
      </c>
    </row>
    <row r="1791" spans="1:7" x14ac:dyDescent="0.3">
      <c r="A1791" s="234">
        <v>45957</v>
      </c>
      <c r="B1791" s="83">
        <v>152.35946741999999</v>
      </c>
      <c r="C1791" s="83">
        <v>172.27110116</v>
      </c>
      <c r="F1791" s="115">
        <v>178.66029990999999</v>
      </c>
      <c r="G1791" s="115">
        <v>167.22455937000001</v>
      </c>
    </row>
    <row r="1792" spans="1:7" x14ac:dyDescent="0.3">
      <c r="A1792" s="234">
        <v>45958</v>
      </c>
      <c r="B1792" s="83">
        <v>152.42750649999999</v>
      </c>
      <c r="C1792" s="83">
        <v>172.01058226000001</v>
      </c>
      <c r="F1792" s="115">
        <v>178.7587973</v>
      </c>
      <c r="G1792" s="115">
        <v>167.74772956000001</v>
      </c>
    </row>
    <row r="1793" spans="1:7" x14ac:dyDescent="0.3">
      <c r="A1793" s="234">
        <v>45959</v>
      </c>
      <c r="B1793" s="83">
        <v>152.64905872</v>
      </c>
      <c r="C1793" s="83">
        <v>171.85538291</v>
      </c>
      <c r="F1793" s="115">
        <v>178.85734894000001</v>
      </c>
      <c r="G1793" s="115">
        <v>169.11770043999999</v>
      </c>
    </row>
    <row r="1794" spans="1:7" x14ac:dyDescent="0.3">
      <c r="A1794" s="234">
        <v>45960</v>
      </c>
      <c r="B1794" s="83">
        <v>152.47938629000001</v>
      </c>
      <c r="C1794" s="83">
        <v>171.68385859</v>
      </c>
      <c r="F1794" s="115">
        <v>178.95595481999999</v>
      </c>
      <c r="G1794" s="115">
        <v>169.28529012000001</v>
      </c>
    </row>
    <row r="1795" spans="1:7" x14ac:dyDescent="0.3">
      <c r="A1795" s="234">
        <v>45961</v>
      </c>
      <c r="B1795" s="83">
        <v>152.81490396000001</v>
      </c>
      <c r="C1795" s="83">
        <v>172.04299906</v>
      </c>
      <c r="F1795" s="115">
        <v>179.05461513</v>
      </c>
      <c r="G1795" s="115">
        <v>170.15027319000001</v>
      </c>
    </row>
    <row r="1796" spans="1:7" x14ac:dyDescent="0.3">
      <c r="A1796" s="234">
        <v>45964</v>
      </c>
      <c r="B1796" s="83">
        <v>152.72517743</v>
      </c>
      <c r="C1796" s="83">
        <v>171.96367823</v>
      </c>
      <c r="F1796" s="115">
        <v>179.15332985000001</v>
      </c>
      <c r="G1796" s="115">
        <v>171.19002559</v>
      </c>
    </row>
    <row r="1797" spans="1:7" x14ac:dyDescent="0.3">
      <c r="A1797" s="234">
        <v>45965</v>
      </c>
      <c r="B1797" s="83">
        <v>152.64268006</v>
      </c>
      <c r="C1797" s="83">
        <v>171.81262269999999</v>
      </c>
      <c r="F1797" s="115">
        <v>179.25209900999999</v>
      </c>
      <c r="G1797" s="115">
        <v>171.47443537999999</v>
      </c>
    </row>
    <row r="1798" spans="1:7" x14ac:dyDescent="0.3">
      <c r="A1798" s="234">
        <v>45966</v>
      </c>
      <c r="B1798" s="83">
        <v>152.69285887000001</v>
      </c>
      <c r="C1798" s="83">
        <v>172.08455875999999</v>
      </c>
      <c r="F1798" s="115">
        <v>179.35092258</v>
      </c>
      <c r="G1798" s="115">
        <v>174.42166538999999</v>
      </c>
    </row>
    <row r="1799" spans="1:7" x14ac:dyDescent="0.3">
      <c r="A1799" s="234">
        <v>45967</v>
      </c>
      <c r="B1799" s="83">
        <v>152.77620673999999</v>
      </c>
      <c r="C1799" s="83">
        <v>172.48142161999999</v>
      </c>
      <c r="F1799" s="115">
        <v>179.44980057999999</v>
      </c>
      <c r="G1799" s="115">
        <v>174.47194571</v>
      </c>
    </row>
    <row r="1800" spans="1:7" x14ac:dyDescent="0.3">
      <c r="A1800" s="234">
        <v>45968</v>
      </c>
      <c r="B1800" s="83">
        <v>152.94332771000001</v>
      </c>
      <c r="C1800" s="83">
        <v>172.80329728000001</v>
      </c>
      <c r="F1800" s="115">
        <v>179.54873318</v>
      </c>
      <c r="G1800" s="115">
        <v>175.29675230999999</v>
      </c>
    </row>
    <row r="1801" spans="1:7" x14ac:dyDescent="0.3">
      <c r="A1801" s="234">
        <v>45971</v>
      </c>
      <c r="B1801" s="83">
        <v>152.79279126</v>
      </c>
      <c r="C1801" s="83">
        <v>173.12888140999999</v>
      </c>
      <c r="F1801" s="115">
        <v>179.64772038999999</v>
      </c>
      <c r="G1801" s="115">
        <v>176.65506051</v>
      </c>
    </row>
    <row r="1802" spans="1:7" x14ac:dyDescent="0.3">
      <c r="A1802" s="234">
        <v>45972</v>
      </c>
      <c r="B1802" s="83">
        <v>152.77663197999999</v>
      </c>
      <c r="C1802" s="83">
        <v>173.97642328000001</v>
      </c>
      <c r="F1802" s="115">
        <v>179.74676202000001</v>
      </c>
      <c r="G1802" s="115">
        <v>179.48970312</v>
      </c>
    </row>
    <row r="1803" spans="1:7" x14ac:dyDescent="0.3">
      <c r="A1803" s="234">
        <v>45973</v>
      </c>
      <c r="B1803" s="83">
        <v>152.96288894</v>
      </c>
      <c r="C1803" s="83">
        <v>174.46738409</v>
      </c>
      <c r="F1803" s="115">
        <v>179.84585824999999</v>
      </c>
      <c r="G1803" s="115">
        <v>179.35805719999999</v>
      </c>
    </row>
    <row r="1804" spans="1:7" x14ac:dyDescent="0.3">
      <c r="A1804" s="234">
        <v>45974</v>
      </c>
      <c r="B1804" s="83">
        <v>152.70859290999999</v>
      </c>
      <c r="C1804" s="83">
        <v>174.2603671</v>
      </c>
      <c r="F1804" s="115">
        <v>179.94500926000001</v>
      </c>
      <c r="G1804" s="115">
        <v>178.82274645999999</v>
      </c>
    </row>
    <row r="1805" spans="1:7" x14ac:dyDescent="0.3">
      <c r="A1805" s="234">
        <v>45975</v>
      </c>
      <c r="B1805" s="83">
        <v>153.79891903000001</v>
      </c>
      <c r="C1805" s="83">
        <v>174.5133056</v>
      </c>
      <c r="F1805" s="115">
        <v>180.04421486999999</v>
      </c>
      <c r="G1805" s="115">
        <v>179.47842731</v>
      </c>
    </row>
    <row r="1806" spans="1:7" x14ac:dyDescent="0.3">
      <c r="A1806" s="234">
        <v>45978</v>
      </c>
      <c r="B1806" s="83">
        <v>153.78913840999999</v>
      </c>
      <c r="C1806" s="83">
        <v>174.21827571</v>
      </c>
      <c r="F1806" s="115">
        <v>180.14347509000001</v>
      </c>
      <c r="G1806" s="115">
        <v>178.62988576000001</v>
      </c>
    </row>
    <row r="1807" spans="1:7" x14ac:dyDescent="0.3">
      <c r="A1807" s="234">
        <v>45979</v>
      </c>
      <c r="B1807" s="83">
        <v>153.76447425000001</v>
      </c>
      <c r="C1807" s="83">
        <v>174.2999331</v>
      </c>
      <c r="F1807" s="115">
        <v>180.24279007999999</v>
      </c>
      <c r="G1807" s="115">
        <v>178.09419954000001</v>
      </c>
    </row>
    <row r="1808" spans="1:7" x14ac:dyDescent="0.3">
      <c r="A1808" s="234">
        <v>45980</v>
      </c>
      <c r="B1808" s="83">
        <v>153.92223985000001</v>
      </c>
      <c r="C1808" s="83">
        <v>174.71200967999999</v>
      </c>
      <c r="F1808" s="115">
        <v>180.34215986000001</v>
      </c>
      <c r="G1808" s="115">
        <v>176.79541076000001</v>
      </c>
    </row>
    <row r="1809" spans="1:7" x14ac:dyDescent="0.3">
      <c r="A1809" s="234">
        <v>45981</v>
      </c>
      <c r="F1809" s="115"/>
      <c r="G1809" s="115"/>
    </row>
    <row r="1810" spans="1:7" x14ac:dyDescent="0.3">
      <c r="A1810" s="234">
        <v>45982</v>
      </c>
      <c r="B1810" s="83">
        <v>154.17015721000001</v>
      </c>
      <c r="C1810" s="83">
        <v>174.76834690999999</v>
      </c>
      <c r="F1810" s="115">
        <v>180.44158442</v>
      </c>
      <c r="G1810" s="115">
        <v>176.10070264000001</v>
      </c>
    </row>
    <row r="1811" spans="1:7" x14ac:dyDescent="0.3">
      <c r="A1811" s="234">
        <v>45985</v>
      </c>
      <c r="B1811" s="83">
        <v>154.20545247999999</v>
      </c>
      <c r="C1811" s="83">
        <v>174.83756063000001</v>
      </c>
      <c r="F1811" s="115">
        <v>180.54106375000001</v>
      </c>
      <c r="G1811" s="115">
        <v>176.67810138999999</v>
      </c>
    </row>
    <row r="1812" spans="1:7" x14ac:dyDescent="0.3">
      <c r="A1812" s="234">
        <v>45986</v>
      </c>
      <c r="B1812" s="83">
        <v>154.41594835999999</v>
      </c>
      <c r="C1812" s="83">
        <v>175.36730768999999</v>
      </c>
      <c r="F1812" s="115">
        <v>180.64059804999999</v>
      </c>
      <c r="G1812" s="115">
        <v>177.39790984999999</v>
      </c>
    </row>
    <row r="1813" spans="1:7" x14ac:dyDescent="0.3">
      <c r="A1813" s="234">
        <v>45987</v>
      </c>
      <c r="B1813" s="83">
        <v>153.85845322</v>
      </c>
      <c r="C1813" s="83">
        <v>175.68809114000001</v>
      </c>
      <c r="F1813" s="115">
        <v>180.74018713000001</v>
      </c>
      <c r="G1813" s="115">
        <v>180.40717387000001</v>
      </c>
    </row>
    <row r="1814" spans="1:7" x14ac:dyDescent="0.3">
      <c r="A1814" s="234">
        <v>45988</v>
      </c>
      <c r="B1814" s="83">
        <v>154.55712943</v>
      </c>
      <c r="C1814" s="83">
        <v>175.70153253000001</v>
      </c>
      <c r="F1814" s="115">
        <v>180.83983117</v>
      </c>
      <c r="G1814" s="115">
        <v>180.18509392999999</v>
      </c>
    </row>
    <row r="1815" spans="1:7" x14ac:dyDescent="0.3">
      <c r="A1815" s="234">
        <v>45989</v>
      </c>
      <c r="B1815" s="83">
        <v>155.65681092</v>
      </c>
      <c r="C1815" s="83">
        <v>175.55472331000001</v>
      </c>
      <c r="F1815" s="115">
        <v>180.93953016</v>
      </c>
      <c r="G1815" s="115">
        <v>180.99564362000001</v>
      </c>
    </row>
    <row r="1816" spans="1:7" x14ac:dyDescent="0.3">
      <c r="A1816" s="234">
        <v>45992</v>
      </c>
      <c r="B1816" s="83">
        <v>155.64915653</v>
      </c>
      <c r="C1816" s="83">
        <v>175.38475761000001</v>
      </c>
      <c r="F1816" s="115">
        <v>181.03928411999999</v>
      </c>
      <c r="G1816" s="115">
        <v>180.47097151</v>
      </c>
    </row>
    <row r="1817" spans="1:7" x14ac:dyDescent="0.3">
      <c r="A1817" s="234">
        <v>45993</v>
      </c>
      <c r="B1817" s="83">
        <v>155.99147811</v>
      </c>
      <c r="C1817" s="83">
        <v>176.12018272</v>
      </c>
      <c r="F1817" s="115">
        <v>181.13909303</v>
      </c>
      <c r="G1817" s="115">
        <v>183.29417900999999</v>
      </c>
    </row>
    <row r="1818" spans="1:7" x14ac:dyDescent="0.3">
      <c r="A1818" s="234">
        <v>45994</v>
      </c>
      <c r="B1818" s="83">
        <v>155.94512649000001</v>
      </c>
      <c r="C1818" s="83">
        <v>176.63618982</v>
      </c>
      <c r="F1818" s="115">
        <v>181.23895690000001</v>
      </c>
      <c r="G1818" s="115">
        <v>184.04847482</v>
      </c>
    </row>
    <row r="1819" spans="1:7" x14ac:dyDescent="0.3">
      <c r="A1819" s="234">
        <v>45995</v>
      </c>
      <c r="B1819" s="83">
        <v>156.31678991999999</v>
      </c>
      <c r="C1819" s="83">
        <v>177.04970041000001</v>
      </c>
      <c r="F1819" s="115">
        <v>181.33887591000001</v>
      </c>
      <c r="G1819" s="115">
        <v>187.12108136000001</v>
      </c>
    </row>
    <row r="1820" spans="1:7" x14ac:dyDescent="0.3">
      <c r="A1820" s="234">
        <v>45996</v>
      </c>
      <c r="B1820" s="83">
        <v>156.07907840999999</v>
      </c>
      <c r="C1820" s="83">
        <v>175.14660193</v>
      </c>
      <c r="F1820" s="115">
        <v>181.43884987999999</v>
      </c>
      <c r="G1820" s="115">
        <v>179.05819579999999</v>
      </c>
    </row>
    <row r="1821" spans="1:7" x14ac:dyDescent="0.3">
      <c r="A1821" s="234">
        <v>45999</v>
      </c>
      <c r="B1821" s="83">
        <v>156.38993192000001</v>
      </c>
      <c r="C1821" s="83">
        <v>175.26570186999999</v>
      </c>
      <c r="F1821" s="115">
        <v>181.53887899</v>
      </c>
      <c r="G1821" s="115">
        <v>179.98901319999999</v>
      </c>
    </row>
    <row r="1822" spans="1:7" x14ac:dyDescent="0.3">
      <c r="A1822" s="234">
        <v>46000</v>
      </c>
      <c r="B1822" s="83">
        <v>156.30190637000001</v>
      </c>
      <c r="C1822" s="83">
        <v>174.71476881999999</v>
      </c>
      <c r="F1822" s="115">
        <v>181.63896324000001</v>
      </c>
      <c r="G1822" s="115">
        <v>179.75428067999999</v>
      </c>
    </row>
    <row r="1823" spans="1:7" x14ac:dyDescent="0.3">
      <c r="A1823" s="234">
        <v>46001</v>
      </c>
      <c r="B1823" s="83">
        <v>156.33635115000001</v>
      </c>
      <c r="C1823" s="83">
        <v>174.61436673</v>
      </c>
      <c r="F1823" s="115">
        <v>181.73910280000001</v>
      </c>
      <c r="G1823" s="115">
        <v>180.99887504</v>
      </c>
    </row>
    <row r="1824" spans="1:7" x14ac:dyDescent="0.3">
      <c r="A1824" s="234">
        <v>46002</v>
      </c>
      <c r="B1824" s="83">
        <v>156.40949315</v>
      </c>
      <c r="C1824" s="83">
        <v>175.44768142000001</v>
      </c>
      <c r="F1824" s="115">
        <v>181.83929749999999</v>
      </c>
      <c r="G1824" s="115">
        <v>181.12873457000001</v>
      </c>
    </row>
    <row r="1825" spans="1:7" x14ac:dyDescent="0.3">
      <c r="A1825" s="234">
        <v>46003</v>
      </c>
      <c r="B1825" s="83">
        <v>156.74330985</v>
      </c>
      <c r="C1825" s="83">
        <v>175.84304123999999</v>
      </c>
      <c r="F1825" s="115">
        <v>181.93954751000001</v>
      </c>
      <c r="G1825" s="115">
        <v>182.92338583</v>
      </c>
    </row>
    <row r="1826" spans="1:7" x14ac:dyDescent="0.3">
      <c r="A1826" s="234">
        <v>46006</v>
      </c>
      <c r="B1826" s="83">
        <v>156.92659008999999</v>
      </c>
      <c r="C1826" s="83">
        <v>176.08439641000001</v>
      </c>
      <c r="F1826" s="115">
        <v>182.03985266000001</v>
      </c>
      <c r="G1826" s="115">
        <v>184.87517020000001</v>
      </c>
    </row>
    <row r="1827" spans="1:7" x14ac:dyDescent="0.3">
      <c r="A1827" s="234">
        <v>46007</v>
      </c>
      <c r="B1827" s="83">
        <v>156.98102134999999</v>
      </c>
      <c r="C1827" s="83">
        <v>175.55377204000001</v>
      </c>
      <c r="F1827" s="115">
        <v>182.14021313000001</v>
      </c>
      <c r="G1827" s="115">
        <v>180.43327549</v>
      </c>
    </row>
    <row r="1828" spans="1:7" x14ac:dyDescent="0.3">
      <c r="A1828" s="234">
        <v>46008</v>
      </c>
      <c r="B1828" s="83">
        <v>156.78625951000001</v>
      </c>
      <c r="C1828" s="83">
        <v>174.13452050000001</v>
      </c>
      <c r="F1828" s="115">
        <v>182.24062891</v>
      </c>
      <c r="G1828" s="115">
        <v>179.01029353000001</v>
      </c>
    </row>
    <row r="1829" spans="1:7" x14ac:dyDescent="0.3">
      <c r="A1829" s="234">
        <v>46009</v>
      </c>
      <c r="B1829" s="83">
        <v>157.21745712000001</v>
      </c>
      <c r="C1829" s="83">
        <v>174.3164554</v>
      </c>
      <c r="F1829" s="115">
        <v>182.34110018999999</v>
      </c>
      <c r="G1829" s="115">
        <v>179.68852598999999</v>
      </c>
    </row>
    <row r="1830" spans="1:7" x14ac:dyDescent="0.3">
      <c r="A1830" s="234">
        <v>46010</v>
      </c>
      <c r="B1830" s="83">
        <v>157.65248194</v>
      </c>
      <c r="C1830" s="83">
        <v>175.04356849000001</v>
      </c>
      <c r="F1830" s="115">
        <v>182.44162678000001</v>
      </c>
      <c r="G1830" s="115">
        <v>180.31396355999999</v>
      </c>
    </row>
    <row r="1831" spans="1:7" x14ac:dyDescent="0.3">
      <c r="A1831" s="234">
        <v>46013</v>
      </c>
      <c r="B1831" s="83">
        <v>158.83253457999999</v>
      </c>
      <c r="C1831" s="83">
        <v>174.56982593999999</v>
      </c>
      <c r="F1831" s="115">
        <v>182.54220887</v>
      </c>
      <c r="G1831" s="115">
        <v>179.93692374</v>
      </c>
    </row>
    <row r="1832" spans="1:7" x14ac:dyDescent="0.3">
      <c r="A1832" s="234">
        <v>46014</v>
      </c>
      <c r="B1832" s="83">
        <v>159.68557444000001</v>
      </c>
      <c r="C1832" s="83">
        <v>174.85822769999999</v>
      </c>
      <c r="F1832" s="115">
        <v>182.64284627999999</v>
      </c>
      <c r="G1832" s="115">
        <v>182.57004683</v>
      </c>
    </row>
    <row r="1833" spans="1:7" x14ac:dyDescent="0.3">
      <c r="A1833" s="234">
        <v>46015</v>
      </c>
      <c r="C1833" s="83">
        <v>174.89494712999999</v>
      </c>
      <c r="F1833" s="115">
        <v>182.74353918</v>
      </c>
      <c r="G1833" s="115"/>
    </row>
    <row r="1834" spans="1:7" x14ac:dyDescent="0.3">
      <c r="A1834" s="234">
        <v>46016</v>
      </c>
      <c r="F1834" s="115"/>
      <c r="G1834" s="115"/>
    </row>
    <row r="1835" spans="1:7" x14ac:dyDescent="0.3">
      <c r="A1835" s="234">
        <v>46017</v>
      </c>
      <c r="B1835" s="83">
        <v>160.55349785000001</v>
      </c>
      <c r="C1835" s="83">
        <v>175.45740294000001</v>
      </c>
      <c r="F1835" s="115">
        <v>182.84428757000001</v>
      </c>
      <c r="G1835" s="115">
        <v>183.0716098</v>
      </c>
    </row>
    <row r="1836" spans="1:7" x14ac:dyDescent="0.3">
      <c r="A1836" s="234">
        <v>46020</v>
      </c>
      <c r="B1836" s="83">
        <v>160.41486824</v>
      </c>
      <c r="C1836" s="83">
        <v>175.83471716</v>
      </c>
      <c r="F1836" s="115">
        <v>182.94509163999999</v>
      </c>
      <c r="G1836" s="115">
        <v>182.60926753000001</v>
      </c>
    </row>
    <row r="1837" spans="1:7" x14ac:dyDescent="0.3">
      <c r="A1837" s="234">
        <v>46021</v>
      </c>
      <c r="B1837" s="83">
        <v>160.54286673999999</v>
      </c>
      <c r="C1837" s="83">
        <v>176.01070797</v>
      </c>
      <c r="F1837" s="115">
        <v>183.04595119999999</v>
      </c>
      <c r="G1837" s="115">
        <v>183.33186365</v>
      </c>
    </row>
    <row r="1838" spans="1:7" x14ac:dyDescent="0.3">
      <c r="A1838" s="234">
        <v>46022</v>
      </c>
      <c r="C1838" s="83">
        <v>176.09221316</v>
      </c>
      <c r="F1838" s="115">
        <v>183.14686642999999</v>
      </c>
      <c r="G1838" s="115"/>
    </row>
    <row r="1839" spans="1:7" x14ac:dyDescent="0.3">
      <c r="A1839" s="234">
        <v>46023</v>
      </c>
      <c r="F1839" s="115"/>
      <c r="G1839" s="115"/>
    </row>
    <row r="1840" spans="1:7" x14ac:dyDescent="0.3">
      <c r="A1840" s="234">
        <v>46024</v>
      </c>
      <c r="B1840" s="83">
        <v>160.69510416</v>
      </c>
      <c r="C1840" s="83">
        <v>176.43021071000001</v>
      </c>
      <c r="F1840" s="115">
        <v>183.24783715999999</v>
      </c>
      <c r="G1840" s="115">
        <v>182.6643267</v>
      </c>
    </row>
    <row r="1841" spans="1:7" x14ac:dyDescent="0.3">
      <c r="A1841" s="234">
        <v>46027</v>
      </c>
      <c r="B1841" s="83">
        <v>160.86690282000001</v>
      </c>
      <c r="C1841" s="83">
        <v>176.03744085</v>
      </c>
      <c r="F1841" s="115">
        <v>183.34886356000001</v>
      </c>
      <c r="G1841" s="115">
        <v>184.17884638000001</v>
      </c>
    </row>
    <row r="1842" spans="1:7" x14ac:dyDescent="0.3">
      <c r="A1842" s="234">
        <v>46028</v>
      </c>
      <c r="B1842" s="83">
        <v>161.10163761999999</v>
      </c>
      <c r="C1842" s="83">
        <v>175.59566798</v>
      </c>
      <c r="F1842" s="115">
        <v>183.44994581</v>
      </c>
      <c r="G1842" s="115">
        <v>186.22023417</v>
      </c>
    </row>
    <row r="1843" spans="1:7" x14ac:dyDescent="0.3">
      <c r="A1843" s="234">
        <v>46029</v>
      </c>
      <c r="B1843" s="83">
        <v>160.78780739999999</v>
      </c>
      <c r="C1843" s="83">
        <v>175.5845885</v>
      </c>
      <c r="F1843" s="115">
        <v>183.55108372999999</v>
      </c>
      <c r="G1843" s="115">
        <v>184.29886375999999</v>
      </c>
    </row>
    <row r="1844" spans="1:7" x14ac:dyDescent="0.3">
      <c r="A1844" s="234">
        <v>46030</v>
      </c>
      <c r="B1844" s="83">
        <v>160.85074354</v>
      </c>
      <c r="C1844" s="83">
        <v>175.76633683</v>
      </c>
      <c r="F1844" s="115">
        <v>183.65227733</v>
      </c>
      <c r="G1844" s="115">
        <v>185.39258301999999</v>
      </c>
    </row>
    <row r="1845" spans="1:7" x14ac:dyDescent="0.3">
      <c r="A1845" s="234">
        <v>46031</v>
      </c>
      <c r="B1845" s="83">
        <v>161.14458728</v>
      </c>
      <c r="C1845" s="83">
        <v>175.48137173000001</v>
      </c>
      <c r="F1845" s="115">
        <v>183.75352677999999</v>
      </c>
      <c r="G1845" s="115">
        <v>185.88620399999999</v>
      </c>
    </row>
    <row r="1846" spans="1:7" x14ac:dyDescent="0.3">
      <c r="A1846" s="234">
        <v>46034</v>
      </c>
      <c r="B1846" s="83">
        <v>161.08632882000001</v>
      </c>
      <c r="C1846" s="83">
        <v>175.5044115</v>
      </c>
      <c r="F1846" s="115">
        <v>183.85483207999999</v>
      </c>
      <c r="G1846" s="115">
        <v>185.63592883999999</v>
      </c>
    </row>
    <row r="1847" spans="1:7" x14ac:dyDescent="0.3">
      <c r="A1847" s="234">
        <v>46035</v>
      </c>
      <c r="B1847" s="83">
        <v>161.41674355999999</v>
      </c>
      <c r="C1847" s="83">
        <v>175.48728546000001</v>
      </c>
      <c r="F1847" s="115">
        <v>183.95619323</v>
      </c>
      <c r="G1847" s="115">
        <v>184.29637192999999</v>
      </c>
    </row>
    <row r="1848" spans="1:7" x14ac:dyDescent="0.3">
      <c r="A1848" s="234">
        <v>46036</v>
      </c>
      <c r="B1848" s="83">
        <v>161.50264289</v>
      </c>
      <c r="C1848" s="83">
        <v>174.74405956999999</v>
      </c>
      <c r="F1848" s="115">
        <v>184.05761022999999</v>
      </c>
      <c r="G1848" s="115">
        <v>187.90659898999999</v>
      </c>
    </row>
    <row r="1849" spans="1:7" x14ac:dyDescent="0.3">
      <c r="A1849" s="234">
        <v>46037</v>
      </c>
      <c r="B1849" s="83">
        <v>161.78330406000001</v>
      </c>
      <c r="C1849" s="83">
        <v>174.91180918000001</v>
      </c>
      <c r="F1849" s="115">
        <v>184.15908309</v>
      </c>
      <c r="G1849" s="115">
        <v>188.38714640000001</v>
      </c>
    </row>
    <row r="1850" spans="1:7" x14ac:dyDescent="0.3">
      <c r="A1850" s="234">
        <v>46038</v>
      </c>
      <c r="B1850" s="83">
        <v>161.98827177000001</v>
      </c>
      <c r="C1850" s="83">
        <v>174.79935681000001</v>
      </c>
      <c r="F1850" s="115">
        <v>184.26061197000001</v>
      </c>
      <c r="G1850" s="115">
        <v>187.51291284999999</v>
      </c>
    </row>
    <row r="1851" spans="1:7" x14ac:dyDescent="0.3">
      <c r="A1851" s="234">
        <v>46041</v>
      </c>
      <c r="B1851" s="83">
        <v>162.16177139999999</v>
      </c>
      <c r="C1851" s="83">
        <v>174.78797559</v>
      </c>
      <c r="F1851" s="115">
        <v>184.36219689000001</v>
      </c>
      <c r="G1851" s="115">
        <v>187.56899605999999</v>
      </c>
    </row>
    <row r="1852" spans="1:7" x14ac:dyDescent="0.3">
      <c r="A1852" s="234">
        <v>46042</v>
      </c>
      <c r="B1852" s="83">
        <v>162.05205839000001</v>
      </c>
      <c r="C1852" s="83">
        <v>174.68444074000001</v>
      </c>
      <c r="F1852" s="115">
        <v>184.46383764999999</v>
      </c>
      <c r="G1852" s="115">
        <v>189.19338375000001</v>
      </c>
    </row>
    <row r="1853" spans="1:7" x14ac:dyDescent="0.3">
      <c r="A1853" s="234">
        <v>46043</v>
      </c>
      <c r="B1853" s="83">
        <v>162.11627027</v>
      </c>
      <c r="C1853" s="83">
        <v>175.01462649000001</v>
      </c>
      <c r="F1853" s="115">
        <v>184.56553443999999</v>
      </c>
      <c r="G1853" s="115">
        <v>195.49665156</v>
      </c>
    </row>
    <row r="1854" spans="1:7" x14ac:dyDescent="0.3">
      <c r="A1854" s="234">
        <v>46044</v>
      </c>
      <c r="B1854" s="83">
        <v>162.45178794</v>
      </c>
      <c r="C1854" s="83">
        <v>175.591656</v>
      </c>
      <c r="F1854" s="115">
        <v>184.66728745</v>
      </c>
      <c r="G1854" s="115">
        <v>199.78928689</v>
      </c>
    </row>
    <row r="1855" spans="1:7" x14ac:dyDescent="0.3">
      <c r="A1855" s="234">
        <v>46045</v>
      </c>
      <c r="B1855" s="83">
        <v>163.35883380999999</v>
      </c>
      <c r="C1855" s="83">
        <v>176.21390224000001</v>
      </c>
      <c r="F1855" s="115">
        <v>184.76909648</v>
      </c>
      <c r="G1855" s="115">
        <v>203.50904062000001</v>
      </c>
    </row>
    <row r="1856" spans="1:7" x14ac:dyDescent="0.3">
      <c r="A1856" s="234">
        <v>46048</v>
      </c>
      <c r="B1856" s="83">
        <v>163.54509077</v>
      </c>
      <c r="C1856" s="83">
        <v>176.54400755</v>
      </c>
      <c r="F1856" s="115">
        <v>184.87096172</v>
      </c>
      <c r="G1856" s="115">
        <v>203.35218058000001</v>
      </c>
    </row>
    <row r="1857" spans="1:7" x14ac:dyDescent="0.3">
      <c r="A1857" s="234">
        <v>46049</v>
      </c>
      <c r="B1857" s="83">
        <v>163.29717339999999</v>
      </c>
      <c r="C1857" s="83">
        <v>177.05121803</v>
      </c>
      <c r="F1857" s="115">
        <v>184.97288298999999</v>
      </c>
      <c r="G1857" s="115">
        <v>206.99144484000001</v>
      </c>
    </row>
    <row r="1858" spans="1:7" x14ac:dyDescent="0.3">
      <c r="A1858" s="234">
        <v>46050</v>
      </c>
      <c r="B1858" s="83">
        <v>163.65778048000001</v>
      </c>
      <c r="C1858" s="83">
        <v>177.38593642000001</v>
      </c>
      <c r="F1858" s="115">
        <v>185.07486047</v>
      </c>
      <c r="G1858" s="115">
        <v>210.14539421000001</v>
      </c>
    </row>
    <row r="1859" spans="1:7" x14ac:dyDescent="0.3">
      <c r="A1859" s="234">
        <v>46051</v>
      </c>
      <c r="B1859" s="83">
        <v>163.4221952</v>
      </c>
      <c r="C1859" s="83">
        <v>177.85073704999999</v>
      </c>
      <c r="F1859" s="115">
        <v>185.17689415000001</v>
      </c>
      <c r="G1859" s="115">
        <v>208.37346524</v>
      </c>
    </row>
    <row r="1860" spans="1:7" x14ac:dyDescent="0.3">
      <c r="A1860" s="234">
        <v>46052</v>
      </c>
      <c r="B1860" s="83">
        <v>164.18635902</v>
      </c>
      <c r="C1860" s="83">
        <v>177.85058491999999</v>
      </c>
      <c r="F1860" s="115">
        <v>185.27898422999999</v>
      </c>
      <c r="G1860" s="115">
        <v>206.35969237</v>
      </c>
    </row>
    <row r="1861" spans="1:7" x14ac:dyDescent="0.3">
      <c r="A1861" s="234">
        <v>46055</v>
      </c>
      <c r="B1861" s="83">
        <v>163.85084135</v>
      </c>
      <c r="C1861" s="83">
        <v>177.61380821</v>
      </c>
      <c r="F1861" s="115">
        <v>185.38113050999999</v>
      </c>
      <c r="G1861" s="115">
        <v>207.98620779000001</v>
      </c>
    </row>
    <row r="1862" spans="1:7" x14ac:dyDescent="0.3">
      <c r="A1862" s="234">
        <v>46056</v>
      </c>
      <c r="B1862" s="83">
        <v>164.01413511999999</v>
      </c>
      <c r="C1862" s="83">
        <v>177.66625354999999</v>
      </c>
      <c r="F1862" s="115">
        <v>185.48333317999999</v>
      </c>
      <c r="G1862" s="115">
        <v>211.26430482999999</v>
      </c>
    </row>
    <row r="1863" spans="1:7" x14ac:dyDescent="0.3">
      <c r="A1863" s="234">
        <v>46057</v>
      </c>
      <c r="B1863" s="83">
        <v>163.63779400000001</v>
      </c>
      <c r="C1863" s="83">
        <v>177.48500122999999</v>
      </c>
      <c r="F1863" s="115">
        <v>185.58559205</v>
      </c>
      <c r="G1863" s="115">
        <v>206.75147834000001</v>
      </c>
    </row>
    <row r="1864" spans="1:7" x14ac:dyDescent="0.3">
      <c r="A1864" s="234">
        <v>46058</v>
      </c>
      <c r="B1864" s="83">
        <v>163.62035899</v>
      </c>
      <c r="C1864" s="83">
        <v>177.52604940000001</v>
      </c>
      <c r="F1864" s="115">
        <v>185.68790731999999</v>
      </c>
      <c r="G1864" s="115">
        <v>207.22824818999999</v>
      </c>
    </row>
    <row r="1865" spans="1:7" x14ac:dyDescent="0.3">
      <c r="A1865" s="234">
        <v>46059</v>
      </c>
      <c r="B1865" s="83">
        <v>163.59399385</v>
      </c>
      <c r="C1865" s="83">
        <v>177.31125939</v>
      </c>
      <c r="F1865" s="115">
        <v>185.79027895999999</v>
      </c>
      <c r="G1865" s="115">
        <v>208.16414026999999</v>
      </c>
    </row>
    <row r="1866" spans="1:7" x14ac:dyDescent="0.3">
      <c r="A1866" s="234">
        <v>46062</v>
      </c>
      <c r="B1866" s="83">
        <v>163.44090593999999</v>
      </c>
      <c r="C1866" s="83">
        <v>177.41600991999999</v>
      </c>
      <c r="F1866" s="115">
        <v>185.89270718</v>
      </c>
      <c r="G1866" s="115">
        <v>211.90913087000001</v>
      </c>
    </row>
    <row r="1867" spans="1:7" x14ac:dyDescent="0.3">
      <c r="A1867" s="234">
        <v>46063</v>
      </c>
      <c r="B1867" s="83">
        <v>163.03054528999999</v>
      </c>
      <c r="C1867" s="83">
        <v>177.55439211000001</v>
      </c>
      <c r="F1867" s="115">
        <v>185.99519178</v>
      </c>
      <c r="G1867" s="115">
        <v>211.55433546</v>
      </c>
    </row>
    <row r="1868" spans="1:7" x14ac:dyDescent="0.3">
      <c r="A1868" s="234">
        <v>46064</v>
      </c>
      <c r="B1868" s="83">
        <v>163.15003891000001</v>
      </c>
      <c r="C1868" s="83">
        <v>177.79135640999999</v>
      </c>
      <c r="F1868" s="115">
        <v>186.09773294999999</v>
      </c>
      <c r="G1868" s="115">
        <v>215.84368248000001</v>
      </c>
    </row>
    <row r="1869" spans="1:7" x14ac:dyDescent="0.3">
      <c r="A1869" s="234">
        <v>46065</v>
      </c>
      <c r="B1869" s="83">
        <v>162.99312380000001</v>
      </c>
      <c r="C1869" s="83">
        <v>178.14490889000001</v>
      </c>
      <c r="F1869" s="115">
        <v>186.20033068000001</v>
      </c>
      <c r="G1869" s="115">
        <v>213.64461542999999</v>
      </c>
    </row>
    <row r="1870" spans="1:7" x14ac:dyDescent="0.3">
      <c r="A1870" s="234">
        <v>46066</v>
      </c>
      <c r="B1870" s="83">
        <v>163.83170536</v>
      </c>
      <c r="C1870" s="83">
        <v>178.60491492</v>
      </c>
      <c r="F1870" s="115">
        <v>186.30298497000001</v>
      </c>
      <c r="G1870" s="115">
        <v>212.16303567</v>
      </c>
    </row>
    <row r="1871" spans="1:7" x14ac:dyDescent="0.3">
      <c r="A1871" s="234">
        <v>46069</v>
      </c>
      <c r="F1871" s="115"/>
      <c r="G1871" s="115"/>
    </row>
    <row r="1872" spans="1:7" x14ac:dyDescent="0.3">
      <c r="A1872" s="234">
        <v>46070</v>
      </c>
      <c r="F1872" s="115"/>
      <c r="G1872" s="115"/>
    </row>
    <row r="1873" spans="1:7" x14ac:dyDescent="0.3">
      <c r="A1873" s="234">
        <v>46071</v>
      </c>
      <c r="B1873" s="83">
        <v>163.81852279</v>
      </c>
      <c r="C1873" s="83">
        <v>178.96442881999999</v>
      </c>
      <c r="F1873" s="115">
        <v>186.40569583000001</v>
      </c>
      <c r="G1873" s="115">
        <v>211.65330315</v>
      </c>
    </row>
    <row r="1874" spans="1:7" x14ac:dyDescent="0.3">
      <c r="A1874" s="234">
        <v>46072</v>
      </c>
      <c r="B1874" s="83">
        <v>163.92908628000001</v>
      </c>
      <c r="C1874" s="83">
        <v>178.81418407999999</v>
      </c>
      <c r="F1874" s="115">
        <v>186.50846326000001</v>
      </c>
      <c r="G1874" s="115">
        <v>214.51846212000001</v>
      </c>
    </row>
    <row r="1875" spans="1:7" x14ac:dyDescent="0.3">
      <c r="A1875" s="234">
        <v>46073</v>
      </c>
      <c r="B1875" s="83">
        <v>164.52400291000001</v>
      </c>
      <c r="C1875" s="83">
        <v>179.32844143</v>
      </c>
      <c r="F1875" s="115">
        <v>186.61128743</v>
      </c>
      <c r="G1875" s="115">
        <v>216.79410454000001</v>
      </c>
    </row>
    <row r="1876" spans="1:7" x14ac:dyDescent="0.3">
      <c r="A1876" s="234">
        <v>46076</v>
      </c>
      <c r="B1876" s="83">
        <v>164.35858292</v>
      </c>
      <c r="C1876" s="83">
        <v>179.44172198999999</v>
      </c>
      <c r="F1876" s="115">
        <v>186.71416816000001</v>
      </c>
      <c r="G1876" s="115">
        <v>214.88150673000001</v>
      </c>
    </row>
    <row r="1877" spans="1:7" x14ac:dyDescent="0.3">
      <c r="A1877" s="234">
        <v>46077</v>
      </c>
      <c r="B1877" s="83">
        <v>164.46872116</v>
      </c>
      <c r="C1877" s="83">
        <v>179.95611378000001</v>
      </c>
      <c r="F1877" s="115">
        <v>186.81710563999999</v>
      </c>
      <c r="G1877" s="115">
        <v>217.88183885999999</v>
      </c>
    </row>
    <row r="1878" spans="1:7" x14ac:dyDescent="0.3">
      <c r="A1878" s="234">
        <v>46078</v>
      </c>
      <c r="B1878" s="83">
        <v>164.86547400000001</v>
      </c>
      <c r="C1878" s="83">
        <v>180.37578250999999</v>
      </c>
      <c r="F1878" s="115">
        <v>186.92009985999999</v>
      </c>
      <c r="G1878" s="115">
        <v>217.60541658</v>
      </c>
    </row>
    <row r="1879" spans="1:7" x14ac:dyDescent="0.3">
      <c r="A1879" s="234">
        <v>46079</v>
      </c>
      <c r="B1879" s="83">
        <v>165.21332375</v>
      </c>
      <c r="C1879" s="83">
        <v>181.28827582</v>
      </c>
      <c r="F1879" s="115">
        <v>187.02315082999999</v>
      </c>
      <c r="G1879" s="115">
        <v>217.3295632</v>
      </c>
    </row>
    <row r="1880" spans="1:7" x14ac:dyDescent="0.3">
      <c r="A1880" s="234">
        <v>46080</v>
      </c>
      <c r="B1880" s="83">
        <v>166.35510442</v>
      </c>
      <c r="C1880" s="83">
        <v>181.04106854</v>
      </c>
      <c r="F1880" s="115">
        <v>187.12625871</v>
      </c>
      <c r="G1880" s="115">
        <v>214.80583024000001</v>
      </c>
    </row>
    <row r="1881" spans="1:7" x14ac:dyDescent="0.3">
      <c r="A1881" s="234">
        <v>46083</v>
      </c>
      <c r="B1881" s="83">
        <v>166.10293461000001</v>
      </c>
      <c r="C1881" s="83">
        <v>181.24260688999999</v>
      </c>
      <c r="F1881" s="115">
        <v>187.22942334000001</v>
      </c>
      <c r="G1881" s="115">
        <v>215.39754278000001</v>
      </c>
    </row>
    <row r="1882" spans="1:7" x14ac:dyDescent="0.3">
      <c r="A1882" s="234">
        <v>46084</v>
      </c>
      <c r="B1882" s="83">
        <v>165.12784966999999</v>
      </c>
      <c r="C1882" s="83">
        <v>180.55460500000001</v>
      </c>
      <c r="F1882" s="115">
        <v>187.33264489999999</v>
      </c>
      <c r="G1882" s="115">
        <v>208.34060496000001</v>
      </c>
    </row>
    <row r="1883" spans="1:7" x14ac:dyDescent="0.3">
      <c r="A1883" s="234">
        <v>46085</v>
      </c>
      <c r="B1883" s="83">
        <v>165.45783915999999</v>
      </c>
      <c r="C1883" s="83">
        <v>180.49617735000001</v>
      </c>
      <c r="F1883" s="115">
        <v>187.43592337000001</v>
      </c>
      <c r="G1883" s="115">
        <v>210.91386728000001</v>
      </c>
    </row>
    <row r="1884" spans="1:7" x14ac:dyDescent="0.3">
      <c r="A1884" s="234">
        <v>46086</v>
      </c>
      <c r="B1884" s="83">
        <v>165.25584817000001</v>
      </c>
      <c r="C1884" s="83">
        <v>179.30113804999999</v>
      </c>
      <c r="F1884" s="115">
        <v>187.53925877</v>
      </c>
      <c r="G1884" s="115">
        <v>205.33558500999999</v>
      </c>
    </row>
    <row r="1885" spans="1:7" x14ac:dyDescent="0.3">
      <c r="A1885" s="234">
        <v>46087</v>
      </c>
      <c r="B1885" s="83">
        <v>165.70150408999999</v>
      </c>
      <c r="C1885" s="83">
        <v>178.82212620999999</v>
      </c>
      <c r="F1885" s="115">
        <v>187.64265108000001</v>
      </c>
      <c r="G1885" s="115">
        <v>204.08509674000001</v>
      </c>
    </row>
    <row r="1886" spans="1:7" x14ac:dyDescent="0.3">
      <c r="A1886" s="234">
        <v>46090</v>
      </c>
      <c r="B1886" s="83">
        <v>164.96030345</v>
      </c>
      <c r="C1886" s="83">
        <v>179.45468586999999</v>
      </c>
      <c r="F1886" s="115">
        <v>187.74610050000001</v>
      </c>
      <c r="G1886" s="115">
        <v>205.84933404</v>
      </c>
    </row>
    <row r="1887" spans="1:7" x14ac:dyDescent="0.3">
      <c r="A1887" s="234">
        <v>46091</v>
      </c>
      <c r="B1887" s="83">
        <v>164.84378654</v>
      </c>
      <c r="C1887" s="83">
        <v>180.13822780999999</v>
      </c>
      <c r="F1887" s="115">
        <v>187.84960684000001</v>
      </c>
      <c r="G1887" s="115">
        <v>208.72988773</v>
      </c>
    </row>
    <row r="1888" spans="1:7" x14ac:dyDescent="0.3">
      <c r="A1888" s="234">
        <v>46092</v>
      </c>
      <c r="B1888" s="83">
        <v>164.7221667</v>
      </c>
      <c r="C1888" s="83">
        <v>180.13230050000001</v>
      </c>
      <c r="F1888" s="115">
        <v>187.95317027999999</v>
      </c>
      <c r="G1888" s="115">
        <v>209.32422864</v>
      </c>
    </row>
    <row r="1889" spans="1:7" x14ac:dyDescent="0.3">
      <c r="A1889" s="234">
        <v>46093</v>
      </c>
      <c r="B1889" s="83">
        <v>164.39685488999999</v>
      </c>
      <c r="C1889" s="83">
        <v>179.33405999999999</v>
      </c>
      <c r="F1889" s="115">
        <v>188.05679082</v>
      </c>
      <c r="G1889" s="115">
        <v>203.99369555999999</v>
      </c>
    </row>
    <row r="1890" spans="1:7" x14ac:dyDescent="0.3">
      <c r="A1890" s="234">
        <v>46094</v>
      </c>
      <c r="B1890" s="83">
        <v>164.97433651</v>
      </c>
      <c r="C1890" s="83">
        <v>177.15845711</v>
      </c>
      <c r="F1890" s="115">
        <v>188.16046846</v>
      </c>
      <c r="G1890" s="115">
        <v>202.13770435999999</v>
      </c>
    </row>
    <row r="1891" spans="1:7" x14ac:dyDescent="0.3">
      <c r="A1891" s="234">
        <v>46097</v>
      </c>
      <c r="B1891" s="83">
        <v>165.04875425</v>
      </c>
      <c r="C1891" s="83">
        <v>179.91767991</v>
      </c>
      <c r="F1891" s="115">
        <v>188.26420338</v>
      </c>
      <c r="G1891" s="115">
        <v>204.66609101</v>
      </c>
    </row>
    <row r="1892" spans="1:7" x14ac:dyDescent="0.3">
      <c r="A1892" s="234">
        <v>46098</v>
      </c>
      <c r="B1892" s="83">
        <v>164.80126211999999</v>
      </c>
      <c r="C1892" s="83">
        <v>180.18864914</v>
      </c>
      <c r="F1892" s="115">
        <v>188.36799540999999</v>
      </c>
      <c r="G1892" s="115">
        <v>205.27401750000001</v>
      </c>
    </row>
    <row r="1893" spans="1:7" x14ac:dyDescent="0.3">
      <c r="A1893" s="234">
        <v>46099</v>
      </c>
      <c r="B1893" s="83">
        <v>164.50486692000001</v>
      </c>
      <c r="C1893" s="83">
        <v>180.24889590999999</v>
      </c>
      <c r="F1893" s="115">
        <v>188.47184469999999</v>
      </c>
      <c r="G1893" s="115">
        <v>204.39809998000001</v>
      </c>
    </row>
    <row r="1894" spans="1:7" x14ac:dyDescent="0.3">
      <c r="A1894" s="234">
        <v>46100</v>
      </c>
      <c r="B1894" s="83">
        <v>164.31648374</v>
      </c>
      <c r="C1894" s="83">
        <v>180.43768785</v>
      </c>
      <c r="F1894" s="115">
        <v>188.57412124999999</v>
      </c>
      <c r="G1894" s="115">
        <v>205.11573519000001</v>
      </c>
    </row>
    <row r="1895" spans="1:7" x14ac:dyDescent="0.3">
      <c r="A1895" s="234">
        <v>46101</v>
      </c>
      <c r="B1895" s="83">
        <v>164.22250477</v>
      </c>
      <c r="C1895" s="83">
        <v>179.80305859000001</v>
      </c>
      <c r="F1895" s="115">
        <v>188.67645328</v>
      </c>
      <c r="G1895" s="115">
        <v>200.50617113999999</v>
      </c>
    </row>
    <row r="1896" spans="1:7" x14ac:dyDescent="0.3">
      <c r="A1896" s="234">
        <v>46104</v>
      </c>
      <c r="B1896" s="83">
        <v>164.23738832000001</v>
      </c>
      <c r="C1896" s="83">
        <v>180.22090965999999</v>
      </c>
      <c r="F1896" s="115">
        <v>188.77884080999999</v>
      </c>
      <c r="G1896" s="115">
        <v>207.00600894999999</v>
      </c>
    </row>
    <row r="1897" spans="1:7" x14ac:dyDescent="0.3">
      <c r="A1897" s="234">
        <v>46105</v>
      </c>
      <c r="B1897" s="83">
        <v>163.99329814999999</v>
      </c>
      <c r="C1897" s="83">
        <v>179.85753989</v>
      </c>
      <c r="F1897" s="115">
        <v>188.88128401</v>
      </c>
      <c r="G1897" s="115">
        <v>207.66277073000001</v>
      </c>
    </row>
    <row r="1898" spans="1:7" x14ac:dyDescent="0.3">
      <c r="A1898" s="234">
        <v>46106</v>
      </c>
      <c r="B1898" s="83">
        <v>164.15233947999999</v>
      </c>
      <c r="C1898" s="83">
        <v>180.08793064</v>
      </c>
      <c r="F1898" s="115">
        <v>188.98378271000001</v>
      </c>
      <c r="G1898" s="115">
        <v>210.97967885</v>
      </c>
    </row>
    <row r="1899" spans="1:7" x14ac:dyDescent="0.3">
      <c r="A1899" s="234">
        <v>46107</v>
      </c>
      <c r="B1899" s="83">
        <v>164.00180304</v>
      </c>
      <c r="C1899" s="83">
        <v>179.58816614</v>
      </c>
      <c r="F1899" s="115">
        <v>189.08633707999999</v>
      </c>
      <c r="G1899" s="115">
        <v>207.91710789999999</v>
      </c>
    </row>
    <row r="1900" spans="1:7" x14ac:dyDescent="0.3">
      <c r="A1900" s="234">
        <v>46108</v>
      </c>
      <c r="B1900" s="83">
        <v>164.51039509</v>
      </c>
      <c r="C1900" s="83">
        <v>179.94570139999999</v>
      </c>
      <c r="F1900" s="115">
        <v>189.18894713</v>
      </c>
      <c r="G1900" s="115">
        <v>206.57913256000001</v>
      </c>
    </row>
    <row r="1901" spans="1:7" x14ac:dyDescent="0.3">
      <c r="A1901" s="234">
        <v>46111</v>
      </c>
      <c r="B1901" s="83">
        <v>164.19741536999999</v>
      </c>
      <c r="C1901" s="83">
        <v>180.27229971</v>
      </c>
      <c r="F1901" s="115">
        <v>189.29161284</v>
      </c>
      <c r="G1901" s="115">
        <v>207.6685281</v>
      </c>
    </row>
    <row r="1902" spans="1:7" x14ac:dyDescent="0.3">
      <c r="A1902" s="234">
        <v>46112</v>
      </c>
      <c r="B1902" s="83">
        <v>164.59374295999999</v>
      </c>
      <c r="C1902" s="83">
        <v>181.3415426</v>
      </c>
      <c r="F1902" s="115">
        <v>189.39433423</v>
      </c>
      <c r="G1902" s="115">
        <v>213.29805784000001</v>
      </c>
    </row>
    <row r="1903" spans="1:7" x14ac:dyDescent="0.3">
      <c r="A1903" s="234">
        <v>46113</v>
      </c>
      <c r="B1903" s="83">
        <v>164.85229143000001</v>
      </c>
      <c r="C1903" s="83">
        <v>181.77754823000001</v>
      </c>
      <c r="F1903" s="115">
        <v>189.49711146999999</v>
      </c>
      <c r="G1903" s="115">
        <v>213.85680769999999</v>
      </c>
    </row>
    <row r="1904" spans="1:7" x14ac:dyDescent="0.3">
      <c r="A1904" s="234">
        <v>46114</v>
      </c>
      <c r="B1904" s="83">
        <v>165.23075875999999</v>
      </c>
      <c r="C1904" s="83">
        <v>181.84040587000001</v>
      </c>
      <c r="F1904" s="115"/>
      <c r="G1904" s="115">
        <v>213.96957716</v>
      </c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5" t="s">
        <v>619</v>
      </c>
      <c r="D3" s="135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301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300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5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5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302</v>
      </c>
      <c r="D9" s="115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5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381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topLeftCell="A118" zoomScale="85" zoomScaleNormal="85" workbookViewId="0">
      <selection activeCell="F107" sqref="F107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02/04/2026</v>
      </c>
      <c r="C4" s="72" t="s">
        <v>620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7" t="s">
        <v>223</v>
      </c>
      <c r="C6" s="237"/>
      <c r="D6" s="237"/>
      <c r="E6" s="237"/>
      <c r="G6" s="237" t="s">
        <v>256</v>
      </c>
      <c r="H6" s="237"/>
      <c r="I6" s="237"/>
      <c r="J6" s="237"/>
      <c r="L6" s="237" t="s">
        <v>153</v>
      </c>
      <c r="M6" s="237"/>
      <c r="N6" s="237"/>
      <c r="O6" s="237"/>
      <c r="Q6" s="236" t="s">
        <v>259</v>
      </c>
      <c r="R6" s="236"/>
      <c r="S6" s="236"/>
      <c r="T6" s="236"/>
      <c r="V6" s="236" t="s">
        <v>151</v>
      </c>
      <c r="W6" s="236"/>
      <c r="X6" s="236"/>
      <c r="Y6" s="236"/>
      <c r="AA6" s="236" t="s">
        <v>157</v>
      </c>
      <c r="AB6" s="236"/>
      <c r="AC6" s="236"/>
      <c r="AD6" s="236"/>
      <c r="AF6" s="236" t="s">
        <v>152</v>
      </c>
      <c r="AG6" s="236"/>
      <c r="AH6" s="236"/>
      <c r="AI6" s="236"/>
    </row>
    <row r="7" spans="2:35" ht="4.5" hidden="1" customHeight="1" x14ac:dyDescent="0.3"/>
    <row r="8" spans="2:35" ht="11.25" customHeight="1" x14ac:dyDescent="0.3">
      <c r="B8" s="235" t="s">
        <v>345</v>
      </c>
      <c r="C8" s="235"/>
      <c r="D8" s="235"/>
      <c r="E8" s="235"/>
      <c r="G8" s="235" t="s">
        <v>278</v>
      </c>
      <c r="H8" s="235"/>
      <c r="I8" s="235"/>
      <c r="J8" s="235"/>
      <c r="L8" s="235" t="s">
        <v>279</v>
      </c>
      <c r="M8" s="235"/>
      <c r="N8" s="235"/>
      <c r="O8" s="235"/>
      <c r="Q8" s="236"/>
      <c r="R8" s="236"/>
      <c r="S8" s="236"/>
      <c r="T8" s="236"/>
      <c r="V8" s="236"/>
      <c r="W8" s="236"/>
      <c r="X8" s="236"/>
      <c r="Y8" s="236"/>
      <c r="AA8" s="236"/>
      <c r="AB8" s="236"/>
      <c r="AC8" s="236"/>
      <c r="AD8" s="236"/>
      <c r="AF8" s="236"/>
      <c r="AG8" s="236"/>
      <c r="AH8" s="236"/>
      <c r="AI8" s="236"/>
    </row>
    <row r="9" spans="2:35" ht="11.25" customHeight="1" x14ac:dyDescent="0.3">
      <c r="B9" s="235"/>
      <c r="C9" s="235"/>
      <c r="D9" s="235"/>
      <c r="E9" s="235"/>
      <c r="G9" s="235"/>
      <c r="H9" s="235"/>
      <c r="I9" s="235"/>
      <c r="J9" s="235"/>
      <c r="L9" s="235"/>
      <c r="M9" s="235"/>
      <c r="N9" s="235"/>
      <c r="O9" s="235"/>
      <c r="Q9" s="236"/>
      <c r="R9" s="236"/>
      <c r="S9" s="236"/>
      <c r="T9" s="236"/>
      <c r="V9" s="236"/>
      <c r="W9" s="236"/>
      <c r="X9" s="236"/>
      <c r="Y9" s="236"/>
      <c r="AA9" s="236"/>
      <c r="AB9" s="236"/>
      <c r="AC9" s="236"/>
      <c r="AD9" s="236"/>
      <c r="AF9" s="236"/>
      <c r="AG9" s="236"/>
      <c r="AH9" s="236"/>
      <c r="AI9" s="236"/>
    </row>
    <row r="26" spans="2:35" ht="11.25" customHeight="1" x14ac:dyDescent="0.3">
      <c r="B26" s="235" t="s">
        <v>261</v>
      </c>
      <c r="C26" s="235"/>
      <c r="D26" s="235"/>
      <c r="E26" s="235"/>
      <c r="G26" s="235" t="s">
        <v>260</v>
      </c>
      <c r="H26" s="235"/>
      <c r="I26" s="235"/>
      <c r="J26" s="235"/>
      <c r="L26" s="235" t="s">
        <v>262</v>
      </c>
      <c r="M26" s="235"/>
      <c r="N26" s="235"/>
      <c r="O26" s="235"/>
      <c r="Q26" s="236"/>
      <c r="R26" s="236"/>
      <c r="S26" s="236"/>
      <c r="T26" s="236"/>
      <c r="V26" s="236"/>
      <c r="W26" s="236"/>
      <c r="X26" s="236"/>
      <c r="Y26" s="236"/>
      <c r="AA26" s="236"/>
      <c r="AB26" s="236"/>
      <c r="AC26" s="236"/>
      <c r="AD26" s="236"/>
      <c r="AF26" s="236"/>
      <c r="AG26" s="236"/>
      <c r="AH26" s="236"/>
      <c r="AI26" s="236"/>
    </row>
    <row r="27" spans="2:35" ht="11.25" customHeight="1" x14ac:dyDescent="0.3">
      <c r="B27" s="235"/>
      <c r="C27" s="235"/>
      <c r="D27" s="235"/>
      <c r="E27" s="235"/>
      <c r="G27" s="235"/>
      <c r="H27" s="235"/>
      <c r="I27" s="235"/>
      <c r="J27" s="235"/>
      <c r="L27" s="235"/>
      <c r="M27" s="235"/>
      <c r="N27" s="235"/>
      <c r="O27" s="235"/>
      <c r="Q27" s="236"/>
      <c r="R27" s="236"/>
      <c r="S27" s="236"/>
      <c r="T27" s="236"/>
      <c r="V27" s="236"/>
      <c r="W27" s="236"/>
      <c r="X27" s="236"/>
      <c r="Y27" s="236"/>
      <c r="AA27" s="236"/>
      <c r="AB27" s="236"/>
      <c r="AC27" s="236"/>
      <c r="AD27" s="236"/>
      <c r="AF27" s="236"/>
      <c r="AG27" s="236"/>
      <c r="AH27" s="236"/>
      <c r="AI27" s="236"/>
    </row>
    <row r="44" spans="2:35" ht="11.25" customHeight="1" x14ac:dyDescent="0.3">
      <c r="B44" s="235" t="s">
        <v>263</v>
      </c>
      <c r="C44" s="235"/>
      <c r="D44" s="235"/>
      <c r="E44" s="235"/>
      <c r="G44" s="235" t="s">
        <v>264</v>
      </c>
      <c r="H44" s="235"/>
      <c r="I44" s="235"/>
      <c r="J44" s="235"/>
      <c r="L44" s="235" t="s">
        <v>265</v>
      </c>
      <c r="M44" s="235"/>
      <c r="N44" s="235"/>
      <c r="O44" s="235"/>
      <c r="Q44" s="236"/>
      <c r="R44" s="236"/>
      <c r="S44" s="236"/>
      <c r="T44" s="236"/>
      <c r="V44" s="236"/>
      <c r="W44" s="236"/>
      <c r="X44" s="236"/>
      <c r="Y44" s="236"/>
      <c r="AA44" s="236"/>
      <c r="AB44" s="236"/>
      <c r="AC44" s="236"/>
      <c r="AD44" s="236"/>
      <c r="AF44" s="236"/>
      <c r="AG44" s="236"/>
      <c r="AH44" s="236"/>
      <c r="AI44" s="236"/>
    </row>
    <row r="45" spans="2:35" ht="11.25" customHeight="1" x14ac:dyDescent="0.3">
      <c r="B45" s="235"/>
      <c r="C45" s="235"/>
      <c r="D45" s="235"/>
      <c r="E45" s="235"/>
      <c r="G45" s="235"/>
      <c r="H45" s="235"/>
      <c r="I45" s="235"/>
      <c r="J45" s="235"/>
      <c r="L45" s="235"/>
      <c r="M45" s="235"/>
      <c r="N45" s="235"/>
      <c r="O45" s="235"/>
      <c r="Q45" s="236"/>
      <c r="R45" s="236"/>
      <c r="S45" s="236"/>
      <c r="T45" s="236"/>
      <c r="V45" s="236"/>
      <c r="W45" s="236"/>
      <c r="X45" s="236"/>
      <c r="Y45" s="236"/>
      <c r="AA45" s="236"/>
      <c r="AB45" s="236"/>
      <c r="AC45" s="236"/>
      <c r="AD45" s="236"/>
      <c r="AF45" s="236"/>
      <c r="AG45" s="236"/>
      <c r="AH45" s="236"/>
      <c r="AI45" s="236"/>
    </row>
    <row r="61" spans="2:35" ht="12.9" customHeight="1" x14ac:dyDescent="0.3"/>
    <row r="62" spans="2:35" ht="11.25" customHeight="1" x14ac:dyDescent="0.3">
      <c r="B62" s="235" t="s">
        <v>267</v>
      </c>
      <c r="C62" s="235"/>
      <c r="D62" s="235"/>
      <c r="E62" s="235"/>
      <c r="G62" s="235" t="s">
        <v>268</v>
      </c>
      <c r="H62" s="235"/>
      <c r="I62" s="235"/>
      <c r="J62" s="235"/>
      <c r="L62" s="235" t="s">
        <v>266</v>
      </c>
      <c r="M62" s="235"/>
      <c r="N62" s="235"/>
      <c r="O62" s="235"/>
      <c r="Q62" s="236"/>
      <c r="R62" s="236"/>
      <c r="S62" s="236"/>
      <c r="T62" s="236"/>
      <c r="V62" s="236"/>
      <c r="W62" s="236"/>
      <c r="X62" s="236"/>
      <c r="Y62" s="236"/>
      <c r="AA62" s="236"/>
      <c r="AB62" s="236"/>
      <c r="AC62" s="236"/>
      <c r="AD62" s="236"/>
      <c r="AF62" s="236"/>
      <c r="AG62" s="236"/>
      <c r="AH62" s="236"/>
      <c r="AI62" s="236"/>
    </row>
    <row r="63" spans="2:35" ht="11.25" customHeight="1" x14ac:dyDescent="0.3">
      <c r="B63" s="235"/>
      <c r="C63" s="235"/>
      <c r="D63" s="235"/>
      <c r="E63" s="235"/>
      <c r="G63" s="235"/>
      <c r="H63" s="235"/>
      <c r="I63" s="235"/>
      <c r="J63" s="235"/>
      <c r="L63" s="235"/>
      <c r="M63" s="235"/>
      <c r="N63" s="235"/>
      <c r="O63" s="235"/>
      <c r="Q63" s="236"/>
      <c r="R63" s="236"/>
      <c r="S63" s="236"/>
      <c r="T63" s="236"/>
      <c r="V63" s="236"/>
      <c r="W63" s="236"/>
      <c r="X63" s="236"/>
      <c r="Y63" s="236"/>
      <c r="AA63" s="236"/>
      <c r="AB63" s="236"/>
      <c r="AC63" s="236"/>
      <c r="AD63" s="236"/>
      <c r="AF63" s="236"/>
      <c r="AG63" s="236"/>
      <c r="AH63" s="236"/>
      <c r="AI63" s="236"/>
    </row>
    <row r="80" spans="2:35" ht="11.25" customHeight="1" x14ac:dyDescent="0.3">
      <c r="B80" s="235" t="s">
        <v>269</v>
      </c>
      <c r="C80" s="235"/>
      <c r="D80" s="235"/>
      <c r="E80" s="235"/>
      <c r="G80" s="235" t="s">
        <v>270</v>
      </c>
      <c r="H80" s="235"/>
      <c r="I80" s="235"/>
      <c r="J80" s="235"/>
      <c r="L80" s="235" t="s">
        <v>271</v>
      </c>
      <c r="M80" s="235"/>
      <c r="N80" s="235"/>
      <c r="O80" s="235"/>
      <c r="Q80" s="236"/>
      <c r="R80" s="236"/>
      <c r="S80" s="236"/>
      <c r="T80" s="236"/>
      <c r="V80" s="236"/>
      <c r="W80" s="236"/>
      <c r="X80" s="236"/>
      <c r="Y80" s="236"/>
      <c r="AA80" s="236"/>
      <c r="AB80" s="236"/>
      <c r="AC80" s="236"/>
      <c r="AD80" s="236"/>
      <c r="AF80" s="236"/>
      <c r="AG80" s="236"/>
      <c r="AH80" s="236"/>
      <c r="AI80" s="236"/>
    </row>
    <row r="81" spans="2:35" ht="11.25" customHeight="1" x14ac:dyDescent="0.3">
      <c r="B81" s="235"/>
      <c r="C81" s="235"/>
      <c r="D81" s="235"/>
      <c r="E81" s="235"/>
      <c r="G81" s="235"/>
      <c r="H81" s="235"/>
      <c r="I81" s="235"/>
      <c r="J81" s="235"/>
      <c r="L81" s="235"/>
      <c r="M81" s="235"/>
      <c r="N81" s="235"/>
      <c r="O81" s="235"/>
      <c r="Q81" s="236"/>
      <c r="R81" s="236"/>
      <c r="S81" s="236"/>
      <c r="T81" s="236"/>
      <c r="V81" s="236"/>
      <c r="W81" s="236"/>
      <c r="X81" s="236"/>
      <c r="Y81" s="236"/>
      <c r="AA81" s="236"/>
      <c r="AB81" s="236"/>
      <c r="AC81" s="236"/>
      <c r="AD81" s="236"/>
      <c r="AF81" s="236"/>
      <c r="AG81" s="236"/>
      <c r="AH81" s="236"/>
      <c r="AI81" s="236"/>
    </row>
    <row r="98" spans="2:35" ht="11.25" customHeight="1" x14ac:dyDescent="0.3">
      <c r="B98" s="235" t="s">
        <v>272</v>
      </c>
      <c r="C98" s="235"/>
      <c r="D98" s="235"/>
      <c r="E98" s="235"/>
      <c r="G98" s="235" t="s">
        <v>273</v>
      </c>
      <c r="H98" s="235"/>
      <c r="I98" s="235"/>
      <c r="J98" s="235"/>
      <c r="L98" s="235" t="s">
        <v>274</v>
      </c>
      <c r="M98" s="235"/>
      <c r="N98" s="235"/>
      <c r="O98" s="235"/>
      <c r="Q98" s="236"/>
      <c r="R98" s="236"/>
      <c r="S98" s="236"/>
      <c r="T98" s="236"/>
      <c r="V98" s="236"/>
      <c r="W98" s="236"/>
      <c r="X98" s="236"/>
      <c r="Y98" s="236"/>
      <c r="AA98" s="236"/>
      <c r="AB98" s="236"/>
      <c r="AC98" s="236"/>
      <c r="AD98" s="236"/>
      <c r="AF98" s="236"/>
      <c r="AG98" s="236"/>
      <c r="AH98" s="236"/>
      <c r="AI98" s="236"/>
    </row>
    <row r="99" spans="2:35" ht="11.25" customHeight="1" x14ac:dyDescent="0.3">
      <c r="B99" s="235"/>
      <c r="C99" s="235"/>
      <c r="D99" s="235"/>
      <c r="E99" s="235"/>
      <c r="G99" s="235"/>
      <c r="H99" s="235"/>
      <c r="I99" s="235"/>
      <c r="J99" s="235"/>
      <c r="L99" s="235"/>
      <c r="M99" s="235"/>
      <c r="N99" s="235"/>
      <c r="O99" s="235"/>
      <c r="Q99" s="236"/>
      <c r="R99" s="236"/>
      <c r="S99" s="236"/>
      <c r="T99" s="236"/>
      <c r="V99" s="236"/>
      <c r="W99" s="236"/>
      <c r="X99" s="236"/>
      <c r="Y99" s="236"/>
      <c r="AA99" s="236"/>
      <c r="AB99" s="236"/>
      <c r="AC99" s="236"/>
      <c r="AD99" s="236"/>
      <c r="AF99" s="236"/>
      <c r="AG99" s="236"/>
      <c r="AH99" s="236"/>
      <c r="AI99" s="236"/>
    </row>
    <row r="116" spans="2:35" ht="11.25" customHeight="1" x14ac:dyDescent="0.3">
      <c r="B116" s="235" t="s">
        <v>275</v>
      </c>
      <c r="C116" s="235"/>
      <c r="D116" s="235"/>
      <c r="E116" s="235"/>
      <c r="G116" s="235" t="s">
        <v>276</v>
      </c>
      <c r="H116" s="235"/>
      <c r="I116" s="235"/>
      <c r="J116" s="235"/>
      <c r="L116" s="235" t="s">
        <v>277</v>
      </c>
      <c r="M116" s="235"/>
      <c r="N116" s="235"/>
      <c r="O116" s="235"/>
      <c r="Q116" s="236"/>
      <c r="R116" s="236"/>
      <c r="S116" s="236"/>
      <c r="T116" s="236"/>
      <c r="V116" s="236"/>
      <c r="W116" s="236"/>
      <c r="X116" s="236"/>
      <c r="Y116" s="236"/>
      <c r="AA116" s="236"/>
      <c r="AB116" s="236"/>
      <c r="AC116" s="236"/>
      <c r="AD116" s="236"/>
      <c r="AF116" s="236"/>
      <c r="AG116" s="236"/>
      <c r="AH116" s="236"/>
      <c r="AI116" s="236"/>
    </row>
    <row r="117" spans="2:35" ht="11.25" customHeight="1" x14ac:dyDescent="0.3">
      <c r="B117" s="235"/>
      <c r="C117" s="235"/>
      <c r="D117" s="235"/>
      <c r="E117" s="235"/>
      <c r="G117" s="235"/>
      <c r="H117" s="235"/>
      <c r="I117" s="235"/>
      <c r="J117" s="235"/>
      <c r="L117" s="235"/>
      <c r="M117" s="235"/>
      <c r="N117" s="235"/>
      <c r="O117" s="235"/>
      <c r="Q117" s="236"/>
      <c r="R117" s="236"/>
      <c r="S117" s="236"/>
      <c r="T117" s="236"/>
      <c r="V117" s="236"/>
      <c r="W117" s="236"/>
      <c r="X117" s="236"/>
      <c r="Y117" s="236"/>
      <c r="AA117" s="236"/>
      <c r="AB117" s="236"/>
      <c r="AC117" s="236"/>
      <c r="AD117" s="236"/>
      <c r="AF117" s="236"/>
      <c r="AG117" s="236"/>
      <c r="AH117" s="236"/>
      <c r="AI117" s="236"/>
    </row>
    <row r="134" spans="2:15" ht="11.4" customHeight="1" x14ac:dyDescent="0.3">
      <c r="B134" s="235" t="s">
        <v>611</v>
      </c>
      <c r="C134" s="235"/>
      <c r="D134" s="235"/>
      <c r="E134" s="235"/>
      <c r="G134" s="235" t="s">
        <v>606</v>
      </c>
      <c r="H134" s="235"/>
      <c r="I134" s="235"/>
      <c r="J134" s="235"/>
      <c r="L134" s="235" t="s">
        <v>607</v>
      </c>
      <c r="M134" s="235"/>
      <c r="N134" s="235"/>
      <c r="O134" s="235"/>
    </row>
    <row r="135" spans="2:15" ht="10.8" customHeight="1" x14ac:dyDescent="0.3">
      <c r="B135" s="235"/>
      <c r="C135" s="235"/>
      <c r="D135" s="235"/>
      <c r="E135" s="235"/>
      <c r="G135" s="235"/>
      <c r="H135" s="235"/>
      <c r="I135" s="235"/>
      <c r="J135" s="235"/>
      <c r="L135" s="235"/>
      <c r="M135" s="235"/>
      <c r="N135" s="235"/>
      <c r="O135" s="235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2"/>
  <sheetViews>
    <sheetView showGridLines="0" zoomScale="90" zoomScaleNormal="90" workbookViewId="0">
      <pane xSplit="2" ySplit="6" topLeftCell="C112" activePane="bottomRight" state="frozen"/>
      <selection pane="topRight" activeCell="C1" sqref="C1"/>
      <selection pane="bottomLeft" activeCell="A7" sqref="A7"/>
      <selection pane="bottomRight" activeCell="M115" sqref="M115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0"/>
      <c r="C1" s="5"/>
      <c r="D1" s="136"/>
      <c r="E1" s="136"/>
      <c r="F1" s="136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0"/>
      <c r="C2" s="5"/>
      <c r="D2" s="136"/>
      <c r="E2" s="136"/>
      <c r="F2" s="136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0"/>
      <c r="C3" s="5"/>
      <c r="D3" s="136"/>
      <c r="E3" s="136"/>
      <c r="F3" s="136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8" t="s">
        <v>1</v>
      </c>
      <c r="C5" s="238"/>
      <c r="D5" s="238"/>
      <c r="E5" s="238"/>
      <c r="F5" s="238"/>
      <c r="G5" s="238"/>
      <c r="H5" s="238"/>
      <c r="I5" s="2"/>
      <c r="J5" s="238" t="s">
        <v>303</v>
      </c>
      <c r="K5" s="238"/>
      <c r="L5" s="238"/>
      <c r="M5" s="238"/>
      <c r="N5" s="238"/>
      <c r="O5" s="238"/>
      <c r="P5" s="238"/>
      <c r="Q5" s="238"/>
      <c r="R5" s="4"/>
      <c r="S5" s="238" t="s">
        <v>7</v>
      </c>
      <c r="T5" s="238"/>
      <c r="U5" s="238"/>
      <c r="V5" s="238"/>
      <c r="W5" s="238"/>
      <c r="X5" s="3"/>
      <c r="Y5" s="238" t="s">
        <v>216</v>
      </c>
      <c r="Z5" s="238"/>
      <c r="AA5" s="238"/>
    </row>
    <row r="6" spans="2:27" s="68" customFormat="1" ht="21" customHeight="1" x14ac:dyDescent="0.3">
      <c r="B6" s="65" t="s">
        <v>0</v>
      </c>
      <c r="C6" s="65" t="s">
        <v>2</v>
      </c>
      <c r="D6" s="137" t="s">
        <v>150</v>
      </c>
      <c r="E6" s="137" t="s">
        <v>4</v>
      </c>
      <c r="F6" s="137" t="s">
        <v>3</v>
      </c>
      <c r="G6" s="79" t="s">
        <v>12</v>
      </c>
      <c r="H6" s="65" t="s">
        <v>5</v>
      </c>
      <c r="I6" s="2"/>
      <c r="J6" s="67" t="s">
        <v>222</v>
      </c>
      <c r="K6" s="67" t="s">
        <v>244</v>
      </c>
      <c r="L6" s="65" t="s">
        <v>221</v>
      </c>
      <c r="M6" s="65" t="s">
        <v>286</v>
      </c>
      <c r="N6" s="65" t="s">
        <v>220</v>
      </c>
      <c r="O6" s="65" t="s">
        <v>287</v>
      </c>
      <c r="P6" s="65" t="s">
        <v>223</v>
      </c>
      <c r="Q6" s="65" t="s">
        <v>11</v>
      </c>
      <c r="R6" s="2"/>
      <c r="S6" s="65" t="s">
        <v>6</v>
      </c>
      <c r="T6" s="65" t="s">
        <v>288</v>
      </c>
      <c r="U6" s="65" t="s">
        <v>612</v>
      </c>
      <c r="V6" s="65" t="s">
        <v>8</v>
      </c>
      <c r="W6" s="65" t="s">
        <v>9</v>
      </c>
      <c r="X6" s="66"/>
      <c r="Y6" s="65" t="s">
        <v>217</v>
      </c>
      <c r="Z6" s="65" t="s">
        <v>218</v>
      </c>
      <c r="AA6" s="65" t="s">
        <v>219</v>
      </c>
    </row>
    <row r="7" spans="2:27" ht="16.2" customHeight="1" x14ac:dyDescent="0.3">
      <c r="B7" s="148" t="s">
        <v>443</v>
      </c>
      <c r="C7" s="76" t="s">
        <v>453</v>
      </c>
      <c r="D7" s="76" t="s">
        <v>155</v>
      </c>
      <c r="E7" s="76" t="s">
        <v>167</v>
      </c>
      <c r="F7" s="76" t="s">
        <v>167</v>
      </c>
      <c r="G7" s="80">
        <v>2.7700000000000003E-3</v>
      </c>
      <c r="H7" s="10" t="s">
        <v>211</v>
      </c>
      <c r="J7" s="10">
        <v>98.3</v>
      </c>
      <c r="K7" s="16">
        <v>104.2403109</v>
      </c>
      <c r="L7" s="18">
        <v>1564905.527</v>
      </c>
      <c r="M7" s="18">
        <v>1659473.4350000001</v>
      </c>
      <c r="N7" s="16">
        <v>1182.5732143</v>
      </c>
      <c r="O7" s="18">
        <v>15919.69</v>
      </c>
      <c r="P7" s="18">
        <v>1</v>
      </c>
      <c r="Q7" s="11">
        <v>1.048E-2</v>
      </c>
      <c r="S7" s="20">
        <v>0.94301330407870065</v>
      </c>
      <c r="T7" s="13">
        <v>12.54</v>
      </c>
      <c r="U7" s="13">
        <v>1.05</v>
      </c>
      <c r="V7" s="11">
        <v>0.1421929924</v>
      </c>
      <c r="W7" s="11">
        <v>0.12817904374364192</v>
      </c>
      <c r="Y7" s="11">
        <v>-8.1727373616999992E-3</v>
      </c>
      <c r="Z7" s="11">
        <v>1.9909096351000001E-2</v>
      </c>
      <c r="AA7" s="11">
        <v>0.27165535757000003</v>
      </c>
    </row>
    <row r="8" spans="2:27" ht="16.2" customHeight="1" x14ac:dyDescent="0.3">
      <c r="B8" s="7" t="s">
        <v>69</v>
      </c>
      <c r="C8" s="75" t="s">
        <v>136</v>
      </c>
      <c r="D8" s="75" t="s">
        <v>155</v>
      </c>
      <c r="E8" s="75" t="s">
        <v>167</v>
      </c>
      <c r="F8" s="75" t="s">
        <v>211</v>
      </c>
      <c r="G8" s="78">
        <v>6.0000000000000001E-3</v>
      </c>
      <c r="H8" s="1" t="s">
        <v>211</v>
      </c>
      <c r="J8" s="1">
        <v>103.97</v>
      </c>
      <c r="K8" s="15">
        <v>104.82303041999999</v>
      </c>
      <c r="L8" s="17">
        <v>165312.29999999999</v>
      </c>
      <c r="M8" s="17">
        <v>166668.61837000001</v>
      </c>
      <c r="N8" s="15">
        <v>85.294327390999996</v>
      </c>
      <c r="O8" s="17">
        <v>1590</v>
      </c>
      <c r="P8" s="17">
        <v>0</v>
      </c>
      <c r="Q8" s="8" t="s">
        <v>211</v>
      </c>
      <c r="S8" s="19">
        <v>0.9918621850886955</v>
      </c>
      <c r="T8" s="12">
        <v>13.58</v>
      </c>
      <c r="U8" s="12">
        <v>1.05</v>
      </c>
      <c r="V8" s="8">
        <v>0.13017638035999998</v>
      </c>
      <c r="W8" s="8">
        <v>0.12118880446282583</v>
      </c>
      <c r="Y8" s="8">
        <v>-4.8813169988000003E-3</v>
      </c>
      <c r="Z8" s="8">
        <v>6.2156153545999994E-2</v>
      </c>
      <c r="AA8" s="8">
        <v>0.14014000189</v>
      </c>
    </row>
    <row r="9" spans="2:27" ht="16.2" customHeight="1" x14ac:dyDescent="0.3">
      <c r="B9" s="148" t="s">
        <v>343</v>
      </c>
      <c r="C9" s="76" t="s">
        <v>508</v>
      </c>
      <c r="D9" s="76" t="s">
        <v>509</v>
      </c>
      <c r="E9" s="76" t="s">
        <v>165</v>
      </c>
      <c r="F9" s="76" t="s">
        <v>166</v>
      </c>
      <c r="G9" s="80">
        <v>1.0999999999999999E-2</v>
      </c>
      <c r="H9" s="10" t="s">
        <v>211</v>
      </c>
      <c r="J9" s="10">
        <v>89.4</v>
      </c>
      <c r="K9" s="16">
        <v>115.96116318</v>
      </c>
      <c r="L9" s="18">
        <v>534856.59840000002</v>
      </c>
      <c r="M9" s="18">
        <v>693765.02557000006</v>
      </c>
      <c r="N9" s="16">
        <v>775.53027478000001</v>
      </c>
      <c r="O9" s="18">
        <v>5982.7359999999999</v>
      </c>
      <c r="P9" s="18">
        <v>1</v>
      </c>
      <c r="Q9" s="11">
        <v>3.5699999999999998E-3</v>
      </c>
      <c r="S9" s="20">
        <v>0.7709477686182693</v>
      </c>
      <c r="T9" s="13">
        <v>11.19</v>
      </c>
      <c r="U9" s="13">
        <v>1</v>
      </c>
      <c r="V9" s="11">
        <v>0.15316178483000001</v>
      </c>
      <c r="W9" s="11">
        <v>0.13422818791946309</v>
      </c>
      <c r="Y9" s="11">
        <v>3.3670033681000001E-3</v>
      </c>
      <c r="Z9" s="11">
        <v>9.9843668095000004E-2</v>
      </c>
      <c r="AA9" s="11">
        <v>0.40199099773000002</v>
      </c>
    </row>
    <row r="10" spans="2:27" ht="16.2" customHeight="1" x14ac:dyDescent="0.3">
      <c r="B10" s="149" t="s">
        <v>16</v>
      </c>
      <c r="C10" s="140" t="s">
        <v>480</v>
      </c>
      <c r="D10" s="140" t="s">
        <v>153</v>
      </c>
      <c r="E10" s="140" t="s">
        <v>481</v>
      </c>
      <c r="F10" s="140" t="s">
        <v>481</v>
      </c>
      <c r="G10" s="141">
        <v>6.0000000000000001E-3</v>
      </c>
      <c r="H10" s="139" t="s">
        <v>211</v>
      </c>
      <c r="J10" s="139">
        <v>156.16</v>
      </c>
      <c r="K10" s="142">
        <v>165.74420336</v>
      </c>
      <c r="L10" s="143">
        <v>6621914.0480000004</v>
      </c>
      <c r="M10" s="143">
        <v>7028329.0767999999</v>
      </c>
      <c r="N10" s="142">
        <v>15908.712775</v>
      </c>
      <c r="O10" s="143">
        <v>42404.675000000003</v>
      </c>
      <c r="P10" s="143">
        <v>1</v>
      </c>
      <c r="Q10" s="144">
        <v>4.4139999999999999E-2</v>
      </c>
      <c r="S10" s="145">
        <v>0.94217472969969929</v>
      </c>
      <c r="T10" s="146">
        <v>13.2</v>
      </c>
      <c r="U10" s="146">
        <v>1.1000000000000001</v>
      </c>
      <c r="V10" s="144">
        <v>8.5836909871000011E-2</v>
      </c>
      <c r="W10" s="144">
        <v>8.4528688524590168E-2</v>
      </c>
      <c r="Y10" s="144">
        <v>7.2239422096999992E-3</v>
      </c>
      <c r="Z10" s="144">
        <v>1.9351632614000001E-2</v>
      </c>
      <c r="AA10" s="144">
        <v>0.10399590739</v>
      </c>
    </row>
    <row r="11" spans="2:27" s="10" customFormat="1" ht="16.2" customHeight="1" x14ac:dyDescent="0.3">
      <c r="B11" s="148" t="s">
        <v>29</v>
      </c>
      <c r="C11" s="76" t="s">
        <v>94</v>
      </c>
      <c r="D11" s="76" t="s">
        <v>153</v>
      </c>
      <c r="E11" s="76" t="s">
        <v>165</v>
      </c>
      <c r="F11" s="76" t="s">
        <v>166</v>
      </c>
      <c r="G11" s="80">
        <v>8.9999999999999993E-3</v>
      </c>
      <c r="H11" s="10" t="s">
        <v>211</v>
      </c>
      <c r="I11" s="2"/>
      <c r="J11" s="10">
        <v>104.01</v>
      </c>
      <c r="K11" s="16">
        <v>102.68852763</v>
      </c>
      <c r="L11" s="18">
        <v>5544809.7115000002</v>
      </c>
      <c r="M11" s="18">
        <v>5474361.5543999998</v>
      </c>
      <c r="N11" s="16">
        <v>11228.453616000001</v>
      </c>
      <c r="O11" s="18">
        <v>53310.351999999999</v>
      </c>
      <c r="P11" s="18">
        <v>1</v>
      </c>
      <c r="Q11" s="11">
        <v>3.6949999999999997E-2</v>
      </c>
      <c r="R11" s="2"/>
      <c r="S11" s="20">
        <v>1.0128687439629229</v>
      </c>
      <c r="T11" s="13">
        <v>9.4501000000000008</v>
      </c>
      <c r="U11" s="13">
        <v>0.8</v>
      </c>
      <c r="V11" s="11">
        <v>9.6924102564000011E-2</v>
      </c>
      <c r="W11" s="11">
        <v>9.2298817421401794E-2</v>
      </c>
      <c r="X11" s="2"/>
      <c r="Y11" s="11">
        <v>6.3860667632999997E-3</v>
      </c>
      <c r="Z11" s="11">
        <v>3.7019615199999995E-2</v>
      </c>
      <c r="AA11" s="11">
        <v>0.17085621155999997</v>
      </c>
    </row>
    <row r="12" spans="2:27" ht="16.2" customHeight="1" x14ac:dyDescent="0.3">
      <c r="B12" s="149" t="s">
        <v>31</v>
      </c>
      <c r="C12" s="140" t="s">
        <v>96</v>
      </c>
      <c r="D12" s="140" t="s">
        <v>153</v>
      </c>
      <c r="E12" s="140" t="s">
        <v>165</v>
      </c>
      <c r="F12" s="140" t="s">
        <v>178</v>
      </c>
      <c r="G12" s="141">
        <v>1.3000000000000001E-2</v>
      </c>
      <c r="H12" s="139" t="s">
        <v>211</v>
      </c>
      <c r="J12" s="139">
        <v>108.56</v>
      </c>
      <c r="K12" s="142">
        <v>120.16161844</v>
      </c>
      <c r="L12" s="143">
        <v>1749831.4164</v>
      </c>
      <c r="M12" s="143">
        <v>1936832.8574000001</v>
      </c>
      <c r="N12" s="142">
        <v>3621.5525299999999</v>
      </c>
      <c r="O12" s="143">
        <v>16118.565000000001</v>
      </c>
      <c r="P12" s="143">
        <v>1</v>
      </c>
      <c r="Q12" s="144">
        <v>1.1650000000000001E-2</v>
      </c>
      <c r="S12" s="145">
        <v>0.90344988199544762</v>
      </c>
      <c r="T12" s="146">
        <v>9</v>
      </c>
      <c r="U12" s="146">
        <v>0.75</v>
      </c>
      <c r="V12" s="144">
        <v>8.9561150362999997E-2</v>
      </c>
      <c r="W12" s="144">
        <v>8.2903463522476045E-2</v>
      </c>
      <c r="Y12" s="144">
        <v>-1.5635059316999999E-3</v>
      </c>
      <c r="Z12" s="144">
        <v>-6.2277419419999999E-3</v>
      </c>
      <c r="AA12" s="144">
        <v>0.17575171929</v>
      </c>
    </row>
    <row r="13" spans="2:27" s="10" customFormat="1" ht="16.2" customHeight="1" x14ac:dyDescent="0.3">
      <c r="B13" s="148" t="s">
        <v>40</v>
      </c>
      <c r="C13" s="76" t="s">
        <v>103</v>
      </c>
      <c r="D13" s="76" t="s">
        <v>153</v>
      </c>
      <c r="E13" s="76" t="s">
        <v>184</v>
      </c>
      <c r="F13" s="76" t="s">
        <v>185</v>
      </c>
      <c r="G13" s="80">
        <v>1.1000000000000001E-2</v>
      </c>
      <c r="H13" s="10" t="s">
        <v>211</v>
      </c>
      <c r="I13" s="2"/>
      <c r="J13" s="10">
        <v>10.17</v>
      </c>
      <c r="K13" s="16">
        <v>11.248390653</v>
      </c>
      <c r="L13" s="18">
        <v>2178919.0828999998</v>
      </c>
      <c r="M13" s="18">
        <v>2409963.9180000001</v>
      </c>
      <c r="N13" s="16">
        <v>8306.0523099999991</v>
      </c>
      <c r="O13" s="18">
        <v>214249.66399999999</v>
      </c>
      <c r="P13" s="18">
        <v>1</v>
      </c>
      <c r="Q13" s="11">
        <v>1.455E-2</v>
      </c>
      <c r="R13" s="2"/>
      <c r="S13" s="20">
        <v>0.90412933847453214</v>
      </c>
      <c r="T13" s="13">
        <v>1.2050000000000001</v>
      </c>
      <c r="U13" s="13">
        <v>0.1</v>
      </c>
      <c r="V13" s="11">
        <v>0.12308478038000001</v>
      </c>
      <c r="W13" s="11">
        <v>0.11799410029498526</v>
      </c>
      <c r="X13" s="2"/>
      <c r="Y13" s="11">
        <v>-2.9221584308999999E-3</v>
      </c>
      <c r="Z13" s="11">
        <v>6.8675239797999998E-2</v>
      </c>
      <c r="AA13" s="11">
        <v>0.17174710025000001</v>
      </c>
    </row>
    <row r="14" spans="2:27" ht="16.2" customHeight="1" x14ac:dyDescent="0.3">
      <c r="B14" s="149" t="s">
        <v>44</v>
      </c>
      <c r="C14" s="140" t="s">
        <v>107</v>
      </c>
      <c r="D14" s="140" t="s">
        <v>153</v>
      </c>
      <c r="E14" s="140" t="s">
        <v>163</v>
      </c>
      <c r="F14" s="140" t="s">
        <v>164</v>
      </c>
      <c r="G14" s="141">
        <v>7.4999999999999997E-3</v>
      </c>
      <c r="H14" s="139" t="s">
        <v>211</v>
      </c>
      <c r="J14" s="139">
        <v>70.13</v>
      </c>
      <c r="K14" s="142">
        <v>103.46909013</v>
      </c>
      <c r="L14" s="143">
        <v>501459.09486000001</v>
      </c>
      <c r="M14" s="143">
        <v>739847.65839</v>
      </c>
      <c r="N14" s="142">
        <v>870.02650957000003</v>
      </c>
      <c r="O14" s="143">
        <v>7150.4219999999996</v>
      </c>
      <c r="P14" s="143">
        <v>0</v>
      </c>
      <c r="Q14" s="144" t="s">
        <v>211</v>
      </c>
      <c r="S14" s="145">
        <v>0.67778695948604262</v>
      </c>
      <c r="T14" s="146">
        <v>9.58</v>
      </c>
      <c r="U14" s="146">
        <v>0.85</v>
      </c>
      <c r="V14" s="144">
        <v>0.13784172660999999</v>
      </c>
      <c r="W14" s="144">
        <v>0.14544417510337943</v>
      </c>
      <c r="Y14" s="144">
        <v>1.1420413975E-3</v>
      </c>
      <c r="Z14" s="144">
        <v>-0.12415322398</v>
      </c>
      <c r="AA14" s="144">
        <v>0.14914454830000001</v>
      </c>
    </row>
    <row r="15" spans="2:27" s="10" customFormat="1" ht="16.2" customHeight="1" x14ac:dyDescent="0.3">
      <c r="B15" s="148" t="s">
        <v>444</v>
      </c>
      <c r="C15" s="76" t="s">
        <v>452</v>
      </c>
      <c r="D15" s="76" t="s">
        <v>153</v>
      </c>
      <c r="E15" s="76" t="s">
        <v>179</v>
      </c>
      <c r="F15" s="76" t="s">
        <v>314</v>
      </c>
      <c r="G15" s="80">
        <v>8.3999999999999995E-3</v>
      </c>
      <c r="H15" s="10" t="s">
        <v>211</v>
      </c>
      <c r="I15" s="2"/>
      <c r="J15" s="10">
        <v>77.95</v>
      </c>
      <c r="K15" s="16">
        <v>81.531348499000003</v>
      </c>
      <c r="L15" s="18">
        <v>603262.22140000004</v>
      </c>
      <c r="M15" s="18">
        <v>630978.60692000005</v>
      </c>
      <c r="N15" s="16">
        <v>1474.3842039000001</v>
      </c>
      <c r="O15" s="18">
        <v>7739.0919999999996</v>
      </c>
      <c r="P15" s="18">
        <v>1</v>
      </c>
      <c r="Q15" s="11">
        <v>4.0300000000000006E-3</v>
      </c>
      <c r="R15" s="2"/>
      <c r="S15" s="20">
        <v>0.9560739695229753</v>
      </c>
      <c r="T15" s="13">
        <v>7.5</v>
      </c>
      <c r="U15" s="13">
        <v>0.85</v>
      </c>
      <c r="V15" s="11">
        <v>0.11982744846999999</v>
      </c>
      <c r="W15" s="11">
        <v>0.13085311096856958</v>
      </c>
      <c r="X15" s="2"/>
      <c r="Y15" s="11">
        <v>1.1680726799E-2</v>
      </c>
      <c r="Z15" s="11">
        <v>0.17129469855000001</v>
      </c>
      <c r="AA15" s="11">
        <v>0.39539859245999998</v>
      </c>
    </row>
    <row r="16" spans="2:27" ht="16.2" customHeight="1" x14ac:dyDescent="0.3">
      <c r="B16" s="149" t="s">
        <v>55</v>
      </c>
      <c r="C16" s="140" t="s">
        <v>119</v>
      </c>
      <c r="D16" s="140" t="s">
        <v>153</v>
      </c>
      <c r="E16" s="140" t="s">
        <v>188</v>
      </c>
      <c r="F16" s="140" t="s">
        <v>194</v>
      </c>
      <c r="G16" s="141">
        <v>7.3000000000000001E-3</v>
      </c>
      <c r="H16" s="139" t="s">
        <v>211</v>
      </c>
      <c r="J16" s="139">
        <v>66.86</v>
      </c>
      <c r="K16" s="142">
        <v>89.206464155999996</v>
      </c>
      <c r="L16" s="143">
        <v>333734.03009999997</v>
      </c>
      <c r="M16" s="143">
        <v>445277.18806000001</v>
      </c>
      <c r="N16" s="142">
        <v>869.18194826000001</v>
      </c>
      <c r="O16" s="143">
        <v>4991.5349999999999</v>
      </c>
      <c r="P16" s="143">
        <v>1</v>
      </c>
      <c r="Q16" s="144">
        <v>2.2300000000000002E-3</v>
      </c>
      <c r="S16" s="145">
        <v>0.74949725485227647</v>
      </c>
      <c r="T16" s="146">
        <v>7.1</v>
      </c>
      <c r="U16" s="146">
        <v>0.56999999999999995</v>
      </c>
      <c r="V16" s="144">
        <v>0.14669421487000001</v>
      </c>
      <c r="W16" s="144">
        <v>0.10230332037092432</v>
      </c>
      <c r="Y16" s="144">
        <v>6.4729790756000005E-3</v>
      </c>
      <c r="Z16" s="144">
        <v>4.5363584322000002E-2</v>
      </c>
      <c r="AA16" s="144">
        <v>0.55841936584000007</v>
      </c>
    </row>
    <row r="17" spans="2:27" s="10" customFormat="1" ht="16.2" customHeight="1" x14ac:dyDescent="0.3">
      <c r="B17" s="148" t="s">
        <v>61</v>
      </c>
      <c r="C17" s="76" t="s">
        <v>127</v>
      </c>
      <c r="D17" s="76" t="s">
        <v>153</v>
      </c>
      <c r="E17" s="76" t="s">
        <v>200</v>
      </c>
      <c r="F17" s="76" t="s">
        <v>200</v>
      </c>
      <c r="G17" s="80">
        <v>3.5999999999999999E-3</v>
      </c>
      <c r="H17" s="10" t="s">
        <v>211</v>
      </c>
      <c r="I17" s="2"/>
      <c r="J17" s="10">
        <v>463.97</v>
      </c>
      <c r="K17" s="16">
        <v>590.11415199999999</v>
      </c>
      <c r="L17" s="18">
        <v>317819.45</v>
      </c>
      <c r="M17" s="18">
        <v>404228.19412</v>
      </c>
      <c r="N17" s="16">
        <v>470.93848609000003</v>
      </c>
      <c r="O17" s="18" t="e">
        <v>#N/A</v>
      </c>
      <c r="P17" s="18">
        <v>0</v>
      </c>
      <c r="Q17" s="11" t="s">
        <v>211</v>
      </c>
      <c r="R17" s="2"/>
      <c r="S17" s="20">
        <v>0.7862377108353098</v>
      </c>
      <c r="T17" s="13">
        <v>42.38</v>
      </c>
      <c r="U17" s="13">
        <v>3</v>
      </c>
      <c r="V17" s="11">
        <v>8.5357502517999992E-2</v>
      </c>
      <c r="W17" s="11">
        <v>7.7591223570489462E-2</v>
      </c>
      <c r="X17" s="2"/>
      <c r="Y17" s="11">
        <v>1.2813796115E-2</v>
      </c>
      <c r="Z17" s="11">
        <v>-5.0109624126000001E-3</v>
      </c>
      <c r="AA17" s="11">
        <v>1.8441659033000001E-2</v>
      </c>
    </row>
    <row r="18" spans="2:27" s="10" customFormat="1" ht="16.2" customHeight="1" x14ac:dyDescent="0.3">
      <c r="B18" s="148" t="s">
        <v>644</v>
      </c>
      <c r="C18" s="76" t="s">
        <v>299</v>
      </c>
      <c r="D18" s="76" t="s">
        <v>153</v>
      </c>
      <c r="E18" s="76" t="s">
        <v>311</v>
      </c>
      <c r="F18" s="76" t="s">
        <v>312</v>
      </c>
      <c r="G18" s="80">
        <v>0.01</v>
      </c>
      <c r="H18" s="10" t="s">
        <v>211</v>
      </c>
      <c r="I18" s="2"/>
      <c r="J18" s="10">
        <v>25.94</v>
      </c>
      <c r="K18" s="16">
        <v>28.134433508000001</v>
      </c>
      <c r="L18" s="18">
        <v>64364.506700999998</v>
      </c>
      <c r="M18" s="18">
        <v>69809.51943</v>
      </c>
      <c r="N18" s="16">
        <v>261.49255477999998</v>
      </c>
      <c r="O18" s="18">
        <v>2481.2839899999999</v>
      </c>
      <c r="P18" s="18">
        <v>0</v>
      </c>
      <c r="Q18" s="11" t="s">
        <v>211</v>
      </c>
      <c r="R18" s="2"/>
      <c r="S18" s="20">
        <v>0.92200185913194188</v>
      </c>
      <c r="T18" s="13">
        <v>0.26219525858999998</v>
      </c>
      <c r="U18" s="13">
        <v>0</v>
      </c>
      <c r="V18" s="11">
        <v>7.2429629445000003E-3</v>
      </c>
      <c r="W18" s="11">
        <v>0</v>
      </c>
      <c r="X18" s="2"/>
      <c r="Y18" s="11">
        <v>-2.3076923080000001E-3</v>
      </c>
      <c r="Z18" s="11">
        <v>8.083333333300001E-2</v>
      </c>
      <c r="AA18" s="11">
        <v>0.15499807631999998</v>
      </c>
    </row>
    <row r="19" spans="2:27" ht="16.2" customHeight="1" x14ac:dyDescent="0.3">
      <c r="B19" s="149" t="s">
        <v>32</v>
      </c>
      <c r="C19" s="140" t="s">
        <v>97</v>
      </c>
      <c r="D19" s="140" t="s">
        <v>153</v>
      </c>
      <c r="E19" s="140" t="s">
        <v>172</v>
      </c>
      <c r="F19" s="140" t="s">
        <v>173</v>
      </c>
      <c r="G19" s="141">
        <v>9.4999999999999998E-3</v>
      </c>
      <c r="H19" s="139" t="s">
        <v>313</v>
      </c>
      <c r="J19" s="139">
        <v>99.96</v>
      </c>
      <c r="K19" s="142">
        <v>113.18980754</v>
      </c>
      <c r="L19" s="143">
        <v>1499139.7042</v>
      </c>
      <c r="M19" s="143">
        <v>1697552.3669</v>
      </c>
      <c r="N19" s="142">
        <v>4122.9185574000003</v>
      </c>
      <c r="O19" s="143">
        <v>14997.396000000001</v>
      </c>
      <c r="P19" s="143">
        <v>1</v>
      </c>
      <c r="Q19" s="144">
        <v>9.9399999999999992E-3</v>
      </c>
      <c r="S19" s="145">
        <v>0.88311838470681425</v>
      </c>
      <c r="T19" s="146">
        <v>8.85</v>
      </c>
      <c r="U19" s="146">
        <v>0.82</v>
      </c>
      <c r="V19" s="144">
        <v>0.10812461819999999</v>
      </c>
      <c r="W19" s="144">
        <v>9.8439375750300123E-2</v>
      </c>
      <c r="Y19" s="144">
        <v>1.9168026101000001E-2</v>
      </c>
      <c r="Z19" s="144">
        <v>3.6860012386999999E-2</v>
      </c>
      <c r="AA19" s="144">
        <v>0.34511048929999999</v>
      </c>
    </row>
    <row r="20" spans="2:27" s="10" customFormat="1" ht="16.2" customHeight="1" x14ac:dyDescent="0.3">
      <c r="B20" s="148" t="s">
        <v>27</v>
      </c>
      <c r="C20" s="76" t="s">
        <v>92</v>
      </c>
      <c r="D20" s="76" t="s">
        <v>153</v>
      </c>
      <c r="E20" s="76" t="s">
        <v>174</v>
      </c>
      <c r="F20" s="76" t="s">
        <v>175</v>
      </c>
      <c r="G20" s="80">
        <v>0.01</v>
      </c>
      <c r="H20" s="10" t="s">
        <v>308</v>
      </c>
      <c r="I20" s="2"/>
      <c r="J20" s="10">
        <v>114.63</v>
      </c>
      <c r="K20" s="16">
        <v>116.49710039</v>
      </c>
      <c r="L20" s="18">
        <v>2065781.9628999999</v>
      </c>
      <c r="M20" s="18">
        <v>2099429.5447999998</v>
      </c>
      <c r="N20" s="16">
        <v>8457.4221044000005</v>
      </c>
      <c r="O20" s="18">
        <v>18021.303</v>
      </c>
      <c r="P20" s="18">
        <v>1</v>
      </c>
      <c r="Q20" s="11">
        <v>1.217E-2</v>
      </c>
      <c r="R20" s="2"/>
      <c r="S20" s="20">
        <v>0.98397298830829716</v>
      </c>
      <c r="T20" s="13">
        <v>10.72</v>
      </c>
      <c r="U20" s="13">
        <v>0.92</v>
      </c>
      <c r="V20" s="11">
        <v>0.10138074522</v>
      </c>
      <c r="W20" s="11">
        <v>9.630986652708716E-2</v>
      </c>
      <c r="X20" s="2"/>
      <c r="Y20" s="11">
        <v>1.7450484301999999E-4</v>
      </c>
      <c r="Z20" s="11">
        <v>2.1111656715000001E-3</v>
      </c>
      <c r="AA20" s="11">
        <v>0.19054984360999999</v>
      </c>
    </row>
    <row r="21" spans="2:27" ht="16.2" customHeight="1" x14ac:dyDescent="0.3">
      <c r="B21" s="149" t="s">
        <v>17</v>
      </c>
      <c r="C21" s="140" t="s">
        <v>84</v>
      </c>
      <c r="D21" s="140" t="s">
        <v>153</v>
      </c>
      <c r="E21" s="140" t="s">
        <v>163</v>
      </c>
      <c r="F21" s="140" t="s">
        <v>164</v>
      </c>
      <c r="G21" s="141">
        <v>8.5000000000000006E-3</v>
      </c>
      <c r="H21" s="139" t="s">
        <v>304</v>
      </c>
      <c r="J21" s="139">
        <v>100.59</v>
      </c>
      <c r="K21" s="142">
        <v>106.02699594000001</v>
      </c>
      <c r="L21" s="143">
        <v>4025178.2571</v>
      </c>
      <c r="M21" s="143">
        <v>4242743.4012000002</v>
      </c>
      <c r="N21" s="142">
        <v>5049.2770078000003</v>
      </c>
      <c r="O21" s="143">
        <v>40015.69</v>
      </c>
      <c r="P21" s="143">
        <v>1</v>
      </c>
      <c r="Q21" s="144">
        <v>2.0819999999999998E-2</v>
      </c>
      <c r="S21" s="145">
        <v>0.9487206452300434</v>
      </c>
      <c r="T21" s="146">
        <v>9.84</v>
      </c>
      <c r="U21" s="146">
        <v>0.82</v>
      </c>
      <c r="V21" s="144">
        <v>0.10227627065</v>
      </c>
      <c r="W21" s="144">
        <v>9.7822845213241874E-2</v>
      </c>
      <c r="Y21" s="144">
        <v>8.2189034782999999E-3</v>
      </c>
      <c r="Z21" s="144">
        <v>-1.8645850161999999E-2</v>
      </c>
      <c r="AA21" s="144">
        <v>0.15213446946</v>
      </c>
    </row>
    <row r="22" spans="2:27" s="10" customFormat="1" ht="16.2" customHeight="1" x14ac:dyDescent="0.3">
      <c r="B22" s="148" t="s">
        <v>233</v>
      </c>
      <c r="C22" s="76" t="s">
        <v>297</v>
      </c>
      <c r="D22" s="76" t="s">
        <v>153</v>
      </c>
      <c r="E22" s="76" t="s">
        <v>310</v>
      </c>
      <c r="F22" s="76" t="s">
        <v>168</v>
      </c>
      <c r="G22" s="80">
        <v>8.0000000000000002E-3</v>
      </c>
      <c r="H22" s="10" t="s">
        <v>211</v>
      </c>
      <c r="I22" s="2"/>
      <c r="J22" s="10">
        <v>9.17</v>
      </c>
      <c r="K22" s="16">
        <v>12.006452996</v>
      </c>
      <c r="L22" s="18">
        <v>389725</v>
      </c>
      <c r="M22" s="18">
        <v>510274.25234000001</v>
      </c>
      <c r="N22" s="16">
        <v>49.037488695999997</v>
      </c>
      <c r="O22" s="18" t="e">
        <v>#N/A</v>
      </c>
      <c r="P22" s="18">
        <v>0</v>
      </c>
      <c r="Q22" s="11" t="s">
        <v>211</v>
      </c>
      <c r="R22" s="2"/>
      <c r="S22" s="20">
        <v>0.76375595715529176</v>
      </c>
      <c r="T22" s="13">
        <v>0.89</v>
      </c>
      <c r="U22" s="13">
        <v>7.0000000000000007E-2</v>
      </c>
      <c r="V22" s="11">
        <v>0.11323155216</v>
      </c>
      <c r="W22" s="11">
        <v>9.1603053435114518E-2</v>
      </c>
      <c r="X22" s="2"/>
      <c r="Y22" s="11">
        <v>-4.3431053200000003E-3</v>
      </c>
      <c r="Z22" s="11">
        <v>2.9182133103E-2</v>
      </c>
      <c r="AA22" s="11">
        <v>0.29118064104999997</v>
      </c>
    </row>
    <row r="23" spans="2:27" ht="16.2" customHeight="1" x14ac:dyDescent="0.3">
      <c r="B23" s="149" t="s">
        <v>237</v>
      </c>
      <c r="C23" s="140" t="s">
        <v>315</v>
      </c>
      <c r="D23" s="140" t="s">
        <v>153</v>
      </c>
      <c r="E23" s="140" t="s">
        <v>191</v>
      </c>
      <c r="F23" s="140" t="s">
        <v>317</v>
      </c>
      <c r="G23" s="141">
        <v>9.4999999999999998E-3</v>
      </c>
      <c r="H23" s="139" t="s">
        <v>316</v>
      </c>
      <c r="J23" s="139">
        <v>106.7</v>
      </c>
      <c r="K23" s="142">
        <v>130.77968874000001</v>
      </c>
      <c r="L23" s="143">
        <v>299847.5931</v>
      </c>
      <c r="M23" s="143">
        <v>367516.16584999999</v>
      </c>
      <c r="N23" s="142">
        <v>405.35057739000001</v>
      </c>
      <c r="O23" s="143" t="e">
        <v>#N/A</v>
      </c>
      <c r="P23" s="143">
        <v>0</v>
      </c>
      <c r="Q23" s="144" t="s">
        <v>211</v>
      </c>
      <c r="S23" s="145">
        <v>0.81587592865531078</v>
      </c>
      <c r="T23" s="146">
        <v>11.68</v>
      </c>
      <c r="U23" s="146">
        <v>1</v>
      </c>
      <c r="V23" s="144">
        <v>0.12275354702999999</v>
      </c>
      <c r="W23" s="144">
        <v>0.11246485473289597</v>
      </c>
      <c r="Y23" s="144">
        <v>6.98376746E-3</v>
      </c>
      <c r="Z23" s="144">
        <v>-3.7745460740999999E-2</v>
      </c>
      <c r="AA23" s="144">
        <v>0.25035095197000001</v>
      </c>
    </row>
    <row r="24" spans="2:27" s="10" customFormat="1" ht="16.2" customHeight="1" x14ac:dyDescent="0.3">
      <c r="B24" s="148" t="s">
        <v>238</v>
      </c>
      <c r="C24" s="76" t="s">
        <v>294</v>
      </c>
      <c r="D24" s="76" t="s">
        <v>153</v>
      </c>
      <c r="E24" s="76" t="s">
        <v>172</v>
      </c>
      <c r="F24" s="76" t="s">
        <v>183</v>
      </c>
      <c r="G24" s="80">
        <v>1.18E-2</v>
      </c>
      <c r="H24" s="10" t="s">
        <v>309</v>
      </c>
      <c r="I24" s="2"/>
      <c r="J24" s="10">
        <v>89.89</v>
      </c>
      <c r="K24" s="16">
        <v>101.09610698</v>
      </c>
      <c r="L24" s="18">
        <v>601097.57614999998</v>
      </c>
      <c r="M24" s="18">
        <v>676033.20577999996</v>
      </c>
      <c r="N24" s="16">
        <v>455.90841217000002</v>
      </c>
      <c r="O24" s="18">
        <v>6687.0349999999999</v>
      </c>
      <c r="P24" s="18">
        <v>1</v>
      </c>
      <c r="Q24" s="11">
        <v>4.0000000000000001E-3</v>
      </c>
      <c r="R24" s="2"/>
      <c r="S24" s="20">
        <v>0.88915392180020425</v>
      </c>
      <c r="T24" s="13">
        <v>9.02</v>
      </c>
      <c r="U24" s="13">
        <v>0.75</v>
      </c>
      <c r="V24" s="11">
        <v>0.12189189189000001</v>
      </c>
      <c r="W24" s="11">
        <v>0.10012237178774057</v>
      </c>
      <c r="X24" s="2"/>
      <c r="Y24" s="11">
        <v>-5.5315853524000001E-3</v>
      </c>
      <c r="Z24" s="11">
        <v>-4.1235849821999997E-3</v>
      </c>
      <c r="AA24" s="11">
        <v>0.35240785185000001</v>
      </c>
    </row>
    <row r="25" spans="2:27" ht="16.2" customHeight="1" x14ac:dyDescent="0.3">
      <c r="B25" s="149" t="s">
        <v>344</v>
      </c>
      <c r="C25" s="140" t="s">
        <v>468</v>
      </c>
      <c r="D25" s="140" t="s">
        <v>153</v>
      </c>
      <c r="E25" s="140" t="s">
        <v>163</v>
      </c>
      <c r="F25" s="140" t="s">
        <v>469</v>
      </c>
      <c r="G25" s="141">
        <v>9.4999999999999998E-3</v>
      </c>
      <c r="H25" s="139" t="s">
        <v>304</v>
      </c>
      <c r="J25" s="139">
        <v>33.21</v>
      </c>
      <c r="K25" s="142">
        <v>47.401334706999997</v>
      </c>
      <c r="L25" s="143">
        <v>155241.73908</v>
      </c>
      <c r="M25" s="143">
        <v>221579.81435</v>
      </c>
      <c r="N25" s="142">
        <v>260.30186913</v>
      </c>
      <c r="O25" s="143">
        <v>4674.5479999999998</v>
      </c>
      <c r="P25" s="143">
        <v>1</v>
      </c>
      <c r="Q25" s="144">
        <v>1.0399999999999999E-3</v>
      </c>
      <c r="S25" s="145">
        <v>0.70061318326329136</v>
      </c>
      <c r="T25" s="146">
        <v>4.4558999999999997</v>
      </c>
      <c r="U25" s="146">
        <v>0.4</v>
      </c>
      <c r="V25" s="144">
        <v>0.14127774254</v>
      </c>
      <c r="W25" s="144">
        <v>0.14453477868112016</v>
      </c>
      <c r="Y25" s="144">
        <v>-2.7027027018E-3</v>
      </c>
      <c r="Z25" s="144">
        <v>-8.746212687600001E-3</v>
      </c>
      <c r="AA25" s="144">
        <v>0.19882413293999998</v>
      </c>
    </row>
    <row r="26" spans="2:27" s="10" customFormat="1" ht="16.2" customHeight="1" x14ac:dyDescent="0.3">
      <c r="B26" s="148" t="s">
        <v>235</v>
      </c>
      <c r="C26" s="76" t="s">
        <v>479</v>
      </c>
      <c r="D26" s="76" t="s">
        <v>153</v>
      </c>
      <c r="E26" s="76" t="s">
        <v>172</v>
      </c>
      <c r="F26" s="76" t="s">
        <v>177</v>
      </c>
      <c r="G26" s="80">
        <v>8.5000000000000006E-3</v>
      </c>
      <c r="H26" s="80" t="s">
        <v>304</v>
      </c>
      <c r="I26" s="2"/>
      <c r="J26" s="10">
        <v>91.9</v>
      </c>
      <c r="K26" s="16">
        <v>109.8568977</v>
      </c>
      <c r="L26" s="18">
        <v>1163460.1573000001</v>
      </c>
      <c r="M26" s="18">
        <v>1390795.6853</v>
      </c>
      <c r="N26" s="16">
        <v>761.63927608999995</v>
      </c>
      <c r="O26" s="18">
        <v>12660.066999999999</v>
      </c>
      <c r="P26" s="18">
        <v>1</v>
      </c>
      <c r="Q26" s="11">
        <v>7.7099999999999998E-3</v>
      </c>
      <c r="R26" s="2"/>
      <c r="S26" s="20">
        <v>0.83654282911722899</v>
      </c>
      <c r="T26" s="13">
        <v>8.26</v>
      </c>
      <c r="U26" s="13">
        <v>0.72</v>
      </c>
      <c r="V26" s="11">
        <v>0.10078086871</v>
      </c>
      <c r="W26" s="11">
        <v>9.4015233949945598E-2</v>
      </c>
      <c r="X26" s="2"/>
      <c r="Y26" s="11">
        <v>1.1780248817000001E-2</v>
      </c>
      <c r="Z26" s="11">
        <v>2.7696487929999999E-2</v>
      </c>
      <c r="AA26" s="11">
        <v>0.23304982032000002</v>
      </c>
    </row>
    <row r="27" spans="2:27" ht="16.2" customHeight="1" x14ac:dyDescent="0.3">
      <c r="B27" s="149" t="s">
        <v>393</v>
      </c>
      <c r="C27" s="140" t="s">
        <v>513</v>
      </c>
      <c r="D27" s="140" t="s">
        <v>153</v>
      </c>
      <c r="E27" s="140" t="s">
        <v>165</v>
      </c>
      <c r="F27" s="140" t="s">
        <v>351</v>
      </c>
      <c r="G27" s="141">
        <v>0.01</v>
      </c>
      <c r="H27" s="139" t="s">
        <v>514</v>
      </c>
      <c r="J27" s="139">
        <v>91.57</v>
      </c>
      <c r="K27" s="142">
        <v>101.53203975</v>
      </c>
      <c r="L27" s="143">
        <v>387802.79593999998</v>
      </c>
      <c r="M27" s="143">
        <v>429992.45269000001</v>
      </c>
      <c r="N27" s="142">
        <v>588.76865696000004</v>
      </c>
      <c r="O27" s="143">
        <v>4235.0420000000004</v>
      </c>
      <c r="P27" s="143">
        <v>1</v>
      </c>
      <c r="Q27" s="144">
        <v>2.5999999999999999E-3</v>
      </c>
      <c r="S27" s="145">
        <v>0.90188279705077035</v>
      </c>
      <c r="T27" s="146">
        <v>12</v>
      </c>
      <c r="U27" s="146">
        <v>1</v>
      </c>
      <c r="V27" s="144">
        <v>0.13325930038</v>
      </c>
      <c r="W27" s="144">
        <v>0.13104728622911435</v>
      </c>
      <c r="Y27" s="144">
        <v>6.5566604644000002E-4</v>
      </c>
      <c r="Z27" s="144">
        <v>6.8127713704999995E-2</v>
      </c>
      <c r="AA27" s="144">
        <v>0.16161887350000001</v>
      </c>
    </row>
    <row r="28" spans="2:27" s="10" customFormat="1" ht="16.2" customHeight="1" x14ac:dyDescent="0.3">
      <c r="B28" s="148" t="s">
        <v>58</v>
      </c>
      <c r="C28" s="76" t="s">
        <v>123</v>
      </c>
      <c r="D28" s="76" t="s">
        <v>160</v>
      </c>
      <c r="E28" s="76" t="s">
        <v>165</v>
      </c>
      <c r="F28" s="76" t="s">
        <v>211</v>
      </c>
      <c r="G28" s="80">
        <v>3.0000000000000001E-3</v>
      </c>
      <c r="H28" s="10" t="s">
        <v>211</v>
      </c>
      <c r="I28" s="2"/>
      <c r="J28" s="10">
        <v>123.38</v>
      </c>
      <c r="K28" s="16">
        <v>125.07623676</v>
      </c>
      <c r="L28" s="18">
        <v>428623.35379999998</v>
      </c>
      <c r="M28" s="18">
        <v>434516.09727000003</v>
      </c>
      <c r="N28" s="16">
        <v>248.66548087000001</v>
      </c>
      <c r="O28" s="18">
        <v>3474.01</v>
      </c>
      <c r="P28" s="18">
        <v>0</v>
      </c>
      <c r="Q28" s="11" t="s">
        <v>211</v>
      </c>
      <c r="R28" s="2"/>
      <c r="S28" s="20">
        <v>0.98643837707353799</v>
      </c>
      <c r="T28" s="13">
        <v>10.891915064999999</v>
      </c>
      <c r="U28" s="13">
        <v>0.90212751199999996</v>
      </c>
      <c r="V28" s="11">
        <v>9.5694210728000009E-2</v>
      </c>
      <c r="W28" s="11">
        <v>8.774136929810343E-2</v>
      </c>
      <c r="X28" s="2"/>
      <c r="Y28" s="11">
        <v>-7.0020120719999999E-3</v>
      </c>
      <c r="Z28" s="11">
        <v>1.0112378568E-3</v>
      </c>
      <c r="AA28" s="11">
        <v>0.18332598452999999</v>
      </c>
    </row>
    <row r="29" spans="2:27" s="10" customFormat="1" ht="16.2" customHeight="1" x14ac:dyDescent="0.3">
      <c r="B29" s="148" t="s">
        <v>225</v>
      </c>
      <c r="C29" s="76" t="s">
        <v>292</v>
      </c>
      <c r="D29" s="76" t="s">
        <v>157</v>
      </c>
      <c r="E29" s="76" t="s">
        <v>322</v>
      </c>
      <c r="F29" s="76" t="s">
        <v>323</v>
      </c>
      <c r="G29" s="80">
        <v>9.1999999999999998E-3</v>
      </c>
      <c r="H29" s="10" t="s">
        <v>321</v>
      </c>
      <c r="I29" s="2"/>
      <c r="J29" s="10">
        <v>83.36</v>
      </c>
      <c r="K29" s="16">
        <v>94.182674308000003</v>
      </c>
      <c r="L29" s="18">
        <v>584734.13840000005</v>
      </c>
      <c r="M29" s="18">
        <v>660650.49080999999</v>
      </c>
      <c r="N29" s="16">
        <v>1659.810467</v>
      </c>
      <c r="O29" s="18">
        <v>7014.5649999999996</v>
      </c>
      <c r="P29" s="18">
        <v>1</v>
      </c>
      <c r="Q29" s="11">
        <v>3.9199999999999999E-3</v>
      </c>
      <c r="R29" s="2"/>
      <c r="S29" s="20">
        <v>0.88508847951580505</v>
      </c>
      <c r="T29" s="13">
        <v>9.4</v>
      </c>
      <c r="U29" s="13">
        <v>0.8</v>
      </c>
      <c r="V29" s="11">
        <v>0.12529992002000001</v>
      </c>
      <c r="W29" s="11">
        <v>0.11516314779270635</v>
      </c>
      <c r="X29" s="2"/>
      <c r="Y29" s="11">
        <v>6.7632850240999997E-3</v>
      </c>
      <c r="Z29" s="11">
        <v>-6.3863660388999996E-3</v>
      </c>
      <c r="AA29" s="11">
        <v>0.24572576727000001</v>
      </c>
    </row>
    <row r="30" spans="2:27" s="10" customFormat="1" ht="16.2" customHeight="1" x14ac:dyDescent="0.3">
      <c r="B30" s="148" t="s">
        <v>57</v>
      </c>
      <c r="C30" s="76" t="s">
        <v>121</v>
      </c>
      <c r="D30" s="76" t="s">
        <v>157</v>
      </c>
      <c r="E30" s="76" t="s">
        <v>196</v>
      </c>
      <c r="F30" s="76" t="s">
        <v>196</v>
      </c>
      <c r="G30" s="80">
        <v>5.0000000000000001E-3</v>
      </c>
      <c r="H30" s="10" t="s">
        <v>324</v>
      </c>
      <c r="I30" s="2"/>
      <c r="J30" s="10">
        <v>93.53</v>
      </c>
      <c r="K30" s="16">
        <v>104.86018107</v>
      </c>
      <c r="L30" s="18">
        <v>347841.62414000003</v>
      </c>
      <c r="M30" s="18">
        <v>389978.99812</v>
      </c>
      <c r="N30" s="16">
        <v>427.60671130999998</v>
      </c>
      <c r="O30" s="18">
        <v>3719.038</v>
      </c>
      <c r="P30" s="18">
        <v>1</v>
      </c>
      <c r="Q30" s="11">
        <v>2.31E-3</v>
      </c>
      <c r="R30" s="2"/>
      <c r="S30" s="20">
        <v>0.89194963279305739</v>
      </c>
      <c r="T30" s="13">
        <v>10.199999999999999</v>
      </c>
      <c r="U30" s="13">
        <v>0.86</v>
      </c>
      <c r="V30" s="11">
        <v>0.12363636363</v>
      </c>
      <c r="W30" s="11">
        <v>0.11033892868598311</v>
      </c>
      <c r="X30" s="2"/>
      <c r="Y30" s="11">
        <v>1.0698076507E-2</v>
      </c>
      <c r="Z30" s="11">
        <v>9.2774887672999989E-2</v>
      </c>
      <c r="AA30" s="11">
        <v>0.27291936628999997</v>
      </c>
    </row>
    <row r="31" spans="2:27" ht="16.2" customHeight="1" x14ac:dyDescent="0.3">
      <c r="B31" s="149" t="s">
        <v>22</v>
      </c>
      <c r="C31" s="140" t="s">
        <v>89</v>
      </c>
      <c r="D31" s="140" t="s">
        <v>157</v>
      </c>
      <c r="E31" s="140" t="s">
        <v>168</v>
      </c>
      <c r="F31" s="140" t="s">
        <v>171</v>
      </c>
      <c r="G31" s="141">
        <v>6.0000000000000001E-3</v>
      </c>
      <c r="H31" s="139" t="s">
        <v>307</v>
      </c>
      <c r="J31" s="139">
        <v>6.8</v>
      </c>
      <c r="K31" s="142">
        <v>8.0152996828000003</v>
      </c>
      <c r="L31" s="143">
        <v>1533060</v>
      </c>
      <c r="M31" s="143">
        <v>1807049.3134999999</v>
      </c>
      <c r="N31" s="142">
        <v>1950.8502217</v>
      </c>
      <c r="O31" s="143">
        <v>225450</v>
      </c>
      <c r="P31" s="143">
        <v>1</v>
      </c>
      <c r="Q31" s="144">
        <v>1.0409999999999999E-2</v>
      </c>
      <c r="S31" s="145">
        <v>0.84837751164714315</v>
      </c>
      <c r="T31" s="146">
        <v>0.68400000000000005</v>
      </c>
      <c r="U31" s="146">
        <v>0.06</v>
      </c>
      <c r="V31" s="144">
        <v>0.12561983470999999</v>
      </c>
      <c r="W31" s="144">
        <v>0.10588235294117647</v>
      </c>
      <c r="Y31" s="144">
        <v>0</v>
      </c>
      <c r="Z31" s="144">
        <v>6.1496765349000004E-2</v>
      </c>
      <c r="AA31" s="144">
        <v>0.39191707114000002</v>
      </c>
    </row>
    <row r="32" spans="2:27" s="10" customFormat="1" ht="16.2" customHeight="1" x14ac:dyDescent="0.3">
      <c r="B32" s="148" t="s">
        <v>66</v>
      </c>
      <c r="C32" s="76" t="s">
        <v>132</v>
      </c>
      <c r="D32" s="76" t="s">
        <v>157</v>
      </c>
      <c r="E32" s="76" t="s">
        <v>188</v>
      </c>
      <c r="F32" s="76" t="s">
        <v>164</v>
      </c>
      <c r="G32" s="80">
        <v>0.01</v>
      </c>
      <c r="H32" s="10" t="s">
        <v>356</v>
      </c>
      <c r="I32" s="2"/>
      <c r="J32" s="10">
        <v>6.75</v>
      </c>
      <c r="K32" s="16">
        <v>8.2057536382999992</v>
      </c>
      <c r="L32" s="18">
        <v>292289.44500000001</v>
      </c>
      <c r="M32" s="18">
        <v>355326.69284999999</v>
      </c>
      <c r="N32" s="16">
        <v>379.45290347999997</v>
      </c>
      <c r="O32" s="18">
        <v>43302.14</v>
      </c>
      <c r="P32" s="18">
        <v>1</v>
      </c>
      <c r="Q32" s="11">
        <v>1.9500000000000001E-3</v>
      </c>
      <c r="R32" s="2"/>
      <c r="S32" s="20">
        <v>0.82259354808005303</v>
      </c>
      <c r="T32" s="13">
        <v>0.79</v>
      </c>
      <c r="U32" s="13">
        <v>7.0000000000000007E-2</v>
      </c>
      <c r="V32" s="11">
        <v>0.13232830819999999</v>
      </c>
      <c r="W32" s="11">
        <v>0.12444444444444445</v>
      </c>
      <c r="X32" s="2"/>
      <c r="Y32" s="11">
        <v>2.9717682010000001E-3</v>
      </c>
      <c r="Z32" s="11">
        <v>6.9514301983999993E-2</v>
      </c>
      <c r="AA32" s="11">
        <v>0.27985745826999997</v>
      </c>
    </row>
    <row r="33" spans="2:27" ht="16.2" customHeight="1" x14ac:dyDescent="0.3">
      <c r="B33" s="149" t="s">
        <v>645</v>
      </c>
      <c r="C33" s="140" t="s">
        <v>298</v>
      </c>
      <c r="D33" s="140" t="s">
        <v>157</v>
      </c>
      <c r="E33" s="140" t="s">
        <v>172</v>
      </c>
      <c r="F33" s="140" t="s">
        <v>179</v>
      </c>
      <c r="G33" s="141">
        <v>8.0000000000000002E-3</v>
      </c>
      <c r="H33" s="139" t="s">
        <v>356</v>
      </c>
      <c r="J33" s="139">
        <v>10.57</v>
      </c>
      <c r="K33" s="142">
        <v>13.159807704</v>
      </c>
      <c r="L33" s="143">
        <v>198146.01274999999</v>
      </c>
      <c r="M33" s="143">
        <v>246694.74221999999</v>
      </c>
      <c r="N33" s="142">
        <v>283.72414435000002</v>
      </c>
      <c r="O33" s="143">
        <v>18746.075000000001</v>
      </c>
      <c r="P33" s="143">
        <v>1</v>
      </c>
      <c r="Q33" s="144">
        <v>1.3700000000000001E-3</v>
      </c>
      <c r="S33" s="145">
        <v>0.80320322589418891</v>
      </c>
      <c r="T33" s="146">
        <v>1.3420000000000001</v>
      </c>
      <c r="U33" s="146">
        <v>0.108</v>
      </c>
      <c r="V33" s="144">
        <v>0.13095238095</v>
      </c>
      <c r="W33" s="144">
        <v>0.12261116367076633</v>
      </c>
      <c r="Y33" s="144">
        <v>-3.3997441051999998E-2</v>
      </c>
      <c r="Z33" s="144">
        <v>2.4733041235000003E-2</v>
      </c>
      <c r="AA33" s="144">
        <v>0.17369776473999998</v>
      </c>
    </row>
    <row r="34" spans="2:27" s="10" customFormat="1" ht="16.2" customHeight="1" x14ac:dyDescent="0.3">
      <c r="B34" s="148" t="s">
        <v>643</v>
      </c>
      <c r="C34" s="76"/>
      <c r="D34" s="76" t="s">
        <v>157</v>
      </c>
      <c r="E34" s="76" t="s">
        <v>172</v>
      </c>
      <c r="F34" s="76" t="s">
        <v>181</v>
      </c>
      <c r="G34" s="80">
        <v>0.01</v>
      </c>
      <c r="H34" s="10" t="s">
        <v>356</v>
      </c>
      <c r="I34" s="2"/>
      <c r="J34" s="10">
        <v>62.15</v>
      </c>
      <c r="K34" s="16">
        <v>75.828073044000007</v>
      </c>
      <c r="L34" s="18">
        <v>1143521.3426999999</v>
      </c>
      <c r="M34" s="18">
        <v>1395189.3788999999</v>
      </c>
      <c r="N34" s="16">
        <v>2556.3686834999999</v>
      </c>
      <c r="O34" s="18">
        <v>18399.378000000001</v>
      </c>
      <c r="P34" s="18">
        <v>1</v>
      </c>
      <c r="Q34" s="11">
        <v>7.6500000000000005E-3</v>
      </c>
      <c r="R34" s="2"/>
      <c r="S34" s="20">
        <v>0.81961729350470014</v>
      </c>
      <c r="T34" s="13">
        <v>8.1999999999999993</v>
      </c>
      <c r="U34" s="13">
        <v>0.65</v>
      </c>
      <c r="V34" s="11">
        <v>0.13015873015000001</v>
      </c>
      <c r="W34" s="11">
        <v>0.12550281576830249</v>
      </c>
      <c r="X34" s="2"/>
      <c r="Y34" s="11">
        <v>4.0387722129000001E-3</v>
      </c>
      <c r="Z34" s="11">
        <v>-7.0937654846E-3</v>
      </c>
      <c r="AA34" s="11">
        <v>0.12277837012999999</v>
      </c>
    </row>
    <row r="35" spans="2:27" ht="16.2" customHeight="1" x14ac:dyDescent="0.3">
      <c r="B35" s="149" t="s">
        <v>396</v>
      </c>
      <c r="C35" s="140" t="s">
        <v>493</v>
      </c>
      <c r="D35" s="140" t="s">
        <v>157</v>
      </c>
      <c r="E35" s="140" t="s">
        <v>494</v>
      </c>
      <c r="F35" s="140" t="s">
        <v>492</v>
      </c>
      <c r="G35" s="141">
        <v>0.01</v>
      </c>
      <c r="H35" s="139" t="s">
        <v>495</v>
      </c>
      <c r="J35" s="139">
        <v>7.7</v>
      </c>
      <c r="K35" s="142">
        <v>9.4605198361999996</v>
      </c>
      <c r="L35" s="143">
        <v>596929.33299999998</v>
      </c>
      <c r="M35" s="143">
        <v>733410.62280999997</v>
      </c>
      <c r="N35" s="142">
        <v>2186.2365052</v>
      </c>
      <c r="O35" s="143">
        <v>77523.289999999994</v>
      </c>
      <c r="P35" s="143">
        <v>1</v>
      </c>
      <c r="Q35" s="144">
        <v>3.98E-3</v>
      </c>
      <c r="S35" s="145">
        <v>0.81390876329401085</v>
      </c>
      <c r="T35" s="146">
        <v>1.0189999999999999</v>
      </c>
      <c r="U35" s="146">
        <v>0.08</v>
      </c>
      <c r="V35" s="144">
        <v>0.12801507537000001</v>
      </c>
      <c r="W35" s="144">
        <v>0.12467532467532466</v>
      </c>
      <c r="Y35" s="144">
        <v>-6.4516129041000004E-3</v>
      </c>
      <c r="Z35" s="144">
        <v>3.1932113084999998E-2</v>
      </c>
      <c r="AA35" s="144">
        <v>0.10436289039</v>
      </c>
    </row>
    <row r="36" spans="2:27" s="10" customFormat="1" ht="16.2" customHeight="1" x14ac:dyDescent="0.3">
      <c r="B36" s="148" t="s">
        <v>387</v>
      </c>
      <c r="C36" s="76" t="s">
        <v>521</v>
      </c>
      <c r="D36" s="76" t="s">
        <v>157</v>
      </c>
      <c r="E36" s="76" t="s">
        <v>165</v>
      </c>
      <c r="F36" s="76" t="s">
        <v>498</v>
      </c>
      <c r="G36" s="80">
        <v>7.7999999999999996E-3</v>
      </c>
      <c r="H36" s="10" t="s">
        <v>522</v>
      </c>
      <c r="I36" s="2"/>
      <c r="J36" s="10">
        <v>73.75</v>
      </c>
      <c r="K36" s="16">
        <v>87.690612314000006</v>
      </c>
      <c r="L36" s="18">
        <v>296521.83124999999</v>
      </c>
      <c r="M36" s="18">
        <v>352571.94504000002</v>
      </c>
      <c r="N36" s="16">
        <v>553.86735435000003</v>
      </c>
      <c r="O36" s="18">
        <v>4020.6350000000002</v>
      </c>
      <c r="P36" s="18">
        <v>1</v>
      </c>
      <c r="Q36" s="11">
        <v>1.98E-3</v>
      </c>
      <c r="R36" s="2"/>
      <c r="S36" s="20">
        <v>0.84102503168660903</v>
      </c>
      <c r="T36" s="13">
        <v>9.86</v>
      </c>
      <c r="U36" s="13">
        <v>0.72</v>
      </c>
      <c r="V36" s="11">
        <v>0.13981849120000001</v>
      </c>
      <c r="W36" s="11">
        <v>0.11715254237288136</v>
      </c>
      <c r="X36" s="2"/>
      <c r="Y36" s="11">
        <v>1.0689324381000001E-2</v>
      </c>
      <c r="Z36" s="11">
        <v>-2.6260030162999996E-3</v>
      </c>
      <c r="AA36" s="11">
        <v>0.19692929657</v>
      </c>
    </row>
    <row r="37" spans="2:27" ht="16.2" customHeight="1" x14ac:dyDescent="0.3">
      <c r="B37" s="149" t="s">
        <v>339</v>
      </c>
      <c r="C37" s="140" t="s">
        <v>531</v>
      </c>
      <c r="D37" s="140" t="s">
        <v>157</v>
      </c>
      <c r="E37" s="140" t="s">
        <v>172</v>
      </c>
      <c r="F37" s="140" t="s">
        <v>532</v>
      </c>
      <c r="G37" s="141">
        <v>6.0000000000000001E-3</v>
      </c>
      <c r="H37" s="139" t="s">
        <v>211</v>
      </c>
      <c r="J37" s="139">
        <v>7.06</v>
      </c>
      <c r="K37" s="142">
        <v>8.4580999845000004</v>
      </c>
      <c r="L37" s="143">
        <v>312024.11300000001</v>
      </c>
      <c r="M37" s="143">
        <v>373814.60982000001</v>
      </c>
      <c r="N37" s="142">
        <v>524.16340261000005</v>
      </c>
      <c r="O37" s="143">
        <v>44196.05</v>
      </c>
      <c r="P37" s="143">
        <v>1</v>
      </c>
      <c r="Q37" s="144">
        <v>2.0599999999999998E-3</v>
      </c>
      <c r="S37" s="145">
        <v>0.83470283077025487</v>
      </c>
      <c r="T37" s="146">
        <v>0.84</v>
      </c>
      <c r="U37" s="146">
        <v>7.0000000000000007E-2</v>
      </c>
      <c r="V37" s="144">
        <v>0.11864406778999999</v>
      </c>
      <c r="W37" s="144">
        <v>0.11898016997167141</v>
      </c>
      <c r="Y37" s="144">
        <v>7.1326676170000002E-3</v>
      </c>
      <c r="Z37" s="144">
        <v>5.3690000448E-2</v>
      </c>
      <c r="AA37" s="144">
        <v>0.12547857857</v>
      </c>
    </row>
    <row r="38" spans="2:27" s="10" customFormat="1" ht="16.2" customHeight="1" x14ac:dyDescent="0.3">
      <c r="B38" s="148" t="s">
        <v>14</v>
      </c>
      <c r="C38" s="76" t="s">
        <v>82</v>
      </c>
      <c r="D38" s="76" t="s">
        <v>159</v>
      </c>
      <c r="E38" s="76" t="s">
        <v>161</v>
      </c>
      <c r="F38" s="76" t="s">
        <v>162</v>
      </c>
      <c r="G38" s="80">
        <v>1.2500000000000001E-2</v>
      </c>
      <c r="H38" s="10" t="s">
        <v>211</v>
      </c>
      <c r="I38" s="2"/>
      <c r="J38" s="10">
        <v>166.79</v>
      </c>
      <c r="K38" s="16">
        <v>164.00455292000001</v>
      </c>
      <c r="L38" s="18">
        <v>4704152.9990999997</v>
      </c>
      <c r="M38" s="18">
        <v>4625592.1189000001</v>
      </c>
      <c r="N38" s="16">
        <v>7330.2153355999999</v>
      </c>
      <c r="O38" s="18">
        <v>28204.046999999999</v>
      </c>
      <c r="P38" s="18">
        <v>1</v>
      </c>
      <c r="Q38" s="11">
        <v>3.1179999999999999E-2</v>
      </c>
      <c r="R38" s="2"/>
      <c r="S38" s="20">
        <v>1.0169839619108545</v>
      </c>
      <c r="T38" s="13">
        <v>12.33</v>
      </c>
      <c r="U38" s="13">
        <v>1.1000000000000001</v>
      </c>
      <c r="V38" s="11">
        <v>9.0681768036999996E-2</v>
      </c>
      <c r="W38" s="11">
        <v>7.9141435337850008E-2</v>
      </c>
      <c r="X38" s="2"/>
      <c r="Y38" s="11">
        <v>-5.3930968261000007E-4</v>
      </c>
      <c r="Z38" s="11">
        <v>0.11370119681</v>
      </c>
      <c r="AA38" s="11">
        <v>0.33089562438000003</v>
      </c>
    </row>
    <row r="39" spans="2:27" ht="16.2" customHeight="1" x14ac:dyDescent="0.3">
      <c r="B39" s="149" t="s">
        <v>25</v>
      </c>
      <c r="C39" s="140" t="s">
        <v>482</v>
      </c>
      <c r="D39" s="140" t="s">
        <v>159</v>
      </c>
      <c r="E39" s="140" t="s">
        <v>481</v>
      </c>
      <c r="F39" s="140" t="s">
        <v>481</v>
      </c>
      <c r="G39" s="141">
        <v>7.0000000000000001E-3</v>
      </c>
      <c r="H39" s="139" t="s">
        <v>305</v>
      </c>
      <c r="J39" s="139">
        <v>129</v>
      </c>
      <c r="K39" s="142">
        <v>129.13742181000001</v>
      </c>
      <c r="L39" s="143">
        <v>2997705.0959999999</v>
      </c>
      <c r="M39" s="143">
        <v>3000898.5074</v>
      </c>
      <c r="N39" s="142">
        <v>4086.2786113000002</v>
      </c>
      <c r="O39" s="143">
        <v>23238.024000000001</v>
      </c>
      <c r="P39" s="143">
        <v>1</v>
      </c>
      <c r="Q39" s="144">
        <v>1.993E-2</v>
      </c>
      <c r="S39" s="145">
        <v>0.9989358482764028</v>
      </c>
      <c r="T39" s="146">
        <v>12.4</v>
      </c>
      <c r="U39" s="146">
        <v>0.95</v>
      </c>
      <c r="V39" s="144">
        <v>0.10336778926</v>
      </c>
      <c r="W39" s="144">
        <v>8.8372093023255799E-2</v>
      </c>
      <c r="Y39" s="144">
        <v>-3.0998140119000003E-4</v>
      </c>
      <c r="Z39" s="144">
        <v>5.7829259711000003E-2</v>
      </c>
      <c r="AA39" s="144">
        <v>0.18685085056999998</v>
      </c>
    </row>
    <row r="40" spans="2:27" s="10" customFormat="1" ht="16.2" customHeight="1" x14ac:dyDescent="0.3">
      <c r="B40" s="148" t="s">
        <v>43</v>
      </c>
      <c r="C40" s="76" t="s">
        <v>106</v>
      </c>
      <c r="D40" s="76" t="s">
        <v>159</v>
      </c>
      <c r="E40" s="76" t="s">
        <v>172</v>
      </c>
      <c r="F40" s="76" t="s">
        <v>183</v>
      </c>
      <c r="G40" s="80">
        <v>1.18E-2</v>
      </c>
      <c r="H40" s="10" t="s">
        <v>348</v>
      </c>
      <c r="I40" s="2"/>
      <c r="J40" s="10">
        <v>53.38</v>
      </c>
      <c r="K40" s="16">
        <v>82.062888366999999</v>
      </c>
      <c r="L40" s="18">
        <v>650124.99875000003</v>
      </c>
      <c r="M40" s="18">
        <v>999459.25809999998</v>
      </c>
      <c r="N40" s="16">
        <v>1322.97957</v>
      </c>
      <c r="O40" s="18">
        <v>12179.186938000001</v>
      </c>
      <c r="P40" s="18">
        <v>1</v>
      </c>
      <c r="Q40" s="11">
        <v>4.2500000000000003E-3</v>
      </c>
      <c r="R40" s="2"/>
      <c r="S40" s="20">
        <v>0.65047673878203072</v>
      </c>
      <c r="T40" s="13">
        <v>4.8</v>
      </c>
      <c r="U40" s="13">
        <v>0.4</v>
      </c>
      <c r="V40" s="11">
        <v>0.10484927916</v>
      </c>
      <c r="W40" s="11">
        <v>8.9921318846009748E-2</v>
      </c>
      <c r="X40" s="2"/>
      <c r="Y40" s="11">
        <v>2.2605363985000002E-2</v>
      </c>
      <c r="Z40" s="11">
        <v>-2.2850363193E-2</v>
      </c>
      <c r="AA40" s="11">
        <v>0.28168695323000004</v>
      </c>
    </row>
    <row r="41" spans="2:27" ht="16.2" customHeight="1" x14ac:dyDescent="0.3">
      <c r="B41" s="149" t="s">
        <v>53</v>
      </c>
      <c r="C41" s="140" t="s">
        <v>117</v>
      </c>
      <c r="D41" s="140" t="s">
        <v>159</v>
      </c>
      <c r="E41" s="140" t="s">
        <v>165</v>
      </c>
      <c r="F41" s="140" t="s">
        <v>193</v>
      </c>
      <c r="G41" s="141">
        <v>9.4999999999999998E-3</v>
      </c>
      <c r="H41" s="139" t="s">
        <v>211</v>
      </c>
      <c r="J41" s="139">
        <v>10.55</v>
      </c>
      <c r="K41" s="142">
        <v>10.650298746000001</v>
      </c>
      <c r="L41" s="143">
        <v>1340534.1991999999</v>
      </c>
      <c r="M41" s="143">
        <v>1353278.6446</v>
      </c>
      <c r="N41" s="142">
        <v>2100.5220435000001</v>
      </c>
      <c r="O41" s="143">
        <v>127064.853</v>
      </c>
      <c r="P41" s="143">
        <v>1</v>
      </c>
      <c r="Q41" s="144">
        <v>1.21E-2</v>
      </c>
      <c r="S41" s="145">
        <v>0.99058254154253933</v>
      </c>
      <c r="T41" s="146">
        <v>1.0073000000000001</v>
      </c>
      <c r="U41" s="146">
        <v>8.3549999999999999E-2</v>
      </c>
      <c r="V41" s="144">
        <v>0.10214988337</v>
      </c>
      <c r="W41" s="144">
        <v>9.5033175355450222E-2</v>
      </c>
      <c r="Y41" s="144">
        <v>1.8993352331999999E-3</v>
      </c>
      <c r="Z41" s="144">
        <v>4.1343625961999999E-3</v>
      </c>
      <c r="AA41" s="144">
        <v>0.18018621081</v>
      </c>
    </row>
    <row r="42" spans="2:27" s="10" customFormat="1" ht="16.2" customHeight="1" x14ac:dyDescent="0.3">
      <c r="B42" s="148" t="s">
        <v>56</v>
      </c>
      <c r="C42" s="76" t="s">
        <v>120</v>
      </c>
      <c r="D42" s="76" t="s">
        <v>159</v>
      </c>
      <c r="E42" s="76" t="s">
        <v>172</v>
      </c>
      <c r="F42" s="76" t="s">
        <v>195</v>
      </c>
      <c r="G42" s="80">
        <v>0.01</v>
      </c>
      <c r="H42" s="10" t="s">
        <v>354</v>
      </c>
      <c r="I42" s="2"/>
      <c r="J42" s="10">
        <v>91.46</v>
      </c>
      <c r="K42" s="16">
        <v>100.95457313999999</v>
      </c>
      <c r="L42" s="18">
        <v>5709912.0049000001</v>
      </c>
      <c r="M42" s="18">
        <v>6302664.8716000002</v>
      </c>
      <c r="N42" s="16">
        <v>22667.697283000001</v>
      </c>
      <c r="O42" s="18">
        <v>62430.701999999997</v>
      </c>
      <c r="P42" s="18">
        <v>1</v>
      </c>
      <c r="Q42" s="11">
        <v>1.975E-2</v>
      </c>
      <c r="R42" s="2"/>
      <c r="S42" s="20">
        <v>0.90595202530515107</v>
      </c>
      <c r="T42" s="13">
        <v>11.81</v>
      </c>
      <c r="U42" s="13">
        <v>0.93</v>
      </c>
      <c r="V42" s="11">
        <v>0.11811181118</v>
      </c>
      <c r="W42" s="11">
        <v>0.12202055543406955</v>
      </c>
      <c r="X42" s="2"/>
      <c r="Y42" s="11">
        <v>6.1606160616000001E-3</v>
      </c>
      <c r="Z42" s="11">
        <v>-2.8067503233000002E-2</v>
      </c>
      <c r="AA42" s="11">
        <v>3.6543515296000001E-2</v>
      </c>
    </row>
    <row r="43" spans="2:27" ht="16.2" customHeight="1" x14ac:dyDescent="0.3">
      <c r="B43" s="149" t="s">
        <v>70</v>
      </c>
      <c r="C43" s="140" t="s">
        <v>137</v>
      </c>
      <c r="D43" s="140" t="s">
        <v>159</v>
      </c>
      <c r="E43" s="140" t="s">
        <v>208</v>
      </c>
      <c r="F43" s="140" t="s">
        <v>208</v>
      </c>
      <c r="G43" s="141">
        <v>0.02</v>
      </c>
      <c r="H43" s="139" t="s">
        <v>211</v>
      </c>
      <c r="J43" s="139">
        <v>152</v>
      </c>
      <c r="K43" s="142">
        <v>250.39429681999999</v>
      </c>
      <c r="L43" s="143">
        <v>209861.84</v>
      </c>
      <c r="M43" s="143">
        <v>345711.89379</v>
      </c>
      <c r="N43" s="142">
        <v>55.175449999999998</v>
      </c>
      <c r="O43" s="143">
        <v>1380.67</v>
      </c>
      <c r="P43" s="143">
        <v>0</v>
      </c>
      <c r="Q43" s="144" t="s">
        <v>211</v>
      </c>
      <c r="S43" s="145">
        <v>0.60704258016414669</v>
      </c>
      <c r="T43" s="146">
        <v>13.03</v>
      </c>
      <c r="U43" s="146">
        <v>0.92</v>
      </c>
      <c r="V43" s="144">
        <v>0.10175712612</v>
      </c>
      <c r="W43" s="144">
        <v>7.2631578947368422E-2</v>
      </c>
      <c r="Y43" s="144">
        <v>7.2895957601000006E-3</v>
      </c>
      <c r="Z43" s="144">
        <v>-2.5018696744999999E-2</v>
      </c>
      <c r="AA43" s="144">
        <v>0.30116210017</v>
      </c>
    </row>
    <row r="44" spans="2:27" s="10" customFormat="1" ht="16.2" customHeight="1" x14ac:dyDescent="0.3">
      <c r="B44" s="148" t="s">
        <v>227</v>
      </c>
      <c r="C44" s="76" t="s">
        <v>247</v>
      </c>
      <c r="D44" s="76" t="s">
        <v>159</v>
      </c>
      <c r="E44" s="76" t="s">
        <v>188</v>
      </c>
      <c r="F44" s="76" t="s">
        <v>215</v>
      </c>
      <c r="G44" s="80">
        <v>0.01</v>
      </c>
      <c r="H44" s="10" t="s">
        <v>358</v>
      </c>
      <c r="I44" s="2"/>
      <c r="J44" s="10">
        <v>1.57</v>
      </c>
      <c r="K44" s="16">
        <v>36.389179552000002</v>
      </c>
      <c r="L44" s="18">
        <v>9171.8359089999994</v>
      </c>
      <c r="M44" s="18">
        <v>212583.17434</v>
      </c>
      <c r="N44" s="16">
        <v>22.904023913</v>
      </c>
      <c r="O44" s="18" t="e">
        <v>#N/A</v>
      </c>
      <c r="P44" s="18">
        <v>0</v>
      </c>
      <c r="Q44" s="11" t="s">
        <v>211</v>
      </c>
      <c r="R44" s="2"/>
      <c r="S44" s="20">
        <v>4.3144693541564354E-2</v>
      </c>
      <c r="T44" s="13">
        <v>0.15049999999999999</v>
      </c>
      <c r="U44" s="13">
        <v>4.4999999999999997E-3</v>
      </c>
      <c r="V44" s="11">
        <v>3.4837962962000001E-2</v>
      </c>
      <c r="W44" s="11">
        <v>3.4394904458598718E-2</v>
      </c>
      <c r="X44" s="2"/>
      <c r="Y44" s="11">
        <v>0</v>
      </c>
      <c r="Z44" s="11">
        <v>-0.2113475705</v>
      </c>
      <c r="AA44" s="11">
        <v>-0.61721587221999996</v>
      </c>
    </row>
    <row r="45" spans="2:27" ht="16.2" customHeight="1" x14ac:dyDescent="0.3">
      <c r="B45" s="149" t="s">
        <v>448</v>
      </c>
      <c r="C45" s="140" t="s">
        <v>470</v>
      </c>
      <c r="D45" s="140" t="s">
        <v>159</v>
      </c>
      <c r="E45" s="140" t="s">
        <v>161</v>
      </c>
      <c r="F45" s="140" t="s">
        <v>162</v>
      </c>
      <c r="G45" s="141">
        <v>1.2E-2</v>
      </c>
      <c r="H45" s="139" t="s">
        <v>211</v>
      </c>
      <c r="J45" s="139">
        <v>98.33</v>
      </c>
      <c r="K45" s="142">
        <v>101.39001962</v>
      </c>
      <c r="L45" s="143">
        <v>1933485.8975</v>
      </c>
      <c r="M45" s="143">
        <v>1993655.7825</v>
      </c>
      <c r="N45" s="142">
        <v>4060.0450022</v>
      </c>
      <c r="O45" s="143">
        <v>19663.235000000001</v>
      </c>
      <c r="P45" s="143">
        <v>1</v>
      </c>
      <c r="Q45" s="144">
        <v>1.291E-2</v>
      </c>
      <c r="S45" s="145">
        <v>0.9698193211573618</v>
      </c>
      <c r="T45" s="146">
        <v>11.95</v>
      </c>
      <c r="U45" s="146">
        <v>1</v>
      </c>
      <c r="V45" s="144">
        <v>0.13581088760000001</v>
      </c>
      <c r="W45" s="144">
        <v>0.12203803518763348</v>
      </c>
      <c r="Y45" s="144">
        <v>3.6745942633999999E-3</v>
      </c>
      <c r="Z45" s="144">
        <v>6.5801988004999992E-2</v>
      </c>
      <c r="AA45" s="144">
        <v>0.26920609124</v>
      </c>
    </row>
    <row r="46" spans="2:27" s="10" customFormat="1" ht="16.2" customHeight="1" x14ac:dyDescent="0.3">
      <c r="B46" s="148" t="s">
        <v>457</v>
      </c>
      <c r="C46" s="76" t="s">
        <v>472</v>
      </c>
      <c r="D46" s="76" t="s">
        <v>159</v>
      </c>
      <c r="E46" s="76" t="s">
        <v>475</v>
      </c>
      <c r="F46" s="76" t="s">
        <v>473</v>
      </c>
      <c r="G46" s="80">
        <v>9.4000000000000004E-3</v>
      </c>
      <c r="H46" s="10" t="s">
        <v>304</v>
      </c>
      <c r="I46" s="2"/>
      <c r="J46" s="10">
        <v>8.52</v>
      </c>
      <c r="K46" s="16">
        <v>9.4766333366000008</v>
      </c>
      <c r="L46" s="18">
        <v>2463868.4517999999</v>
      </c>
      <c r="M46" s="18">
        <v>2740513.8388</v>
      </c>
      <c r="N46" s="16">
        <v>17845.678218000001</v>
      </c>
      <c r="O46" s="18">
        <v>289186.43800000002</v>
      </c>
      <c r="P46" s="18">
        <v>1</v>
      </c>
      <c r="Q46" s="11">
        <v>8.3599999999999994E-3</v>
      </c>
      <c r="R46" s="2"/>
      <c r="S46" s="20">
        <v>0.89905346101074124</v>
      </c>
      <c r="T46" s="13">
        <v>0.996</v>
      </c>
      <c r="U46" s="13">
        <v>8.3000000000000004E-2</v>
      </c>
      <c r="V46" s="11">
        <v>0.11773049645</v>
      </c>
      <c r="W46" s="11">
        <v>0.11690140845070424</v>
      </c>
      <c r="X46" s="2"/>
      <c r="Y46" s="11">
        <v>5.0725492511000001E-3</v>
      </c>
      <c r="Z46" s="11">
        <v>-2.302837278E-2</v>
      </c>
      <c r="AA46" s="11">
        <v>0.12661744396999999</v>
      </c>
    </row>
    <row r="47" spans="2:27" ht="16.2" customHeight="1" x14ac:dyDescent="0.3">
      <c r="B47" s="149" t="s">
        <v>460</v>
      </c>
      <c r="C47" s="140" t="s">
        <v>503</v>
      </c>
      <c r="D47" s="140" t="s">
        <v>159</v>
      </c>
      <c r="E47" s="140" t="s">
        <v>161</v>
      </c>
      <c r="F47" s="140" t="s">
        <v>504</v>
      </c>
      <c r="G47" s="141">
        <v>1.2E-2</v>
      </c>
      <c r="H47" s="139" t="s">
        <v>211</v>
      </c>
      <c r="J47" s="139">
        <v>86.12</v>
      </c>
      <c r="K47" s="142">
        <v>98.422808133000004</v>
      </c>
      <c r="L47" s="143">
        <v>538250</v>
      </c>
      <c r="M47" s="143">
        <v>615142.55082999996</v>
      </c>
      <c r="N47" s="142">
        <v>2208.8247661</v>
      </c>
      <c r="O47" s="143">
        <v>6250</v>
      </c>
      <c r="P47" s="143">
        <v>1</v>
      </c>
      <c r="Q47" s="144">
        <v>3.64E-3</v>
      </c>
      <c r="S47" s="145">
        <v>0.8750004357082044</v>
      </c>
      <c r="T47" s="146">
        <v>10.44</v>
      </c>
      <c r="U47" s="146">
        <v>0.85</v>
      </c>
      <c r="V47" s="144">
        <v>0.13888519356000001</v>
      </c>
      <c r="W47" s="144">
        <v>0.11843938690199719</v>
      </c>
      <c r="Y47" s="144">
        <v>-1.2158752008E-2</v>
      </c>
      <c r="Z47" s="144">
        <v>9.2646853324999986E-2</v>
      </c>
      <c r="AA47" s="144">
        <v>0.30232593831999999</v>
      </c>
    </row>
    <row r="48" spans="2:27" s="10" customFormat="1" ht="16.2" customHeight="1" x14ac:dyDescent="0.3">
      <c r="B48" s="148" t="s">
        <v>406</v>
      </c>
      <c r="C48" s="76" t="s">
        <v>517</v>
      </c>
      <c r="D48" s="76" t="s">
        <v>159</v>
      </c>
      <c r="E48" s="76" t="s">
        <v>165</v>
      </c>
      <c r="F48" s="76" t="s">
        <v>518</v>
      </c>
      <c r="G48" s="80">
        <v>1.5E-3</v>
      </c>
      <c r="H48" s="214" t="s">
        <v>519</v>
      </c>
      <c r="I48" s="2"/>
      <c r="J48" s="10">
        <v>9.0500000000000007</v>
      </c>
      <c r="K48" s="16">
        <v>10.596519957</v>
      </c>
      <c r="L48" s="18">
        <v>613563.32964999997</v>
      </c>
      <c r="M48" s="18">
        <v>718412.82515000005</v>
      </c>
      <c r="N48" s="16">
        <v>388.86678739000001</v>
      </c>
      <c r="O48" s="18">
        <v>67797.053</v>
      </c>
      <c r="P48" s="18">
        <v>1</v>
      </c>
      <c r="Q48" s="11">
        <v>4.0899999999999999E-3</v>
      </c>
      <c r="R48" s="2"/>
      <c r="S48" s="20">
        <v>0.85405397590193022</v>
      </c>
      <c r="T48" s="13">
        <v>1.0139999989999999</v>
      </c>
      <c r="U48" s="13">
        <v>8.4000000000000005E-2</v>
      </c>
      <c r="V48" s="11">
        <v>0.1156214366</v>
      </c>
      <c r="W48" s="11">
        <v>0.11138121546961326</v>
      </c>
      <c r="X48" s="2"/>
      <c r="Y48" s="11">
        <v>8.918617613699999E-3</v>
      </c>
      <c r="Z48" s="11">
        <v>2.7617954532999998E-2</v>
      </c>
      <c r="AA48" s="11">
        <v>0.15717150082</v>
      </c>
    </row>
    <row r="49" spans="2:27" ht="16.2" customHeight="1" x14ac:dyDescent="0.3">
      <c r="B49" s="149" t="s">
        <v>42</v>
      </c>
      <c r="C49" s="140" t="s">
        <v>105</v>
      </c>
      <c r="D49" s="140" t="s">
        <v>159</v>
      </c>
      <c r="E49" s="140" t="s">
        <v>188</v>
      </c>
      <c r="F49" s="140" t="s">
        <v>189</v>
      </c>
      <c r="G49" s="141">
        <v>1.4999999999999999E-2</v>
      </c>
      <c r="H49" s="139" t="s">
        <v>327</v>
      </c>
      <c r="J49" s="139">
        <v>70.400000000000006</v>
      </c>
      <c r="K49" s="142">
        <v>110.15815302999999</v>
      </c>
      <c r="L49" s="143">
        <v>1659184.9728000001</v>
      </c>
      <c r="M49" s="143">
        <v>2596203.8657999998</v>
      </c>
      <c r="N49" s="142">
        <v>7096.8141330999997</v>
      </c>
      <c r="O49" s="143">
        <v>23567.968364</v>
      </c>
      <c r="P49" s="143">
        <v>1</v>
      </c>
      <c r="Q49" s="144">
        <v>1.099E-2</v>
      </c>
      <c r="S49" s="145">
        <v>0.6390811579858966</v>
      </c>
      <c r="T49" s="146">
        <v>11.15</v>
      </c>
      <c r="U49" s="146">
        <v>0.72</v>
      </c>
      <c r="V49" s="144">
        <v>0.12339530764999999</v>
      </c>
      <c r="W49" s="144">
        <v>0.12272727272727273</v>
      </c>
      <c r="Y49" s="144">
        <v>-1.1350737795E-3</v>
      </c>
      <c r="Z49" s="144">
        <v>-0.21281210089000002</v>
      </c>
      <c r="AA49" s="144">
        <v>-0.1113043663</v>
      </c>
    </row>
    <row r="50" spans="2:27" s="10" customFormat="1" ht="16.2" customHeight="1" x14ac:dyDescent="0.3">
      <c r="B50" s="148" t="s">
        <v>64</v>
      </c>
      <c r="C50" s="76" t="s">
        <v>130</v>
      </c>
      <c r="D50" s="76" t="s">
        <v>333</v>
      </c>
      <c r="E50" s="76" t="s">
        <v>165</v>
      </c>
      <c r="F50" s="76" t="s">
        <v>166</v>
      </c>
      <c r="G50" s="80">
        <v>2.5000000000000001E-2</v>
      </c>
      <c r="H50" s="10" t="s">
        <v>385</v>
      </c>
      <c r="I50" s="2"/>
      <c r="J50" s="10">
        <v>190.07</v>
      </c>
      <c r="K50" s="16">
        <v>191.43544122</v>
      </c>
      <c r="L50" s="18">
        <v>245814.87002</v>
      </c>
      <c r="M50" s="18">
        <v>247580.77603000001</v>
      </c>
      <c r="N50" s="16">
        <v>113.09556868999999</v>
      </c>
      <c r="O50" s="18">
        <v>1293.2860000000001</v>
      </c>
      <c r="P50" s="18">
        <v>0</v>
      </c>
      <c r="Q50" s="11" t="s">
        <v>211</v>
      </c>
      <c r="R50" s="2"/>
      <c r="S50" s="20">
        <v>0.992867354073529</v>
      </c>
      <c r="T50" s="13">
        <v>29.922043258999999</v>
      </c>
      <c r="U50" s="13">
        <v>3.7459659969999999</v>
      </c>
      <c r="V50" s="11">
        <v>0.19070773268999999</v>
      </c>
      <c r="W50" s="11">
        <v>0.23650019447571949</v>
      </c>
      <c r="X50" s="2"/>
      <c r="Y50" s="11">
        <v>3.3571897493000001E-3</v>
      </c>
      <c r="Z50" s="11">
        <v>-2.0790475700999999E-3</v>
      </c>
      <c r="AA50" s="11">
        <v>0.53537721136999994</v>
      </c>
    </row>
    <row r="51" spans="2:27" ht="16.2" customHeight="1" x14ac:dyDescent="0.3">
      <c r="B51" s="149" t="s">
        <v>75</v>
      </c>
      <c r="C51" s="140" t="s">
        <v>142</v>
      </c>
      <c r="D51" s="140" t="s">
        <v>332</v>
      </c>
      <c r="E51" s="140" t="s">
        <v>165</v>
      </c>
      <c r="F51" s="140" t="s">
        <v>213</v>
      </c>
      <c r="G51" s="141">
        <v>0.01</v>
      </c>
      <c r="H51" s="139" t="s">
        <v>357</v>
      </c>
      <c r="J51" s="139">
        <v>136.6</v>
      </c>
      <c r="K51" s="142">
        <v>148.05407349999999</v>
      </c>
      <c r="L51" s="143">
        <v>394513.64039999997</v>
      </c>
      <c r="M51" s="143">
        <v>427594.08134999999</v>
      </c>
      <c r="N51" s="142">
        <v>516.69482477999998</v>
      </c>
      <c r="O51" s="143">
        <v>2888.0940000000001</v>
      </c>
      <c r="P51" s="143">
        <v>1</v>
      </c>
      <c r="Q51" s="144">
        <v>2.6199999999999999E-3</v>
      </c>
      <c r="S51" s="145">
        <v>0.92263587735733599</v>
      </c>
      <c r="T51" s="146">
        <v>15.68</v>
      </c>
      <c r="U51" s="146">
        <v>1.2</v>
      </c>
      <c r="V51" s="144">
        <v>0.11002736649999999</v>
      </c>
      <c r="W51" s="144">
        <v>0.10541727672035138</v>
      </c>
      <c r="Y51" s="144">
        <v>6.1132798128000002E-3</v>
      </c>
      <c r="Z51" s="144">
        <v>-6.2739404028000004E-2</v>
      </c>
      <c r="AA51" s="144">
        <v>7.0846387307000006E-2</v>
      </c>
    </row>
    <row r="52" spans="2:27" s="10" customFormat="1" ht="16.2" customHeight="1" x14ac:dyDescent="0.3">
      <c r="B52" s="148" t="s">
        <v>21</v>
      </c>
      <c r="C52" s="76" t="s">
        <v>88</v>
      </c>
      <c r="D52" s="76" t="s">
        <v>154</v>
      </c>
      <c r="E52" s="76" t="s">
        <v>169</v>
      </c>
      <c r="F52" s="76" t="s">
        <v>170</v>
      </c>
      <c r="G52" s="80">
        <v>0.01</v>
      </c>
      <c r="H52" s="10" t="s">
        <v>306</v>
      </c>
      <c r="I52" s="2"/>
      <c r="J52" s="10">
        <v>65.64</v>
      </c>
      <c r="K52" s="16">
        <v>103.70229508</v>
      </c>
      <c r="L52" s="18">
        <v>1363167.4099000001</v>
      </c>
      <c r="M52" s="18">
        <v>2153619.5762999998</v>
      </c>
      <c r="N52" s="16">
        <v>2506.0364500000001</v>
      </c>
      <c r="O52" s="18">
        <v>20767.328000000001</v>
      </c>
      <c r="P52" s="18">
        <v>1</v>
      </c>
      <c r="Q52" s="11">
        <v>9.1500000000000001E-3</v>
      </c>
      <c r="R52" s="2"/>
      <c r="S52" s="20">
        <v>0.63296574053026256</v>
      </c>
      <c r="T52" s="13">
        <v>5.76</v>
      </c>
      <c r="U52" s="13">
        <v>0.48</v>
      </c>
      <c r="V52" s="11">
        <v>9.7809475293000006E-2</v>
      </c>
      <c r="W52" s="11">
        <v>8.7751371115173671E-2</v>
      </c>
      <c r="X52" s="2"/>
      <c r="Y52" s="11">
        <v>-1.5006002401E-2</v>
      </c>
      <c r="Z52" s="11">
        <v>1.5930610152000001E-2</v>
      </c>
      <c r="AA52" s="11">
        <v>0.21785719244999999</v>
      </c>
    </row>
    <row r="53" spans="2:27" ht="16.2" customHeight="1" x14ac:dyDescent="0.3">
      <c r="B53" s="149" t="s">
        <v>18</v>
      </c>
      <c r="C53" s="140" t="s">
        <v>85</v>
      </c>
      <c r="D53" s="140" t="s">
        <v>154</v>
      </c>
      <c r="E53" s="140" t="s">
        <v>165</v>
      </c>
      <c r="F53" s="140" t="s">
        <v>166</v>
      </c>
      <c r="G53" s="141">
        <v>1.0999999999999999E-2</v>
      </c>
      <c r="H53" s="139" t="s">
        <v>211</v>
      </c>
      <c r="J53" s="139">
        <v>47.29</v>
      </c>
      <c r="K53" s="142">
        <v>85.833743667999997</v>
      </c>
      <c r="L53" s="143">
        <v>1259720.5726000001</v>
      </c>
      <c r="M53" s="143">
        <v>2286456.6022999999</v>
      </c>
      <c r="N53" s="142">
        <v>1283.7779504</v>
      </c>
      <c r="O53" s="143">
        <v>26638.202000000001</v>
      </c>
      <c r="P53" s="143">
        <v>1</v>
      </c>
      <c r="Q53" s="144">
        <v>8.3899999999999999E-3</v>
      </c>
      <c r="S53" s="145">
        <v>0.55094882244580889</v>
      </c>
      <c r="T53" s="146">
        <v>5</v>
      </c>
      <c r="U53" s="146">
        <v>0.41</v>
      </c>
      <c r="V53" s="144">
        <v>0.12556504268999999</v>
      </c>
      <c r="W53" s="144">
        <v>0.10403890886022416</v>
      </c>
      <c r="Y53" s="144">
        <v>1.1334473909E-2</v>
      </c>
      <c r="Z53" s="144">
        <v>5.5726331743999998E-2</v>
      </c>
      <c r="AA53" s="144">
        <v>0.33154313627999998</v>
      </c>
    </row>
    <row r="54" spans="2:27" s="10" customFormat="1" ht="16.2" customHeight="1" x14ac:dyDescent="0.3">
      <c r="B54" s="148" t="s">
        <v>24</v>
      </c>
      <c r="C54" s="76" t="s">
        <v>483</v>
      </c>
      <c r="D54" s="76" t="s">
        <v>154</v>
      </c>
      <c r="E54" s="76" t="s">
        <v>481</v>
      </c>
      <c r="F54" s="76" t="s">
        <v>481</v>
      </c>
      <c r="G54" s="80">
        <v>0.01</v>
      </c>
      <c r="H54" s="10" t="s">
        <v>211</v>
      </c>
      <c r="I54" s="2"/>
      <c r="J54" s="10">
        <v>121.69</v>
      </c>
      <c r="K54" s="16">
        <v>147.73207210000001</v>
      </c>
      <c r="L54" s="18">
        <v>1438104.0662</v>
      </c>
      <c r="M54" s="18">
        <v>1745863.2065000001</v>
      </c>
      <c r="N54" s="16">
        <v>2473.3894160999998</v>
      </c>
      <c r="O54" s="18">
        <v>11817.767</v>
      </c>
      <c r="P54" s="18">
        <v>1</v>
      </c>
      <c r="Q54" s="11">
        <v>9.4299999999999991E-3</v>
      </c>
      <c r="R54" s="2"/>
      <c r="S54" s="20">
        <v>0.82372093121138856</v>
      </c>
      <c r="T54" s="13">
        <v>12.55</v>
      </c>
      <c r="U54" s="13">
        <v>0.85</v>
      </c>
      <c r="V54" s="11">
        <v>0.11208359381999999</v>
      </c>
      <c r="W54" s="11">
        <v>8.3819541457802613E-2</v>
      </c>
      <c r="X54" s="2"/>
      <c r="Y54" s="11">
        <v>1.7049728373999998E-2</v>
      </c>
      <c r="Z54" s="11">
        <v>1.3838410785E-2</v>
      </c>
      <c r="AA54" s="11">
        <v>0.20745095941</v>
      </c>
    </row>
    <row r="55" spans="2:27" ht="16.2" customHeight="1" x14ac:dyDescent="0.3">
      <c r="B55" s="149" t="s">
        <v>30</v>
      </c>
      <c r="C55" s="140" t="s">
        <v>95</v>
      </c>
      <c r="D55" s="140" t="s">
        <v>154</v>
      </c>
      <c r="E55" s="140" t="s">
        <v>167</v>
      </c>
      <c r="F55" s="140" t="s">
        <v>167</v>
      </c>
      <c r="G55" s="141">
        <v>5.0000000000000001E-3</v>
      </c>
      <c r="H55" s="139" t="s">
        <v>211</v>
      </c>
      <c r="J55" s="139">
        <v>83.8</v>
      </c>
      <c r="K55" s="142">
        <v>101.40243364</v>
      </c>
      <c r="L55" s="143">
        <v>1005600</v>
      </c>
      <c r="M55" s="143">
        <v>1216829.2037</v>
      </c>
      <c r="N55" s="142">
        <v>655.95291913000005</v>
      </c>
      <c r="O55" s="143">
        <v>12000</v>
      </c>
      <c r="P55" s="143">
        <v>1</v>
      </c>
      <c r="Q55" s="144">
        <v>6.7400000000000003E-3</v>
      </c>
      <c r="S55" s="145">
        <v>0.82641014610662744</v>
      </c>
      <c r="T55" s="146">
        <v>10.67</v>
      </c>
      <c r="U55" s="146">
        <v>0.9</v>
      </c>
      <c r="V55" s="144">
        <v>0.15352517985</v>
      </c>
      <c r="W55" s="144">
        <v>0.12887828162291171</v>
      </c>
      <c r="Y55" s="144">
        <v>-1.3769565729E-2</v>
      </c>
      <c r="Z55" s="144">
        <v>5.3725830559000001E-2</v>
      </c>
      <c r="AA55" s="144">
        <v>0.38077319109000002</v>
      </c>
    </row>
    <row r="56" spans="2:27" s="10" customFormat="1" ht="16.2" customHeight="1" x14ac:dyDescent="0.3">
      <c r="B56" s="148" t="s">
        <v>37</v>
      </c>
      <c r="C56" s="76" t="s">
        <v>101</v>
      </c>
      <c r="D56" s="76" t="s">
        <v>154</v>
      </c>
      <c r="E56" s="76" t="s">
        <v>165</v>
      </c>
      <c r="F56" s="76" t="s">
        <v>181</v>
      </c>
      <c r="G56" s="80">
        <v>0.01</v>
      </c>
      <c r="H56" s="10" t="s">
        <v>211</v>
      </c>
      <c r="I56" s="2"/>
      <c r="J56" s="10">
        <v>76.819999999999993</v>
      </c>
      <c r="K56" s="16">
        <v>107.84788270999999</v>
      </c>
      <c r="L56" s="18">
        <v>2084131.7468999999</v>
      </c>
      <c r="M56" s="18">
        <v>2925920.2839000002</v>
      </c>
      <c r="N56" s="16">
        <v>6109.486887</v>
      </c>
      <c r="O56" s="18">
        <v>27130.066999999999</v>
      </c>
      <c r="P56" s="18">
        <v>1</v>
      </c>
      <c r="Q56" s="11">
        <v>1.3959999999999998E-2</v>
      </c>
      <c r="R56" s="2"/>
      <c r="S56" s="20">
        <v>0.71229956555166574</v>
      </c>
      <c r="T56" s="13">
        <v>5.55</v>
      </c>
      <c r="U56" s="13">
        <v>0.4</v>
      </c>
      <c r="V56" s="11">
        <v>7.0799846919000001E-2</v>
      </c>
      <c r="W56" s="11">
        <v>6.2483728195782365E-2</v>
      </c>
      <c r="X56" s="2"/>
      <c r="Y56" s="11">
        <v>1.6137566137000001E-2</v>
      </c>
      <c r="Z56" s="11">
        <v>-4.2392447565999997E-2</v>
      </c>
      <c r="AA56" s="11">
        <v>5.2351665541E-2</v>
      </c>
    </row>
    <row r="57" spans="2:27" ht="16.2" customHeight="1" x14ac:dyDescent="0.3">
      <c r="B57" s="149" t="s">
        <v>49</v>
      </c>
      <c r="C57" s="140" t="s">
        <v>113</v>
      </c>
      <c r="D57" s="140" t="s">
        <v>154</v>
      </c>
      <c r="E57" s="140" t="s">
        <v>172</v>
      </c>
      <c r="F57" s="140" t="s">
        <v>182</v>
      </c>
      <c r="G57" s="141">
        <v>1.17E-2</v>
      </c>
      <c r="H57" s="139" t="s">
        <v>211</v>
      </c>
      <c r="J57" s="139">
        <v>39.74</v>
      </c>
      <c r="K57" s="142">
        <v>89.746146495000005</v>
      </c>
      <c r="L57" s="143">
        <v>339518.41181999998</v>
      </c>
      <c r="M57" s="143">
        <v>766745.57435999997</v>
      </c>
      <c r="N57" s="142">
        <v>465.96738434999997</v>
      </c>
      <c r="O57" s="143">
        <v>8543.4930000000004</v>
      </c>
      <c r="P57" s="143">
        <v>1</v>
      </c>
      <c r="Q57" s="144">
        <v>2.2599999999999999E-3</v>
      </c>
      <c r="S57" s="145">
        <v>0.4428045275705963</v>
      </c>
      <c r="T57" s="146">
        <v>4.8</v>
      </c>
      <c r="U57" s="146">
        <v>0.45</v>
      </c>
      <c r="V57" s="144">
        <v>0.13925152305999999</v>
      </c>
      <c r="W57" s="144">
        <v>0.13588324106693508</v>
      </c>
      <c r="Y57" s="144">
        <v>9.6544715451999993E-3</v>
      </c>
      <c r="Z57" s="144">
        <v>7.1212877398000002E-2</v>
      </c>
      <c r="AA57" s="144">
        <v>0.32485690103000003</v>
      </c>
    </row>
    <row r="58" spans="2:27" s="10" customFormat="1" ht="16.2" customHeight="1" x14ac:dyDescent="0.3">
      <c r="B58" s="148" t="s">
        <v>50</v>
      </c>
      <c r="C58" s="76" t="s">
        <v>114</v>
      </c>
      <c r="D58" s="76" t="s">
        <v>154</v>
      </c>
      <c r="E58" s="76" t="s">
        <v>179</v>
      </c>
      <c r="F58" s="76" t="s">
        <v>179</v>
      </c>
      <c r="G58" s="80">
        <v>6.9999999999999993E-3</v>
      </c>
      <c r="H58" s="10" t="s">
        <v>211</v>
      </c>
      <c r="I58" s="2"/>
      <c r="J58" s="10">
        <v>139.75</v>
      </c>
      <c r="K58" s="16">
        <v>199.34156623999999</v>
      </c>
      <c r="L58" s="18">
        <v>515774.62624999997</v>
      </c>
      <c r="M58" s="18">
        <v>735708.92182000005</v>
      </c>
      <c r="N58" s="16">
        <v>933.40405999999996</v>
      </c>
      <c r="O58" s="18">
        <v>3690.6950000000002</v>
      </c>
      <c r="P58" s="18">
        <v>1</v>
      </c>
      <c r="Q58" s="11">
        <v>3.4499999999999999E-3</v>
      </c>
      <c r="R58" s="2"/>
      <c r="S58" s="20">
        <v>0.70105800127880047</v>
      </c>
      <c r="T58" s="13">
        <v>11.47</v>
      </c>
      <c r="U58" s="13">
        <v>1.07</v>
      </c>
      <c r="V58" s="11">
        <v>8.7811973664000009E-2</v>
      </c>
      <c r="W58" s="11">
        <v>9.18783542039356E-2</v>
      </c>
      <c r="X58" s="2"/>
      <c r="Y58" s="11">
        <v>-1.0619469025999998E-2</v>
      </c>
      <c r="Z58" s="11">
        <v>2.1457774925000003E-2</v>
      </c>
      <c r="AA58" s="11">
        <v>0.16685808948999997</v>
      </c>
    </row>
    <row r="59" spans="2:27" ht="16.2" customHeight="1" x14ac:dyDescent="0.3">
      <c r="B59" s="149" t="s">
        <v>62</v>
      </c>
      <c r="C59" s="140" t="s">
        <v>484</v>
      </c>
      <c r="D59" s="140" t="s">
        <v>154</v>
      </c>
      <c r="E59" s="140" t="s">
        <v>481</v>
      </c>
      <c r="F59" s="140" t="s">
        <v>481</v>
      </c>
      <c r="G59" s="141">
        <v>6.3E-3</v>
      </c>
      <c r="H59" s="139" t="s">
        <v>211</v>
      </c>
      <c r="J59" s="139">
        <v>153.47999999999999</v>
      </c>
      <c r="K59" s="142">
        <v>152.54236598</v>
      </c>
      <c r="L59" s="143">
        <v>269059.18835999997</v>
      </c>
      <c r="M59" s="143">
        <v>267415.46247000003</v>
      </c>
      <c r="N59" s="142">
        <v>149.75490042999999</v>
      </c>
      <c r="O59" s="143" t="e">
        <v>#N/A</v>
      </c>
      <c r="P59" s="143">
        <v>0</v>
      </c>
      <c r="Q59" s="144" t="s">
        <v>211</v>
      </c>
      <c r="S59" s="145">
        <v>1.0061467121869798</v>
      </c>
      <c r="T59" s="146">
        <v>0</v>
      </c>
      <c r="U59" s="146">
        <v>0</v>
      </c>
      <c r="V59" s="144">
        <v>0</v>
      </c>
      <c r="W59" s="144">
        <v>0</v>
      </c>
      <c r="Y59" s="144">
        <v>3.6620455139000003E-3</v>
      </c>
      <c r="Z59" s="144">
        <v>5.1232876713000003E-2</v>
      </c>
      <c r="AA59" s="144">
        <v>0.15546186854999999</v>
      </c>
    </row>
    <row r="60" spans="2:27" ht="16.2" customHeight="1" x14ac:dyDescent="0.3">
      <c r="B60" s="149" t="s">
        <v>65</v>
      </c>
      <c r="C60" s="140" t="s">
        <v>131</v>
      </c>
      <c r="D60" s="140" t="s">
        <v>154</v>
      </c>
      <c r="E60" s="140" t="s">
        <v>172</v>
      </c>
      <c r="F60" s="140" t="s">
        <v>204</v>
      </c>
      <c r="G60" s="141">
        <v>0.01</v>
      </c>
      <c r="H60" s="139" t="s">
        <v>211</v>
      </c>
      <c r="J60" s="139">
        <v>8.9600000000000009</v>
      </c>
      <c r="K60" s="142">
        <v>9.5646399582000008</v>
      </c>
      <c r="L60" s="143">
        <v>444567.63007999997</v>
      </c>
      <c r="M60" s="143">
        <v>474568.00433000003</v>
      </c>
      <c r="N60" s="142">
        <v>2388.7189317000002</v>
      </c>
      <c r="O60" s="143">
        <v>49616.923000000003</v>
      </c>
      <c r="P60" s="143">
        <v>1</v>
      </c>
      <c r="Q60" s="144">
        <v>2.5300000000000001E-3</v>
      </c>
      <c r="S60" s="145">
        <v>0.93678382449915143</v>
      </c>
      <c r="T60" s="146">
        <v>1.0481547337999999</v>
      </c>
      <c r="U60" s="146">
        <v>0.13100000000000001</v>
      </c>
      <c r="V60" s="144">
        <v>0.12507813052</v>
      </c>
      <c r="W60" s="144">
        <v>0.17544642857142856</v>
      </c>
      <c r="Y60" s="144">
        <v>-2.1160485575999997E-3</v>
      </c>
      <c r="Z60" s="144">
        <v>7.4856667680999994E-2</v>
      </c>
      <c r="AA60" s="144">
        <v>0.20922784812</v>
      </c>
    </row>
    <row r="61" spans="2:27" s="10" customFormat="1" ht="16.2" customHeight="1" x14ac:dyDescent="0.3">
      <c r="B61" s="148" t="s">
        <v>67</v>
      </c>
      <c r="C61" s="76" t="s">
        <v>134</v>
      </c>
      <c r="D61" s="76" t="s">
        <v>154</v>
      </c>
      <c r="E61" s="76" t="s">
        <v>205</v>
      </c>
      <c r="F61" s="76" t="s">
        <v>194</v>
      </c>
      <c r="G61" s="80">
        <v>1.175E-2</v>
      </c>
      <c r="H61" s="10" t="s">
        <v>211</v>
      </c>
      <c r="I61" s="2"/>
      <c r="J61" s="10">
        <v>37.99</v>
      </c>
      <c r="K61" s="16">
        <v>34.292255750000002</v>
      </c>
      <c r="L61" s="18">
        <v>132107.71765999999</v>
      </c>
      <c r="M61" s="18">
        <v>119249.05607999999</v>
      </c>
      <c r="N61" s="16">
        <v>21.454235652000001</v>
      </c>
      <c r="O61" s="18" t="e">
        <v>#N/A</v>
      </c>
      <c r="P61" s="18">
        <v>0</v>
      </c>
      <c r="Q61" s="11" t="s">
        <v>211</v>
      </c>
      <c r="R61" s="2"/>
      <c r="S61" s="20">
        <v>1.107830300723218</v>
      </c>
      <c r="T61" s="13">
        <v>0.82</v>
      </c>
      <c r="U61" s="13">
        <v>0.05</v>
      </c>
      <c r="V61" s="11">
        <v>2.3428571428999997E-2</v>
      </c>
      <c r="W61" s="11">
        <v>1.5793629902605952E-2</v>
      </c>
      <c r="X61" s="2"/>
      <c r="Y61" s="11">
        <v>-1.1963589077E-2</v>
      </c>
      <c r="Z61" s="11">
        <v>-8.9436605821999998E-2</v>
      </c>
      <c r="AA61" s="11">
        <v>0.10867679293</v>
      </c>
    </row>
    <row r="62" spans="2:27" s="10" customFormat="1" ht="16.2" customHeight="1" x14ac:dyDescent="0.3">
      <c r="B62" s="148" t="s">
        <v>72</v>
      </c>
      <c r="C62" s="76" t="s">
        <v>139</v>
      </c>
      <c r="D62" s="76" t="s">
        <v>154</v>
      </c>
      <c r="E62" s="76" t="s">
        <v>179</v>
      </c>
      <c r="F62" s="76" t="s">
        <v>179</v>
      </c>
      <c r="G62" s="80">
        <v>2E-3</v>
      </c>
      <c r="H62" s="10" t="s">
        <v>211</v>
      </c>
      <c r="I62" s="2"/>
      <c r="J62" s="10">
        <v>51.04</v>
      </c>
      <c r="K62" s="16">
        <v>83.406863654999995</v>
      </c>
      <c r="L62" s="18">
        <v>136583.04000000001</v>
      </c>
      <c r="M62" s="18">
        <v>223196.76714000001</v>
      </c>
      <c r="N62" s="16">
        <v>51.880327825999998</v>
      </c>
      <c r="O62" s="18" t="e">
        <v>#N/A</v>
      </c>
      <c r="P62" s="18">
        <v>0</v>
      </c>
      <c r="Q62" s="11" t="s">
        <v>211</v>
      </c>
      <c r="R62" s="2"/>
      <c r="S62" s="20">
        <v>0.61194004621872988</v>
      </c>
      <c r="T62" s="13">
        <v>4.33</v>
      </c>
      <c r="U62" s="13">
        <v>0.48</v>
      </c>
      <c r="V62" s="11">
        <v>9.6222222221999998E-2</v>
      </c>
      <c r="W62" s="11">
        <v>0.1128526645768025</v>
      </c>
      <c r="X62" s="2"/>
      <c r="Y62" s="11">
        <v>3.3418517796000003E-3</v>
      </c>
      <c r="Z62" s="11">
        <v>3.0036104963E-2</v>
      </c>
      <c r="AA62" s="11">
        <v>0.23700525537</v>
      </c>
    </row>
    <row r="63" spans="2:27" ht="16.2" customHeight="1" x14ac:dyDescent="0.3">
      <c r="B63" s="149" t="s">
        <v>463</v>
      </c>
      <c r="C63" s="140" t="s">
        <v>143</v>
      </c>
      <c r="D63" s="140" t="s">
        <v>154</v>
      </c>
      <c r="E63" s="140" t="s">
        <v>165</v>
      </c>
      <c r="F63" s="140" t="s">
        <v>166</v>
      </c>
      <c r="G63" s="141">
        <v>2.5999999999999999E-3</v>
      </c>
      <c r="H63" s="139" t="s">
        <v>211</v>
      </c>
      <c r="J63" s="139">
        <v>1000</v>
      </c>
      <c r="K63" s="142">
        <v>984.32818954000004</v>
      </c>
      <c r="L63" s="143">
        <v>122538</v>
      </c>
      <c r="M63" s="143">
        <v>120617.60769</v>
      </c>
      <c r="N63" s="142">
        <v>39.302031739</v>
      </c>
      <c r="O63" s="143">
        <v>122.538</v>
      </c>
      <c r="P63" s="143">
        <v>0</v>
      </c>
      <c r="Q63" s="144" t="s">
        <v>211</v>
      </c>
      <c r="S63" s="145">
        <v>1.015921326470721</v>
      </c>
      <c r="T63" s="146">
        <v>0</v>
      </c>
      <c r="U63" s="146">
        <v>0</v>
      </c>
      <c r="V63" s="144">
        <v>0</v>
      </c>
      <c r="W63" s="144">
        <v>0</v>
      </c>
      <c r="Y63" s="144">
        <v>1.1633788568E-2</v>
      </c>
      <c r="Z63" s="144">
        <v>-6.5420560747999998E-2</v>
      </c>
      <c r="AA63" s="144">
        <v>0.32452085458000002</v>
      </c>
    </row>
    <row r="64" spans="2:27" s="10" customFormat="1" ht="16.2" customHeight="1" x14ac:dyDescent="0.3">
      <c r="B64" s="148" t="s">
        <v>74</v>
      </c>
      <c r="C64" s="76" t="s">
        <v>141</v>
      </c>
      <c r="D64" s="76" t="s">
        <v>154</v>
      </c>
      <c r="E64" s="76" t="s">
        <v>201</v>
      </c>
      <c r="F64" s="76" t="s">
        <v>191</v>
      </c>
      <c r="G64" s="80">
        <v>2.5000000000000001E-3</v>
      </c>
      <c r="H64" s="10" t="s">
        <v>211</v>
      </c>
      <c r="I64" s="2"/>
      <c r="J64" s="10">
        <v>40.71</v>
      </c>
      <c r="K64" s="16">
        <v>54.200488636999999</v>
      </c>
      <c r="L64" s="18">
        <v>73196.58</v>
      </c>
      <c r="M64" s="18">
        <v>97452.478570000007</v>
      </c>
      <c r="N64" s="16">
        <v>102.14289565</v>
      </c>
      <c r="O64" s="18" t="e">
        <v>#N/A</v>
      </c>
      <c r="P64" s="18">
        <v>0</v>
      </c>
      <c r="Q64" s="11" t="s">
        <v>211</v>
      </c>
      <c r="R64" s="2"/>
      <c r="S64" s="20">
        <v>0.75110023956886052</v>
      </c>
      <c r="T64" s="13">
        <v>5.37</v>
      </c>
      <c r="U64" s="13">
        <v>0.45</v>
      </c>
      <c r="V64" s="11">
        <v>0.16034637204999999</v>
      </c>
      <c r="W64" s="11">
        <v>0.13264554163596168</v>
      </c>
      <c r="X64" s="2"/>
      <c r="Y64" s="11">
        <v>1.0173697272E-2</v>
      </c>
      <c r="Z64" s="11">
        <v>0.15549566183999999</v>
      </c>
      <c r="AA64" s="11">
        <v>0.40673375948000001</v>
      </c>
    </row>
    <row r="65" spans="2:27" ht="16.2" customHeight="1" x14ac:dyDescent="0.3">
      <c r="B65" s="149" t="s">
        <v>77</v>
      </c>
      <c r="C65" s="140" t="s">
        <v>145</v>
      </c>
      <c r="D65" s="140" t="s">
        <v>154</v>
      </c>
      <c r="E65" s="140" t="s">
        <v>214</v>
      </c>
      <c r="F65" s="140" t="s">
        <v>166</v>
      </c>
      <c r="G65" s="141">
        <v>1.3999999999999999E-2</v>
      </c>
      <c r="H65" s="139" t="s">
        <v>211</v>
      </c>
      <c r="J65" s="139">
        <v>630.02</v>
      </c>
      <c r="K65" s="142">
        <v>2007.6725418000001</v>
      </c>
      <c r="L65" s="143">
        <v>70043.733540000001</v>
      </c>
      <c r="M65" s="143">
        <v>223207.01018000001</v>
      </c>
      <c r="N65" s="142">
        <v>9.8916734782999995</v>
      </c>
      <c r="O65" s="143">
        <v>111.17700000000001</v>
      </c>
      <c r="P65" s="143">
        <v>0</v>
      </c>
      <c r="Q65" s="144" t="s">
        <v>211</v>
      </c>
      <c r="S65" s="145">
        <v>0.31380615458094019</v>
      </c>
      <c r="T65" s="146">
        <v>43.113300588999998</v>
      </c>
      <c r="U65" s="146">
        <v>0.29634560500000001</v>
      </c>
      <c r="V65" s="144">
        <v>7.2095820382999998E-2</v>
      </c>
      <c r="W65" s="144">
        <v>5.6444990000317462E-3</v>
      </c>
      <c r="Y65" s="144" t="s">
        <v>211</v>
      </c>
      <c r="Z65" s="144">
        <v>8.9165004157999994E-2</v>
      </c>
      <c r="AA65" s="144">
        <v>0.13097614683</v>
      </c>
    </row>
    <row r="66" spans="2:27" s="10" customFormat="1" ht="16.2" customHeight="1" x14ac:dyDescent="0.3">
      <c r="B66" s="148" t="s">
        <v>78</v>
      </c>
      <c r="C66" s="76" t="s">
        <v>146</v>
      </c>
      <c r="D66" s="76" t="s">
        <v>154</v>
      </c>
      <c r="E66" s="76" t="s">
        <v>165</v>
      </c>
      <c r="F66" s="76" t="s">
        <v>210</v>
      </c>
      <c r="G66" s="80">
        <v>1.2E-2</v>
      </c>
      <c r="H66" s="10" t="s">
        <v>211</v>
      </c>
      <c r="I66" s="2"/>
      <c r="J66" s="10">
        <v>43.07</v>
      </c>
      <c r="K66" s="16">
        <v>68.174117891999998</v>
      </c>
      <c r="L66" s="18">
        <v>78202.026719999994</v>
      </c>
      <c r="M66" s="18">
        <v>123783.47315999999</v>
      </c>
      <c r="N66" s="16">
        <v>48.685374348000003</v>
      </c>
      <c r="O66" s="18">
        <v>1815.6959999999999</v>
      </c>
      <c r="P66" s="18">
        <v>0</v>
      </c>
      <c r="Q66" s="11" t="s">
        <v>211</v>
      </c>
      <c r="R66" s="2"/>
      <c r="S66" s="20">
        <v>0.63176468331032298</v>
      </c>
      <c r="T66" s="13">
        <v>5.6770148750000002</v>
      </c>
      <c r="U66" s="13">
        <v>0.43</v>
      </c>
      <c r="V66" s="11">
        <v>0.14590117899999999</v>
      </c>
      <c r="W66" s="11">
        <v>0.1198049686556768</v>
      </c>
      <c r="X66" s="2"/>
      <c r="Y66" s="11">
        <v>1.395024412E-3</v>
      </c>
      <c r="Z66" s="11">
        <v>-3.5815819669999999E-2</v>
      </c>
      <c r="AA66" s="11">
        <v>0.26318525296</v>
      </c>
    </row>
    <row r="67" spans="2:27" s="10" customFormat="1" ht="16.2" customHeight="1" x14ac:dyDescent="0.3">
      <c r="B67" s="148" t="s">
        <v>79</v>
      </c>
      <c r="C67" s="76" t="s">
        <v>147</v>
      </c>
      <c r="D67" s="76" t="s">
        <v>154</v>
      </c>
      <c r="E67" s="76" t="s">
        <v>481</v>
      </c>
      <c r="F67" s="76" t="s">
        <v>481</v>
      </c>
      <c r="G67" s="80">
        <v>3.0000000000000001E-3</v>
      </c>
      <c r="H67" s="10" t="s">
        <v>211</v>
      </c>
      <c r="I67" s="2"/>
      <c r="J67" s="10">
        <v>39.94</v>
      </c>
      <c r="K67" s="16">
        <v>72.214291661000004</v>
      </c>
      <c r="L67" s="18">
        <v>56515.1</v>
      </c>
      <c r="M67" s="18">
        <v>102183.2227</v>
      </c>
      <c r="N67" s="16">
        <v>5.2955143478000002</v>
      </c>
      <c r="O67" s="18">
        <v>1415</v>
      </c>
      <c r="P67" s="18">
        <v>0</v>
      </c>
      <c r="Q67" s="11" t="s">
        <v>211</v>
      </c>
      <c r="R67" s="2"/>
      <c r="S67" s="20">
        <v>0.5530761166708219</v>
      </c>
      <c r="T67" s="13">
        <v>1.78</v>
      </c>
      <c r="U67" s="13">
        <v>0.16</v>
      </c>
      <c r="V67" s="11">
        <v>8.356807511799999E-2</v>
      </c>
      <c r="W67" s="11">
        <v>4.8072108162243367E-2</v>
      </c>
      <c r="X67" s="2"/>
      <c r="Y67" s="11">
        <v>3.2655111791E-3</v>
      </c>
      <c r="Z67" s="11">
        <v>0.23753166409999998</v>
      </c>
      <c r="AA67" s="11">
        <v>0.98593168042000001</v>
      </c>
    </row>
    <row r="68" spans="2:27" ht="16.2" customHeight="1" x14ac:dyDescent="0.3">
      <c r="B68" s="149" t="s">
        <v>403</v>
      </c>
      <c r="C68" s="140" t="s">
        <v>148</v>
      </c>
      <c r="D68" s="140" t="s">
        <v>154</v>
      </c>
      <c r="E68" s="140" t="s">
        <v>179</v>
      </c>
      <c r="F68" s="140" t="s">
        <v>179</v>
      </c>
      <c r="G68" s="141">
        <v>3.0000000000000001E-3</v>
      </c>
      <c r="H68" s="139" t="s">
        <v>211</v>
      </c>
      <c r="J68" s="139">
        <v>226.9</v>
      </c>
      <c r="K68" s="142">
        <v>739.74391721999996</v>
      </c>
      <c r="L68" s="143">
        <v>23067.561600000001</v>
      </c>
      <c r="M68" s="143">
        <v>75205.325599999996</v>
      </c>
      <c r="N68" s="142">
        <v>8.6056195651999996</v>
      </c>
      <c r="O68" s="143" t="e">
        <v>#N/A</v>
      </c>
      <c r="P68" s="143">
        <v>0</v>
      </c>
      <c r="Q68" s="144" t="s">
        <v>211</v>
      </c>
      <c r="S68" s="145">
        <v>0.30672776716124034</v>
      </c>
      <c r="T68" s="146">
        <v>16.2</v>
      </c>
      <c r="U68" s="146">
        <v>0.65</v>
      </c>
      <c r="V68" s="144">
        <v>8.1004050202000008E-2</v>
      </c>
      <c r="W68" s="144">
        <v>3.437637725870428E-2</v>
      </c>
      <c r="Y68" s="144">
        <v>3.9300109929000002E-2</v>
      </c>
      <c r="Z68" s="144">
        <v>0.12719221913000001</v>
      </c>
      <c r="AA68" s="144">
        <v>0.22526284573000002</v>
      </c>
    </row>
    <row r="69" spans="2:27" s="10" customFormat="1" ht="16.2" customHeight="1" x14ac:dyDescent="0.3">
      <c r="B69" s="148" t="s">
        <v>45</v>
      </c>
      <c r="C69" s="76" t="s">
        <v>108</v>
      </c>
      <c r="D69" s="76" t="s">
        <v>154</v>
      </c>
      <c r="E69" s="76" t="s">
        <v>172</v>
      </c>
      <c r="F69" s="76" t="s">
        <v>173</v>
      </c>
      <c r="G69" s="80">
        <v>1.0999999999999999E-2</v>
      </c>
      <c r="H69" s="10" t="s">
        <v>313</v>
      </c>
      <c r="I69" s="2"/>
      <c r="J69" s="10">
        <v>4.9800000000000004</v>
      </c>
      <c r="K69" s="16">
        <v>9.8854253021999998</v>
      </c>
      <c r="L69" s="18">
        <v>412474.94910000003</v>
      </c>
      <c r="M69" s="18">
        <v>818773.15228000004</v>
      </c>
      <c r="N69" s="16">
        <v>667.47432260999994</v>
      </c>
      <c r="O69" s="18">
        <v>82826.294999999998</v>
      </c>
      <c r="P69" s="18">
        <v>1</v>
      </c>
      <c r="Q69" s="11">
        <v>2.7900000000000004E-3</v>
      </c>
      <c r="R69" s="2"/>
      <c r="S69" s="20">
        <v>0.50377195191507873</v>
      </c>
      <c r="T69" s="13">
        <v>0.61</v>
      </c>
      <c r="U69" s="13">
        <v>0.04</v>
      </c>
      <c r="V69" s="11">
        <v>0.1212723658</v>
      </c>
      <c r="W69" s="11">
        <v>9.638554216867469E-2</v>
      </c>
      <c r="X69" s="2"/>
      <c r="Y69" s="11">
        <v>-9.9403578523999999E-3</v>
      </c>
      <c r="Z69" s="11">
        <v>1.5060199858000002E-3</v>
      </c>
      <c r="AA69" s="11">
        <v>0.11461936997000001</v>
      </c>
    </row>
    <row r="70" spans="2:27" ht="16.2" customHeight="1" x14ac:dyDescent="0.3">
      <c r="B70" s="149" t="s">
        <v>466</v>
      </c>
      <c r="C70" s="140" t="s">
        <v>126</v>
      </c>
      <c r="D70" s="140" t="s">
        <v>154</v>
      </c>
      <c r="E70" s="140" t="s">
        <v>188</v>
      </c>
      <c r="F70" s="140" t="s">
        <v>164</v>
      </c>
      <c r="G70" s="141">
        <v>9.4999999999999998E-3</v>
      </c>
      <c r="H70" s="139" t="s">
        <v>320</v>
      </c>
      <c r="J70" s="139">
        <v>21.5</v>
      </c>
      <c r="K70" s="142">
        <v>41.357053100999998</v>
      </c>
      <c r="L70" s="143">
        <v>157297.6765</v>
      </c>
      <c r="M70" s="143">
        <v>302575.27253999998</v>
      </c>
      <c r="N70" s="142">
        <v>163.24848216999999</v>
      </c>
      <c r="O70" s="143" t="e">
        <v>#N/A</v>
      </c>
      <c r="P70" s="143">
        <v>0</v>
      </c>
      <c r="Q70" s="144" t="s">
        <v>211</v>
      </c>
      <c r="S70" s="145">
        <v>0.51986295898534751</v>
      </c>
      <c r="T70" s="146">
        <v>0</v>
      </c>
      <c r="U70" s="146">
        <v>0</v>
      </c>
      <c r="V70" s="144">
        <v>0</v>
      </c>
      <c r="W70" s="144">
        <v>0</v>
      </c>
      <c r="Y70" s="144">
        <v>-2.2727272727000002E-2</v>
      </c>
      <c r="Z70" s="144">
        <v>0.33126934985000001</v>
      </c>
      <c r="AA70" s="144">
        <v>0.64877300614000011</v>
      </c>
    </row>
    <row r="71" spans="2:27" s="10" customFormat="1" ht="16.2" customHeight="1" x14ac:dyDescent="0.3">
      <c r="B71" s="148" t="s">
        <v>230</v>
      </c>
      <c r="C71" s="76" t="s">
        <v>293</v>
      </c>
      <c r="D71" s="76" t="s">
        <v>154</v>
      </c>
      <c r="E71" s="76" t="s">
        <v>205</v>
      </c>
      <c r="F71" s="76" t="s">
        <v>318</v>
      </c>
      <c r="G71" s="80">
        <v>7.4999999999999997E-3</v>
      </c>
      <c r="H71" s="10" t="s">
        <v>319</v>
      </c>
      <c r="I71" s="2"/>
      <c r="J71" s="10">
        <v>60.99</v>
      </c>
      <c r="K71" s="16">
        <v>75.956506492000003</v>
      </c>
      <c r="L71" s="18">
        <v>294275.95713</v>
      </c>
      <c r="M71" s="18">
        <v>366489.15639000002</v>
      </c>
      <c r="N71" s="16">
        <v>2795.4455265000001</v>
      </c>
      <c r="O71" s="18">
        <v>4824.9870000000001</v>
      </c>
      <c r="P71" s="18">
        <v>0</v>
      </c>
      <c r="Q71" s="11" t="s">
        <v>211</v>
      </c>
      <c r="R71" s="2"/>
      <c r="S71" s="20">
        <v>0.80295952008303173</v>
      </c>
      <c r="T71" s="13">
        <v>4.0199999999999996</v>
      </c>
      <c r="U71" s="13">
        <v>0.34</v>
      </c>
      <c r="V71" s="11">
        <v>8.8585279858999999E-2</v>
      </c>
      <c r="W71" s="11">
        <v>6.6896212493851456E-2</v>
      </c>
      <c r="X71" s="2"/>
      <c r="Y71" s="11">
        <v>5.4401582583999998E-3</v>
      </c>
      <c r="Z71" s="11">
        <v>0.17895223316</v>
      </c>
      <c r="AA71" s="11">
        <v>0.45403639796</v>
      </c>
    </row>
    <row r="72" spans="2:27" ht="16.2" customHeight="1" x14ac:dyDescent="0.3">
      <c r="B72" s="149" t="s">
        <v>449</v>
      </c>
      <c r="C72" s="140" t="s">
        <v>487</v>
      </c>
      <c r="D72" s="140" t="s">
        <v>154</v>
      </c>
      <c r="E72" s="140" t="s">
        <v>161</v>
      </c>
      <c r="F72" s="140" t="s">
        <v>162</v>
      </c>
      <c r="G72" s="141">
        <v>1.06E-2</v>
      </c>
      <c r="H72" s="139" t="s">
        <v>211</v>
      </c>
      <c r="J72" s="139">
        <v>72.33</v>
      </c>
      <c r="K72" s="142">
        <v>106.06912754</v>
      </c>
      <c r="L72" s="143">
        <v>696176.25</v>
      </c>
      <c r="M72" s="143">
        <v>1020915.3526</v>
      </c>
      <c r="N72" s="142">
        <v>2662.9546565000001</v>
      </c>
      <c r="O72" s="143">
        <v>9625</v>
      </c>
      <c r="P72" s="143">
        <v>1</v>
      </c>
      <c r="Q72" s="144">
        <v>4.6700000000000005E-3</v>
      </c>
      <c r="S72" s="145">
        <v>0.68191378280851278</v>
      </c>
      <c r="T72" s="146">
        <v>13.05</v>
      </c>
      <c r="U72" s="146">
        <v>0.6</v>
      </c>
      <c r="V72" s="144">
        <v>0.15508021389999999</v>
      </c>
      <c r="W72" s="144">
        <v>9.9543757776856062E-2</v>
      </c>
      <c r="Y72" s="144">
        <v>-2.2567567568000001E-2</v>
      </c>
      <c r="Z72" s="144">
        <v>1.1969514601999999E-2</v>
      </c>
      <c r="AA72" s="144">
        <v>2.1884708275999996E-2</v>
      </c>
    </row>
    <row r="73" spans="2:27" s="10" customFormat="1" ht="16.2" customHeight="1" x14ac:dyDescent="0.3">
      <c r="B73" s="148" t="s">
        <v>398</v>
      </c>
      <c r="C73" s="76" t="s">
        <v>501</v>
      </c>
      <c r="D73" s="76" t="s">
        <v>154</v>
      </c>
      <c r="E73" s="76" t="s">
        <v>165</v>
      </c>
      <c r="F73" s="76" t="s">
        <v>502</v>
      </c>
      <c r="G73" s="80">
        <v>1.0500000000000001E-2</v>
      </c>
      <c r="H73" s="10" t="s">
        <v>211</v>
      </c>
      <c r="I73" s="2"/>
      <c r="J73" s="10">
        <v>61.79</v>
      </c>
      <c r="K73" s="16">
        <v>110.14446878</v>
      </c>
      <c r="L73" s="18">
        <v>717432.07348000002</v>
      </c>
      <c r="M73" s="18">
        <v>1278866.72</v>
      </c>
      <c r="N73" s="16">
        <v>454.38222173999998</v>
      </c>
      <c r="O73" s="18">
        <v>11610.812</v>
      </c>
      <c r="P73" s="18">
        <v>1</v>
      </c>
      <c r="Q73" s="11">
        <v>4.7299999999999998E-3</v>
      </c>
      <c r="R73" s="2"/>
      <c r="S73" s="20">
        <v>0.56099049443343274</v>
      </c>
      <c r="T73" s="13">
        <v>6.49</v>
      </c>
      <c r="U73" s="13">
        <v>0.56000000000000005</v>
      </c>
      <c r="V73" s="11">
        <v>0.1336215771</v>
      </c>
      <c r="W73" s="11">
        <v>0.10875546204887523</v>
      </c>
      <c r="X73" s="2"/>
      <c r="Y73" s="11">
        <v>3.1552587644999998E-2</v>
      </c>
      <c r="Z73" s="11">
        <v>0.12681691309999998</v>
      </c>
      <c r="AA73" s="11">
        <v>0.43482790063000004</v>
      </c>
    </row>
    <row r="74" spans="2:27" ht="16.2" customHeight="1" x14ac:dyDescent="0.3">
      <c r="B74" s="149" t="s">
        <v>462</v>
      </c>
      <c r="C74" s="140" t="s">
        <v>539</v>
      </c>
      <c r="D74" s="140" t="s">
        <v>154</v>
      </c>
      <c r="E74" s="140" t="s">
        <v>475</v>
      </c>
      <c r="F74" s="140" t="s">
        <v>198</v>
      </c>
      <c r="G74" s="141">
        <v>1.2999999999999999E-2</v>
      </c>
      <c r="H74" s="139" t="s">
        <v>211</v>
      </c>
      <c r="J74" s="139">
        <v>7.65</v>
      </c>
      <c r="K74" s="142">
        <v>8.6235805000999992</v>
      </c>
      <c r="L74" s="143">
        <v>267916.28039999999</v>
      </c>
      <c r="M74" s="143">
        <v>302012.75965000002</v>
      </c>
      <c r="N74" s="142">
        <v>827.28538217000005</v>
      </c>
      <c r="O74" s="143">
        <v>35021.735999999997</v>
      </c>
      <c r="P74" s="143">
        <v>1</v>
      </c>
      <c r="Q74" s="144">
        <v>1.8599999999999999E-3</v>
      </c>
      <c r="S74" s="145">
        <v>0.88710252080458818</v>
      </c>
      <c r="T74" s="146">
        <v>1.395</v>
      </c>
      <c r="U74" s="146">
        <v>7.4999999999999997E-2</v>
      </c>
      <c r="V74" s="144">
        <v>0.18452380952</v>
      </c>
      <c r="W74" s="144">
        <v>0.1176470588235294</v>
      </c>
      <c r="Y74" s="144">
        <v>-8.1081081080999998E-2</v>
      </c>
      <c r="Z74" s="144">
        <v>-3.5394831522E-2</v>
      </c>
      <c r="AA74" s="144">
        <v>0.19610467595</v>
      </c>
    </row>
    <row r="75" spans="2:27" s="10" customFormat="1" ht="16.2" customHeight="1" x14ac:dyDescent="0.3">
      <c r="B75" s="148" t="s">
        <v>241</v>
      </c>
      <c r="C75" s="76" t="s">
        <v>246</v>
      </c>
      <c r="D75" s="76" t="s">
        <v>152</v>
      </c>
      <c r="E75" s="76" t="s">
        <v>352</v>
      </c>
      <c r="F75" s="76" t="s">
        <v>351</v>
      </c>
      <c r="G75" s="80">
        <v>1.2500000000000001E-2</v>
      </c>
      <c r="H75" s="10" t="s">
        <v>353</v>
      </c>
      <c r="I75" s="2"/>
      <c r="J75" s="10">
        <v>94.23</v>
      </c>
      <c r="K75" s="16">
        <v>92.743362301000005</v>
      </c>
      <c r="L75" s="18">
        <v>1776397.5756000001</v>
      </c>
      <c r="M75" s="18">
        <v>1748371.898</v>
      </c>
      <c r="N75" s="16">
        <v>3215.9239490999998</v>
      </c>
      <c r="O75" s="18">
        <v>18851.72</v>
      </c>
      <c r="P75" s="18">
        <v>1</v>
      </c>
      <c r="Q75" s="11">
        <v>1.1810000000000001E-2</v>
      </c>
      <c r="R75" s="2"/>
      <c r="S75" s="20">
        <v>1.0160295859683748</v>
      </c>
      <c r="T75" s="13">
        <v>12.15</v>
      </c>
      <c r="U75" s="13">
        <v>1</v>
      </c>
      <c r="V75" s="11">
        <v>0.13705583756</v>
      </c>
      <c r="W75" s="11">
        <v>0.12734797835084369</v>
      </c>
      <c r="X75" s="2"/>
      <c r="Y75" s="11">
        <v>2.6601404552000002E-3</v>
      </c>
      <c r="Z75" s="11">
        <v>2.1528961461000002E-3</v>
      </c>
      <c r="AA75" s="11">
        <v>0.20964574068</v>
      </c>
    </row>
    <row r="76" spans="2:27" ht="16.2" customHeight="1" x14ac:dyDescent="0.3">
      <c r="B76" s="149" t="s">
        <v>467</v>
      </c>
      <c r="C76" s="140" t="s">
        <v>122</v>
      </c>
      <c r="D76" s="140" t="s">
        <v>152</v>
      </c>
      <c r="E76" s="140" t="s">
        <v>165</v>
      </c>
      <c r="F76" s="140" t="s">
        <v>197</v>
      </c>
      <c r="G76" s="141">
        <v>7.4999999999999997E-3</v>
      </c>
      <c r="H76" s="139" t="s">
        <v>211</v>
      </c>
      <c r="J76" s="139" t="e">
        <v>#N/A</v>
      </c>
      <c r="K76" s="142" t="e">
        <v>#N/A</v>
      </c>
      <c r="L76" s="143" t="e">
        <v>#N/A</v>
      </c>
      <c r="M76" s="143" t="e">
        <v>#N/A</v>
      </c>
      <c r="N76" s="142" t="e">
        <v>#N/A</v>
      </c>
      <c r="O76" s="143" t="e">
        <v>#N/A</v>
      </c>
      <c r="P76" s="143">
        <v>0</v>
      </c>
      <c r="Q76" s="144" t="s">
        <v>211</v>
      </c>
      <c r="S76" s="145" t="e">
        <v>#N/A</v>
      </c>
      <c r="T76" s="146" t="s">
        <v>211</v>
      </c>
      <c r="U76" s="146" t="e">
        <v>#N/A</v>
      </c>
      <c r="V76" s="144" t="s">
        <v>211</v>
      </c>
      <c r="W76" s="144" t="s">
        <v>211</v>
      </c>
      <c r="Y76" s="144" t="s">
        <v>211</v>
      </c>
      <c r="Z76" s="144" t="s">
        <v>211</v>
      </c>
      <c r="AA76" s="144" t="s">
        <v>211</v>
      </c>
    </row>
    <row r="77" spans="2:27" s="10" customFormat="1" ht="16.2" customHeight="1" x14ac:dyDescent="0.3">
      <c r="B77" s="148" t="s">
        <v>63</v>
      </c>
      <c r="C77" s="76" t="s">
        <v>129</v>
      </c>
      <c r="D77" s="76" t="s">
        <v>152</v>
      </c>
      <c r="E77" s="76" t="s">
        <v>202</v>
      </c>
      <c r="F77" s="76" t="s">
        <v>203</v>
      </c>
      <c r="G77" s="80">
        <v>0.02</v>
      </c>
      <c r="H77" s="10" t="s">
        <v>355</v>
      </c>
      <c r="I77" s="2"/>
      <c r="J77" s="10">
        <v>70.45</v>
      </c>
      <c r="K77" s="16">
        <v>96.226031312000003</v>
      </c>
      <c r="L77" s="18">
        <v>479060</v>
      </c>
      <c r="M77" s="18">
        <v>654337.01292000001</v>
      </c>
      <c r="N77" s="16">
        <v>2381.2799473999999</v>
      </c>
      <c r="O77" s="18">
        <v>6800</v>
      </c>
      <c r="P77" s="18">
        <v>1</v>
      </c>
      <c r="Q77" s="11">
        <v>3.2000000000000002E-3</v>
      </c>
      <c r="R77" s="2"/>
      <c r="S77" s="20">
        <v>0.73213037095518696</v>
      </c>
      <c r="T77" s="13">
        <v>12.87</v>
      </c>
      <c r="U77" s="13">
        <v>1.06</v>
      </c>
      <c r="V77" s="11">
        <v>0.15655029801000001</v>
      </c>
      <c r="W77" s="11">
        <v>0.18055358410220015</v>
      </c>
      <c r="X77" s="2"/>
      <c r="Y77" s="11">
        <v>-2.6896942254000002E-3</v>
      </c>
      <c r="Z77" s="11">
        <v>-3.0964151116999999E-2</v>
      </c>
      <c r="AA77" s="11">
        <v>8.3494041991999998E-3</v>
      </c>
    </row>
    <row r="78" spans="2:27" ht="16.2" customHeight="1" x14ac:dyDescent="0.3">
      <c r="B78" s="149" t="s">
        <v>76</v>
      </c>
      <c r="C78" s="140" t="s">
        <v>144</v>
      </c>
      <c r="D78" s="140" t="s">
        <v>152</v>
      </c>
      <c r="E78" s="140" t="s">
        <v>167</v>
      </c>
      <c r="F78" s="140" t="s">
        <v>212</v>
      </c>
      <c r="G78" s="141">
        <v>1.7000000000000001E-3</v>
      </c>
      <c r="H78" s="139" t="s">
        <v>211</v>
      </c>
      <c r="J78" s="139">
        <v>40.99</v>
      </c>
      <c r="K78" s="142">
        <v>71.579543823999998</v>
      </c>
      <c r="L78" s="143">
        <v>75904.708140000002</v>
      </c>
      <c r="M78" s="143">
        <v>132549.99713999999</v>
      </c>
      <c r="N78" s="142">
        <v>97.158987826000001</v>
      </c>
      <c r="O78" s="143" t="e">
        <v>#N/A</v>
      </c>
      <c r="P78" s="143">
        <v>0</v>
      </c>
      <c r="Q78" s="144" t="s">
        <v>211</v>
      </c>
      <c r="S78" s="145">
        <v>0.57264963996957485</v>
      </c>
      <c r="T78" s="146">
        <v>6.49</v>
      </c>
      <c r="U78" s="146">
        <v>0.55000000000000004</v>
      </c>
      <c r="V78" s="144">
        <v>0.17034120735</v>
      </c>
      <c r="W78" s="144">
        <v>0.16101488167845818</v>
      </c>
      <c r="Y78" s="144">
        <v>9.6059113293000004E-3</v>
      </c>
      <c r="Z78" s="144">
        <v>3.8712041049000001E-2</v>
      </c>
      <c r="AA78" s="144">
        <v>0.26193657057999997</v>
      </c>
    </row>
    <row r="79" spans="2:27" s="10" customFormat="1" ht="16.2" customHeight="1" x14ac:dyDescent="0.3">
      <c r="B79" s="148" t="s">
        <v>451</v>
      </c>
      <c r="C79" s="76" t="s">
        <v>497</v>
      </c>
      <c r="D79" s="76" t="s">
        <v>152</v>
      </c>
      <c r="E79" s="76" t="s">
        <v>499</v>
      </c>
      <c r="F79" s="76" t="s">
        <v>498</v>
      </c>
      <c r="G79" s="80">
        <v>1.2E-2</v>
      </c>
      <c r="H79" s="10" t="s">
        <v>500</v>
      </c>
      <c r="I79" s="2"/>
      <c r="J79" s="10">
        <v>8.56</v>
      </c>
      <c r="K79" s="16">
        <v>8.2050698771999997</v>
      </c>
      <c r="L79" s="18">
        <v>947250.76416000002</v>
      </c>
      <c r="M79" s="18">
        <v>907974.14850000001</v>
      </c>
      <c r="N79" s="16">
        <v>3304.0755109000002</v>
      </c>
      <c r="O79" s="18">
        <v>110660.136</v>
      </c>
      <c r="P79" s="18">
        <v>1</v>
      </c>
      <c r="Q79" s="11">
        <v>2.1800000000000001E-3</v>
      </c>
      <c r="R79" s="2"/>
      <c r="S79" s="20">
        <v>1.0432574162209478</v>
      </c>
      <c r="T79" s="13">
        <v>1.2</v>
      </c>
      <c r="U79" s="13">
        <v>0.1</v>
      </c>
      <c r="V79" s="11">
        <v>0.13777267507999999</v>
      </c>
      <c r="W79" s="11">
        <v>0.14018691588785048</v>
      </c>
      <c r="X79" s="2"/>
      <c r="Y79" s="11">
        <v>1.1695906432000001E-3</v>
      </c>
      <c r="Z79" s="11">
        <v>3.6643208188000001E-2</v>
      </c>
      <c r="AA79" s="11">
        <v>0.13082650566000001</v>
      </c>
    </row>
    <row r="80" spans="2:27" ht="16.2" customHeight="1" x14ac:dyDescent="0.3">
      <c r="B80" s="149" t="s">
        <v>242</v>
      </c>
      <c r="C80" s="140" t="s">
        <v>540</v>
      </c>
      <c r="D80" s="140" t="s">
        <v>151</v>
      </c>
      <c r="E80" s="140" t="s">
        <v>188</v>
      </c>
      <c r="F80" s="140" t="s">
        <v>360</v>
      </c>
      <c r="G80" s="141">
        <v>1.2E-2</v>
      </c>
      <c r="H80" s="139" t="s">
        <v>359</v>
      </c>
      <c r="J80" s="139">
        <v>34.68</v>
      </c>
      <c r="K80" s="142">
        <v>103.25573541999999</v>
      </c>
      <c r="L80" s="143">
        <v>406931.47859999997</v>
      </c>
      <c r="M80" s="143">
        <v>1211591.9576000001</v>
      </c>
      <c r="N80" s="142">
        <v>594.64379652000002</v>
      </c>
      <c r="O80" s="143">
        <v>11733.895</v>
      </c>
      <c r="P80" s="143">
        <v>1</v>
      </c>
      <c r="Q80" s="144">
        <v>2.7200000000000002E-3</v>
      </c>
      <c r="S80" s="145">
        <v>0.33586512031449539</v>
      </c>
      <c r="T80" s="146">
        <v>4.8899999999999997</v>
      </c>
      <c r="U80" s="146">
        <v>0.35</v>
      </c>
      <c r="V80" s="144">
        <v>8.3718541346E-2</v>
      </c>
      <c r="W80" s="144">
        <v>0.12110726643598614</v>
      </c>
      <c r="Y80" s="144">
        <v>1.2554744527999999E-2</v>
      </c>
      <c r="Z80" s="144">
        <v>-5.5747173532999995E-2</v>
      </c>
      <c r="AA80" s="144">
        <v>-0.32759286149</v>
      </c>
    </row>
    <row r="81" spans="2:27" s="10" customFormat="1" ht="16.2" customHeight="1" x14ac:dyDescent="0.3">
      <c r="B81" s="148" t="s">
        <v>13</v>
      </c>
      <c r="C81" s="76" t="s">
        <v>81</v>
      </c>
      <c r="D81" s="76" t="s">
        <v>151</v>
      </c>
      <c r="E81" s="76" t="s">
        <v>161</v>
      </c>
      <c r="F81" s="76" t="s">
        <v>162</v>
      </c>
      <c r="G81" s="80">
        <v>0.01</v>
      </c>
      <c r="H81" s="10" t="s">
        <v>211</v>
      </c>
      <c r="I81" s="2"/>
      <c r="J81" s="10">
        <v>91.2</v>
      </c>
      <c r="K81" s="16">
        <v>94.239405590999993</v>
      </c>
      <c r="L81" s="18">
        <v>7303130.5631999997</v>
      </c>
      <c r="M81" s="18">
        <v>7546520.6494000005</v>
      </c>
      <c r="N81" s="16">
        <v>12101.202689</v>
      </c>
      <c r="O81" s="18">
        <v>80078.186000000002</v>
      </c>
      <c r="P81" s="18">
        <v>1</v>
      </c>
      <c r="Q81" s="11">
        <v>4.8520000000000001E-2</v>
      </c>
      <c r="R81" s="2"/>
      <c r="S81" s="20">
        <v>0.96774803945399401</v>
      </c>
      <c r="T81" s="13">
        <v>9.6300000000000008</v>
      </c>
      <c r="U81" s="13">
        <v>1.05</v>
      </c>
      <c r="V81" s="11">
        <v>0.10688124306000001</v>
      </c>
      <c r="W81" s="11">
        <v>0.13815789473684212</v>
      </c>
      <c r="X81" s="2"/>
      <c r="Y81" s="11">
        <v>6.6225165556000002E-3</v>
      </c>
      <c r="Z81" s="11">
        <v>4.2092509577000004E-2</v>
      </c>
      <c r="AA81" s="11">
        <v>0.12685669289000001</v>
      </c>
    </row>
    <row r="82" spans="2:27" ht="16.2" customHeight="1" x14ac:dyDescent="0.3">
      <c r="B82" s="149" t="s">
        <v>15</v>
      </c>
      <c r="C82" s="140" t="s">
        <v>83</v>
      </c>
      <c r="D82" s="140" t="s">
        <v>151</v>
      </c>
      <c r="E82" s="140" t="s">
        <v>161</v>
      </c>
      <c r="F82" s="140" t="s">
        <v>162</v>
      </c>
      <c r="G82" s="141">
        <v>1.0800000000000001E-2</v>
      </c>
      <c r="H82" s="139" t="s">
        <v>211</v>
      </c>
      <c r="J82" s="139">
        <v>105.08</v>
      </c>
      <c r="K82" s="142">
        <v>102.28915531</v>
      </c>
      <c r="L82" s="143">
        <v>11252977.479</v>
      </c>
      <c r="M82" s="143">
        <v>10954106.977</v>
      </c>
      <c r="N82" s="142">
        <v>22174.797072000001</v>
      </c>
      <c r="O82" s="143">
        <v>107089.622</v>
      </c>
      <c r="P82" s="143">
        <v>1</v>
      </c>
      <c r="Q82" s="144">
        <v>7.0890000000000009E-2</v>
      </c>
      <c r="S82" s="145">
        <v>1.0272838765902601</v>
      </c>
      <c r="T82" s="146">
        <v>14.7</v>
      </c>
      <c r="U82" s="146">
        <v>1.1499999999999999</v>
      </c>
      <c r="V82" s="144">
        <v>0.14222136222000001</v>
      </c>
      <c r="W82" s="144">
        <v>0.13132851161020173</v>
      </c>
      <c r="Y82" s="144">
        <v>2.0980354747999999E-3</v>
      </c>
      <c r="Z82" s="144">
        <v>2.1068980463999999E-2</v>
      </c>
      <c r="AA82" s="144">
        <v>0.17272456113000001</v>
      </c>
    </row>
    <row r="83" spans="2:27" s="10" customFormat="1" ht="16.2" customHeight="1" x14ac:dyDescent="0.3">
      <c r="B83" s="148" t="s">
        <v>23</v>
      </c>
      <c r="C83" s="76" t="s">
        <v>90</v>
      </c>
      <c r="D83" s="76" t="s">
        <v>151</v>
      </c>
      <c r="E83" s="76" t="s">
        <v>165</v>
      </c>
      <c r="F83" s="76" t="s">
        <v>164</v>
      </c>
      <c r="G83" s="80">
        <v>9.0000000000000011E-3</v>
      </c>
      <c r="H83" s="10" t="s">
        <v>211</v>
      </c>
      <c r="I83" s="2"/>
      <c r="J83" s="10">
        <v>9.76</v>
      </c>
      <c r="K83" s="16">
        <v>9.5757298873999996</v>
      </c>
      <c r="L83" s="18">
        <v>4492230.6226000004</v>
      </c>
      <c r="M83" s="18">
        <v>4407416.7043000003</v>
      </c>
      <c r="N83" s="16">
        <v>14859.908371</v>
      </c>
      <c r="O83" s="18">
        <v>460269.53100000002</v>
      </c>
      <c r="P83" s="18">
        <v>1</v>
      </c>
      <c r="Q83" s="11">
        <v>2.988E-2</v>
      </c>
      <c r="R83" s="2"/>
      <c r="S83" s="20">
        <v>1.0192434534773656</v>
      </c>
      <c r="T83" s="13">
        <v>1.1950000000000001</v>
      </c>
      <c r="U83" s="13">
        <v>9.5000000000000001E-2</v>
      </c>
      <c r="V83" s="11">
        <v>0.13160792951</v>
      </c>
      <c r="W83" s="11">
        <v>0.11680327868852461</v>
      </c>
      <c r="X83" s="2"/>
      <c r="Y83" s="11">
        <v>-6.6157760820999998E-3</v>
      </c>
      <c r="Z83" s="11">
        <v>6.5526503739999992E-2</v>
      </c>
      <c r="AA83" s="11">
        <v>0.21754739238999998</v>
      </c>
    </row>
    <row r="84" spans="2:27" s="10" customFormat="1" ht="16.2" customHeight="1" x14ac:dyDescent="0.3">
      <c r="B84" s="148" t="s">
        <v>35</v>
      </c>
      <c r="C84" s="76" t="s">
        <v>99</v>
      </c>
      <c r="D84" s="76" t="s">
        <v>151</v>
      </c>
      <c r="E84" s="76" t="s">
        <v>161</v>
      </c>
      <c r="F84" s="76" t="s">
        <v>162</v>
      </c>
      <c r="G84" s="80">
        <v>1.6E-2</v>
      </c>
      <c r="H84" s="10" t="s">
        <v>211</v>
      </c>
      <c r="I84" s="2"/>
      <c r="J84" s="10">
        <v>99.35</v>
      </c>
      <c r="K84" s="16">
        <v>99.423785090999999</v>
      </c>
      <c r="L84" s="18">
        <v>3097045.7960999999</v>
      </c>
      <c r="M84" s="18">
        <v>3099345.9048000001</v>
      </c>
      <c r="N84" s="16">
        <v>2959.6889796</v>
      </c>
      <c r="O84" s="18">
        <v>31173.082999999999</v>
      </c>
      <c r="P84" s="18">
        <v>1</v>
      </c>
      <c r="Q84" s="11">
        <v>2.0569999999999998E-2</v>
      </c>
      <c r="R84" s="2"/>
      <c r="S84" s="20">
        <v>0.99925787284267575</v>
      </c>
      <c r="T84" s="13">
        <v>13.58</v>
      </c>
      <c r="U84" s="13">
        <v>1.1000000000000001</v>
      </c>
      <c r="V84" s="11">
        <v>0.13388543822999999</v>
      </c>
      <c r="W84" s="11">
        <v>0.13286361348766987</v>
      </c>
      <c r="X84" s="2"/>
      <c r="Y84" s="11">
        <v>9.4492989227999997E-3</v>
      </c>
      <c r="Z84" s="11">
        <v>2.8087255903E-2</v>
      </c>
      <c r="AA84" s="11">
        <v>0.12100612605</v>
      </c>
    </row>
    <row r="85" spans="2:27" ht="16.2" customHeight="1" x14ac:dyDescent="0.3">
      <c r="B85" s="149" t="s">
        <v>39</v>
      </c>
      <c r="C85" s="140" t="s">
        <v>102</v>
      </c>
      <c r="D85" s="140" t="s">
        <v>151</v>
      </c>
      <c r="E85" s="140" t="s">
        <v>172</v>
      </c>
      <c r="F85" s="140" t="s">
        <v>182</v>
      </c>
      <c r="G85" s="141">
        <v>1.2E-2</v>
      </c>
      <c r="H85" s="139" t="s">
        <v>211</v>
      </c>
      <c r="J85" s="139">
        <v>80.8</v>
      </c>
      <c r="K85" s="142">
        <v>89.488437797000003</v>
      </c>
      <c r="L85" s="143">
        <v>2136485.3199999998</v>
      </c>
      <c r="M85" s="143">
        <v>2366221.9512999998</v>
      </c>
      <c r="N85" s="142">
        <v>3016.9237782999999</v>
      </c>
      <c r="O85" s="143">
        <v>26441.65</v>
      </c>
      <c r="P85" s="143">
        <v>1</v>
      </c>
      <c r="Q85" s="144">
        <v>1.4239999999999999E-2</v>
      </c>
      <c r="S85" s="145">
        <v>0.90290993997784064</v>
      </c>
      <c r="T85" s="146">
        <v>11.0403</v>
      </c>
      <c r="U85" s="146">
        <v>0.72529999999999994</v>
      </c>
      <c r="V85" s="144">
        <v>0.13143214285000002</v>
      </c>
      <c r="W85" s="144">
        <v>0.10771782178217822</v>
      </c>
      <c r="Y85" s="144">
        <v>4.9529470016000004E-4</v>
      </c>
      <c r="Z85" s="144">
        <v>1.4196299006E-2</v>
      </c>
      <c r="AA85" s="144">
        <v>0.10039928502000001</v>
      </c>
    </row>
    <row r="86" spans="2:27" s="10" customFormat="1" ht="16.2" customHeight="1" x14ac:dyDescent="0.3">
      <c r="B86" s="148" t="s">
        <v>41</v>
      </c>
      <c r="C86" s="76" t="s">
        <v>104</v>
      </c>
      <c r="D86" s="76" t="s">
        <v>151</v>
      </c>
      <c r="E86" s="76" t="s">
        <v>186</v>
      </c>
      <c r="F86" s="76" t="s">
        <v>187</v>
      </c>
      <c r="G86" s="80">
        <v>1.0500000000000001E-2</v>
      </c>
      <c r="H86" s="10" t="s">
        <v>211</v>
      </c>
      <c r="I86" s="2"/>
      <c r="J86" s="10">
        <v>8.02</v>
      </c>
      <c r="K86" s="16">
        <v>9.1782113738</v>
      </c>
      <c r="L86" s="18">
        <v>2828166.3760000002</v>
      </c>
      <c r="M86" s="18">
        <v>3236597.1071000001</v>
      </c>
      <c r="N86" s="16">
        <v>7278.0539287000001</v>
      </c>
      <c r="O86" s="18">
        <v>352639.19900000002</v>
      </c>
      <c r="P86" s="18">
        <v>1</v>
      </c>
      <c r="Q86" s="11">
        <v>1.7520000000000001E-2</v>
      </c>
      <c r="R86" s="2"/>
      <c r="S86" s="20">
        <v>0.8738085966176139</v>
      </c>
      <c r="T86" s="13">
        <v>1.0529999999999999</v>
      </c>
      <c r="U86" s="13">
        <v>0.09</v>
      </c>
      <c r="V86" s="11">
        <v>0.14524137931</v>
      </c>
      <c r="W86" s="11">
        <v>0.13466334164588531</v>
      </c>
      <c r="X86" s="2"/>
      <c r="Y86" s="11">
        <v>5.0125313281999991E-3</v>
      </c>
      <c r="Z86" s="11">
        <v>7.0398814917999999E-2</v>
      </c>
      <c r="AA86" s="11">
        <v>0.27245642932999997</v>
      </c>
    </row>
    <row r="87" spans="2:27" ht="16.2" customHeight="1" x14ac:dyDescent="0.3">
      <c r="B87" s="149" t="s">
        <v>46</v>
      </c>
      <c r="C87" s="140" t="s">
        <v>109</v>
      </c>
      <c r="D87" s="140" t="s">
        <v>151</v>
      </c>
      <c r="E87" s="140" t="s">
        <v>165</v>
      </c>
      <c r="F87" s="140" t="s">
        <v>183</v>
      </c>
      <c r="G87" s="141">
        <v>1.06E-2</v>
      </c>
      <c r="H87" s="139" t="s">
        <v>382</v>
      </c>
      <c r="J87" s="139">
        <v>84.8</v>
      </c>
      <c r="K87" s="142">
        <v>93.326594326000006</v>
      </c>
      <c r="L87" s="143">
        <v>1382263.32</v>
      </c>
      <c r="M87" s="143">
        <v>1521249.1523</v>
      </c>
      <c r="N87" s="142">
        <v>4609.1217999999999</v>
      </c>
      <c r="O87" s="143">
        <v>16300.275</v>
      </c>
      <c r="P87" s="143">
        <v>1</v>
      </c>
      <c r="Q87" s="144">
        <v>9.1599999999999997E-3</v>
      </c>
      <c r="S87" s="145">
        <v>0.90863703548191543</v>
      </c>
      <c r="T87" s="146">
        <v>10.25</v>
      </c>
      <c r="U87" s="146">
        <v>0.7</v>
      </c>
      <c r="V87" s="144">
        <v>0.12209648599999999</v>
      </c>
      <c r="W87" s="144">
        <v>9.9056603773584898E-2</v>
      </c>
      <c r="Y87" s="144">
        <v>-7.9550772107000005E-3</v>
      </c>
      <c r="Z87" s="144">
        <v>-5.3363028010000001E-3</v>
      </c>
      <c r="AA87" s="144">
        <v>0.13822953060999998</v>
      </c>
    </row>
    <row r="88" spans="2:27" ht="16.2" customHeight="1" x14ac:dyDescent="0.3">
      <c r="B88" s="149" t="s">
        <v>80</v>
      </c>
      <c r="C88" s="140" t="s">
        <v>149</v>
      </c>
      <c r="D88" s="140" t="s">
        <v>151</v>
      </c>
      <c r="E88" s="140" t="s">
        <v>188</v>
      </c>
      <c r="F88" s="140" t="s">
        <v>215</v>
      </c>
      <c r="G88" s="141">
        <v>1.1999999999999999E-2</v>
      </c>
      <c r="H88" s="139" t="s">
        <v>211</v>
      </c>
      <c r="J88" s="139">
        <v>20.87</v>
      </c>
      <c r="K88" s="142">
        <v>105.79728933</v>
      </c>
      <c r="L88" s="143">
        <v>460897.31461</v>
      </c>
      <c r="M88" s="143">
        <v>2336448.8043999998</v>
      </c>
      <c r="N88" s="142">
        <v>837.13007651999999</v>
      </c>
      <c r="O88" s="143">
        <v>22084.202904000002</v>
      </c>
      <c r="P88" s="143">
        <v>1</v>
      </c>
      <c r="Q88" s="144">
        <v>3.0799999999999998E-3</v>
      </c>
      <c r="S88" s="145">
        <v>0.19726403324855393</v>
      </c>
      <c r="T88" s="146">
        <v>3.6758999999999999</v>
      </c>
      <c r="U88" s="146">
        <v>0.26</v>
      </c>
      <c r="V88" s="144">
        <v>0.17282087447</v>
      </c>
      <c r="W88" s="144">
        <v>0.14949688548155246</v>
      </c>
      <c r="Y88" s="144">
        <v>1.9203072497E-3</v>
      </c>
      <c r="Z88" s="144">
        <v>3.7881168228999999E-2</v>
      </c>
      <c r="AA88" s="144">
        <v>0.15822064429999999</v>
      </c>
    </row>
    <row r="89" spans="2:27" s="10" customFormat="1" ht="16.2" customHeight="1" x14ac:dyDescent="0.3">
      <c r="B89" s="148" t="s">
        <v>224</v>
      </c>
      <c r="C89" s="76" t="s">
        <v>291</v>
      </c>
      <c r="D89" s="76" t="s">
        <v>151</v>
      </c>
      <c r="E89" s="76" t="s">
        <v>322</v>
      </c>
      <c r="F89" s="76" t="s">
        <v>330</v>
      </c>
      <c r="G89" s="80">
        <v>1.6E-2</v>
      </c>
      <c r="H89" s="10" t="s">
        <v>211</v>
      </c>
      <c r="I89" s="2"/>
      <c r="J89" s="10">
        <v>78.11</v>
      </c>
      <c r="K89" s="16">
        <v>94.918647031000006</v>
      </c>
      <c r="L89" s="18">
        <v>1150089.2967000001</v>
      </c>
      <c r="M89" s="18">
        <v>1397579.3112999999</v>
      </c>
      <c r="N89" s="16">
        <v>2241.1536635000002</v>
      </c>
      <c r="O89" s="18">
        <v>14723.97</v>
      </c>
      <c r="P89" s="18">
        <v>1</v>
      </c>
      <c r="Q89" s="11">
        <v>7.6899999999999998E-3</v>
      </c>
      <c r="R89" s="2"/>
      <c r="S89" s="20">
        <v>0.82291522733662248</v>
      </c>
      <c r="T89" s="13">
        <v>11.17</v>
      </c>
      <c r="U89" s="13">
        <v>0.9</v>
      </c>
      <c r="V89" s="11">
        <v>0.13377245508999999</v>
      </c>
      <c r="W89" s="11">
        <v>0.138266547177058</v>
      </c>
      <c r="X89" s="2"/>
      <c r="Y89" s="11">
        <v>2.5611473938999996E-4</v>
      </c>
      <c r="Z89" s="11">
        <v>4.1925067307999996E-4</v>
      </c>
      <c r="AA89" s="11">
        <v>7.4849489642E-2</v>
      </c>
    </row>
    <row r="90" spans="2:27" ht="16.2" customHeight="1" x14ac:dyDescent="0.3">
      <c r="B90" s="149" t="s">
        <v>52</v>
      </c>
      <c r="C90" s="140" t="s">
        <v>116</v>
      </c>
      <c r="D90" s="140" t="s">
        <v>151</v>
      </c>
      <c r="E90" s="140" t="s">
        <v>188</v>
      </c>
      <c r="F90" s="140" t="s">
        <v>164</v>
      </c>
      <c r="G90" s="141">
        <v>0.01</v>
      </c>
      <c r="H90" s="139" t="s">
        <v>211</v>
      </c>
      <c r="J90" s="139">
        <v>83.63</v>
      </c>
      <c r="K90" s="142">
        <v>89.569439445</v>
      </c>
      <c r="L90" s="143">
        <v>727710.79374999995</v>
      </c>
      <c r="M90" s="143">
        <v>779393.13492999994</v>
      </c>
      <c r="N90" s="142">
        <v>1989.6256426</v>
      </c>
      <c r="O90" s="143">
        <v>8701.5519999000007</v>
      </c>
      <c r="P90" s="143">
        <v>1</v>
      </c>
      <c r="Q90" s="144">
        <v>4.7999999999999996E-3</v>
      </c>
      <c r="S90" s="145">
        <v>0.93368899613749279</v>
      </c>
      <c r="T90" s="146">
        <v>10.94</v>
      </c>
      <c r="U90" s="146">
        <v>0.85</v>
      </c>
      <c r="V90" s="144">
        <v>0.1398083067</v>
      </c>
      <c r="W90" s="144">
        <v>0.121965801745785</v>
      </c>
      <c r="Y90" s="144">
        <v>-9.5926101375999988E-3</v>
      </c>
      <c r="Z90" s="144">
        <v>5.0169094517000003E-2</v>
      </c>
      <c r="AA90" s="144">
        <v>0.22100972302999999</v>
      </c>
    </row>
    <row r="91" spans="2:27" s="10" customFormat="1" ht="16.2" customHeight="1" x14ac:dyDescent="0.3">
      <c r="B91" s="148" t="s">
        <v>60</v>
      </c>
      <c r="C91" s="76" t="s">
        <v>125</v>
      </c>
      <c r="D91" s="76" t="s">
        <v>151</v>
      </c>
      <c r="E91" s="76" t="s">
        <v>172</v>
      </c>
      <c r="F91" s="76" t="s">
        <v>199</v>
      </c>
      <c r="G91" s="80">
        <v>0.01</v>
      </c>
      <c r="H91" s="10" t="s">
        <v>211</v>
      </c>
      <c r="I91" s="2"/>
      <c r="J91" s="10">
        <v>63.64</v>
      </c>
      <c r="K91" s="16">
        <v>85.235920480000004</v>
      </c>
      <c r="L91" s="18">
        <v>398251.03772000002</v>
      </c>
      <c r="M91" s="18">
        <v>533395.56539999996</v>
      </c>
      <c r="N91" s="16">
        <v>533.85746609</v>
      </c>
      <c r="O91" s="18">
        <v>6257.8729999999996</v>
      </c>
      <c r="P91" s="18">
        <v>1</v>
      </c>
      <c r="Q91" s="11">
        <v>2.66E-3</v>
      </c>
      <c r="R91" s="2"/>
      <c r="S91" s="20">
        <v>0.74663357469029346</v>
      </c>
      <c r="T91" s="13">
        <v>9.99</v>
      </c>
      <c r="U91" s="13">
        <v>0.74</v>
      </c>
      <c r="V91" s="11">
        <v>0.15182370819999999</v>
      </c>
      <c r="W91" s="11">
        <v>0.1395348837209302</v>
      </c>
      <c r="X91" s="2"/>
      <c r="Y91" s="11">
        <v>6.1660079045000003E-3</v>
      </c>
      <c r="Z91" s="11">
        <v>-3.4517986096E-2</v>
      </c>
      <c r="AA91" s="11">
        <v>0.1256687309</v>
      </c>
    </row>
    <row r="92" spans="2:27" ht="16.2" customHeight="1" x14ac:dyDescent="0.3">
      <c r="B92" s="149" t="s">
        <v>642</v>
      </c>
      <c r="C92" s="140" t="s">
        <v>128</v>
      </c>
      <c r="D92" s="140" t="s">
        <v>151</v>
      </c>
      <c r="E92" s="140" t="s">
        <v>172</v>
      </c>
      <c r="F92" s="140" t="s">
        <v>181</v>
      </c>
      <c r="G92" s="141">
        <v>8.9999999999999993E-3</v>
      </c>
      <c r="H92" s="139" t="s">
        <v>211</v>
      </c>
      <c r="J92" s="139">
        <v>83.5</v>
      </c>
      <c r="K92" s="142">
        <v>93.308024662999998</v>
      </c>
      <c r="L92" s="143">
        <v>1420477.5345000001</v>
      </c>
      <c r="M92" s="143">
        <v>1587328.7763</v>
      </c>
      <c r="N92" s="142">
        <v>3985.0000939000001</v>
      </c>
      <c r="O92" s="143">
        <v>17011.706999999999</v>
      </c>
      <c r="P92" s="143">
        <v>1</v>
      </c>
      <c r="Q92" s="144">
        <v>9.4299999999999991E-3</v>
      </c>
      <c r="S92" s="145">
        <v>0.89488551817034412</v>
      </c>
      <c r="T92" s="146">
        <v>11.39</v>
      </c>
      <c r="U92" s="146">
        <v>0.8</v>
      </c>
      <c r="V92" s="144">
        <v>0.13527315914000002</v>
      </c>
      <c r="W92" s="144">
        <v>0.11497005988023953</v>
      </c>
      <c r="Y92" s="144">
        <v>-1.9031954887000001E-2</v>
      </c>
      <c r="Z92" s="144">
        <v>1.5975689022999999E-2</v>
      </c>
      <c r="AA92" s="144">
        <v>0.13487742936</v>
      </c>
    </row>
    <row r="93" spans="2:27" s="10" customFormat="1" ht="16.2" customHeight="1" x14ac:dyDescent="0.3">
      <c r="B93" s="148" t="s">
        <v>236</v>
      </c>
      <c r="C93" s="76" t="s">
        <v>295</v>
      </c>
      <c r="D93" s="76" t="s">
        <v>151</v>
      </c>
      <c r="E93" s="76" t="s">
        <v>322</v>
      </c>
      <c r="F93" s="76" t="s">
        <v>334</v>
      </c>
      <c r="G93" s="80">
        <v>1.2E-2</v>
      </c>
      <c r="H93" s="10" t="s">
        <v>211</v>
      </c>
      <c r="I93" s="2"/>
      <c r="J93" s="10">
        <v>9.02</v>
      </c>
      <c r="K93" s="16">
        <v>8.8329947095999994</v>
      </c>
      <c r="L93" s="18">
        <v>1823865.5127000001</v>
      </c>
      <c r="M93" s="18">
        <v>1786052.5970000001</v>
      </c>
      <c r="N93" s="16">
        <v>5622.9279409000001</v>
      </c>
      <c r="O93" s="18">
        <v>202202.38500000001</v>
      </c>
      <c r="P93" s="18">
        <v>1</v>
      </c>
      <c r="Q93" s="11">
        <v>1.2070000000000001E-2</v>
      </c>
      <c r="R93" s="2"/>
      <c r="S93" s="20">
        <v>1.0211712218277178</v>
      </c>
      <c r="T93" s="13">
        <v>1.1399999999999999</v>
      </c>
      <c r="U93" s="13">
        <v>0.11</v>
      </c>
      <c r="V93" s="11">
        <v>0.13209733487</v>
      </c>
      <c r="W93" s="11">
        <v>0.14634146341463417</v>
      </c>
      <c r="X93" s="2"/>
      <c r="Y93" s="11">
        <v>1.0078387459000001E-2</v>
      </c>
      <c r="Z93" s="11">
        <v>6.6811394652000006E-2</v>
      </c>
      <c r="AA93" s="11">
        <v>0.18907548417</v>
      </c>
    </row>
    <row r="94" spans="2:27" ht="16.2" customHeight="1" x14ac:dyDescent="0.3">
      <c r="B94" s="149" t="s">
        <v>232</v>
      </c>
      <c r="C94" s="140" t="s">
        <v>248</v>
      </c>
      <c r="D94" s="140" t="s">
        <v>151</v>
      </c>
      <c r="E94" s="140" t="s">
        <v>188</v>
      </c>
      <c r="F94" s="140" t="s">
        <v>342</v>
      </c>
      <c r="G94" s="141"/>
      <c r="H94" s="139" t="s">
        <v>341</v>
      </c>
      <c r="J94" s="139">
        <v>24.17</v>
      </c>
      <c r="K94" s="142">
        <v>98.079201267000002</v>
      </c>
      <c r="L94" s="143">
        <v>339465.42635999998</v>
      </c>
      <c r="M94" s="143">
        <v>1377513.3585000001</v>
      </c>
      <c r="N94" s="142">
        <v>548.46822086999998</v>
      </c>
      <c r="O94" s="143">
        <v>14044.907999999999</v>
      </c>
      <c r="P94" s="143">
        <v>1</v>
      </c>
      <c r="Q94" s="144">
        <v>2.2500000000000003E-3</v>
      </c>
      <c r="S94" s="145">
        <v>0.24643349138011697</v>
      </c>
      <c r="T94" s="146">
        <v>4.5599999999999996</v>
      </c>
      <c r="U94" s="146">
        <v>0.3</v>
      </c>
      <c r="V94" s="144">
        <v>0.14872798434000001</v>
      </c>
      <c r="W94" s="144">
        <v>0.1489449731071576</v>
      </c>
      <c r="Y94" s="144">
        <v>1.1297071131000001E-2</v>
      </c>
      <c r="Z94" s="144">
        <v>-3.2851033355000003E-2</v>
      </c>
      <c r="AA94" s="144">
        <v>-7.3258702175000009E-2</v>
      </c>
    </row>
    <row r="95" spans="2:27" s="10" customFormat="1" ht="16.2" customHeight="1" x14ac:dyDescent="0.3">
      <c r="B95" s="148" t="s">
        <v>71</v>
      </c>
      <c r="C95" s="76" t="s">
        <v>138</v>
      </c>
      <c r="D95" s="76" t="s">
        <v>151</v>
      </c>
      <c r="E95" s="76" t="s">
        <v>174</v>
      </c>
      <c r="F95" s="76" t="s">
        <v>209</v>
      </c>
      <c r="G95" s="80">
        <v>8.0000000000000002E-3</v>
      </c>
      <c r="H95" s="10" t="s">
        <v>338</v>
      </c>
      <c r="I95" s="2"/>
      <c r="J95" s="10">
        <v>8.39</v>
      </c>
      <c r="K95" s="16">
        <v>9.5653110054999999</v>
      </c>
      <c r="L95" s="18">
        <v>312810.66249999998</v>
      </c>
      <c r="M95" s="18">
        <v>356630.6642</v>
      </c>
      <c r="N95" s="16">
        <v>910.04522130999999</v>
      </c>
      <c r="O95" s="18">
        <v>37283.75</v>
      </c>
      <c r="P95" s="18">
        <v>1</v>
      </c>
      <c r="Q95" s="11">
        <v>2.0799999999999998E-3</v>
      </c>
      <c r="R95" s="2"/>
      <c r="S95" s="20">
        <v>0.87712777924061203</v>
      </c>
      <c r="T95" s="13">
        <v>1.169</v>
      </c>
      <c r="U95" s="13">
        <v>9.8000000000000004E-2</v>
      </c>
      <c r="V95" s="11">
        <v>0.14485749689999999</v>
      </c>
      <c r="W95" s="11">
        <v>0.14016686531585221</v>
      </c>
      <c r="X95" s="2"/>
      <c r="Y95" s="11">
        <v>6.9611137787E-3</v>
      </c>
      <c r="Z95" s="11">
        <v>8.0549938205999996E-2</v>
      </c>
      <c r="AA95" s="11">
        <v>0.19875733038999999</v>
      </c>
    </row>
    <row r="96" spans="2:27" s="10" customFormat="1" ht="16.2" customHeight="1" x14ac:dyDescent="0.3">
      <c r="B96" s="148" t="s">
        <v>68</v>
      </c>
      <c r="C96" s="76" t="s">
        <v>135</v>
      </c>
      <c r="D96" s="76" t="s">
        <v>151</v>
      </c>
      <c r="E96" s="76" t="s">
        <v>206</v>
      </c>
      <c r="F96" s="76" t="s">
        <v>207</v>
      </c>
      <c r="G96" s="80">
        <v>1.15E-2</v>
      </c>
      <c r="H96" s="10" t="s">
        <v>336</v>
      </c>
      <c r="I96" s="2"/>
      <c r="J96" s="10">
        <v>85.35</v>
      </c>
      <c r="K96" s="16">
        <v>101.23130272</v>
      </c>
      <c r="L96" s="18">
        <v>277590.97440000001</v>
      </c>
      <c r="M96" s="18">
        <v>329243.06926999998</v>
      </c>
      <c r="N96" s="16">
        <v>517.16777304000004</v>
      </c>
      <c r="O96" s="18">
        <v>3252.384</v>
      </c>
      <c r="P96" s="18">
        <v>1</v>
      </c>
      <c r="Q96" s="11">
        <v>1.8500000000000001E-3</v>
      </c>
      <c r="R96" s="2"/>
      <c r="S96" s="20">
        <v>0.84311865704300193</v>
      </c>
      <c r="T96" s="13">
        <v>13.04</v>
      </c>
      <c r="U96" s="13">
        <v>1.1000000000000001</v>
      </c>
      <c r="V96" s="11">
        <v>0.16946068875999998</v>
      </c>
      <c r="W96" s="11">
        <v>0.15465729349736382</v>
      </c>
      <c r="X96" s="2"/>
      <c r="Y96" s="11">
        <v>-4.0840140036E-3</v>
      </c>
      <c r="Z96" s="11">
        <v>0.12742127236</v>
      </c>
      <c r="AA96" s="11">
        <v>0.30517982275</v>
      </c>
    </row>
    <row r="97" spans="2:27" ht="16.2" customHeight="1" x14ac:dyDescent="0.3">
      <c r="B97" s="149" t="s">
        <v>239</v>
      </c>
      <c r="C97" s="140" t="s">
        <v>296</v>
      </c>
      <c r="D97" s="140" t="s">
        <v>151</v>
      </c>
      <c r="E97" s="140" t="s">
        <v>335</v>
      </c>
      <c r="F97" s="140" t="s">
        <v>183</v>
      </c>
      <c r="G97" s="141">
        <v>1.0999999999999999E-2</v>
      </c>
      <c r="H97" s="139" t="s">
        <v>337</v>
      </c>
      <c r="J97" s="139">
        <v>97.29</v>
      </c>
      <c r="K97" s="142">
        <v>100.17575225</v>
      </c>
      <c r="L97" s="143">
        <v>1242345.8225</v>
      </c>
      <c r="M97" s="143">
        <v>1279195.4705000001</v>
      </c>
      <c r="N97" s="142">
        <v>4749.6462451999996</v>
      </c>
      <c r="O97" s="143">
        <v>12769.512000000001</v>
      </c>
      <c r="P97" s="143">
        <v>1</v>
      </c>
      <c r="Q97" s="144">
        <v>8.3499999999999998E-3</v>
      </c>
      <c r="S97" s="145">
        <v>0.97119310626389632</v>
      </c>
      <c r="T97" s="146">
        <v>14.065</v>
      </c>
      <c r="U97" s="146">
        <v>1.0900000000000001</v>
      </c>
      <c r="V97" s="144">
        <v>0.14959583067000001</v>
      </c>
      <c r="W97" s="144">
        <v>0.13444341658957756</v>
      </c>
      <c r="Y97" s="144">
        <v>-3.8906521959000003E-3</v>
      </c>
      <c r="Z97" s="144">
        <v>3.1121853543000001E-2</v>
      </c>
      <c r="AA97" s="144">
        <v>0.20032864867</v>
      </c>
    </row>
    <row r="98" spans="2:27" s="10" customFormat="1" ht="16.2" customHeight="1" x14ac:dyDescent="0.3">
      <c r="B98" s="148" t="s">
        <v>226</v>
      </c>
      <c r="C98" s="76" t="s">
        <v>245</v>
      </c>
      <c r="D98" s="76" t="s">
        <v>151</v>
      </c>
      <c r="E98" s="76" t="s">
        <v>165</v>
      </c>
      <c r="F98" s="76" t="s">
        <v>198</v>
      </c>
      <c r="G98" s="80">
        <v>0.01</v>
      </c>
      <c r="H98" s="10" t="s">
        <v>340</v>
      </c>
      <c r="I98" s="2"/>
      <c r="J98" s="10">
        <v>80.97</v>
      </c>
      <c r="K98" s="16">
        <v>91.504049309999999</v>
      </c>
      <c r="L98" s="18">
        <v>954413.38959000004</v>
      </c>
      <c r="M98" s="18">
        <v>1078580.8307</v>
      </c>
      <c r="N98" s="16">
        <v>1948.9422070000001</v>
      </c>
      <c r="O98" s="18">
        <v>11787.246999999999</v>
      </c>
      <c r="P98" s="18">
        <v>1</v>
      </c>
      <c r="Q98" s="11">
        <v>6.3299999999999997E-3</v>
      </c>
      <c r="R98" s="2"/>
      <c r="S98" s="20">
        <v>0.88487887268996757</v>
      </c>
      <c r="T98" s="13">
        <v>11.06</v>
      </c>
      <c r="U98" s="13">
        <v>0.74</v>
      </c>
      <c r="V98" s="11">
        <v>0.13555582791999998</v>
      </c>
      <c r="W98" s="11">
        <v>0.10967024824008891</v>
      </c>
      <c r="X98" s="2"/>
      <c r="Y98" s="11">
        <v>8.9719626157999995E-3</v>
      </c>
      <c r="Z98" s="11">
        <v>3.5725164906000001E-2</v>
      </c>
      <c r="AA98" s="11">
        <v>0.13803090555</v>
      </c>
    </row>
    <row r="99" spans="2:27" ht="16.2" customHeight="1" x14ac:dyDescent="0.3">
      <c r="B99" s="149" t="s">
        <v>51</v>
      </c>
      <c r="C99" s="140" t="s">
        <v>115</v>
      </c>
      <c r="D99" s="140" t="s">
        <v>151</v>
      </c>
      <c r="E99" s="140" t="s">
        <v>163</v>
      </c>
      <c r="F99" s="140" t="s">
        <v>192</v>
      </c>
      <c r="G99" s="141">
        <v>1.4999999999999999E-2</v>
      </c>
      <c r="H99" s="139" t="s">
        <v>328</v>
      </c>
      <c r="J99" s="139">
        <v>75.94</v>
      </c>
      <c r="K99" s="142">
        <v>95.394580688000005</v>
      </c>
      <c r="L99" s="143">
        <v>617147.90101999999</v>
      </c>
      <c r="M99" s="143">
        <v>775251.05663000001</v>
      </c>
      <c r="N99" s="142">
        <v>1451.1437383</v>
      </c>
      <c r="O99" s="143">
        <v>8126.7830000000004</v>
      </c>
      <c r="P99" s="143">
        <v>1</v>
      </c>
      <c r="Q99" s="144">
        <v>4.0899999999999999E-3</v>
      </c>
      <c r="S99" s="145">
        <v>0.79606199274958123</v>
      </c>
      <c r="T99" s="146">
        <v>12.2</v>
      </c>
      <c r="U99" s="146">
        <v>0.95</v>
      </c>
      <c r="V99" s="144">
        <v>0.15177904951000001</v>
      </c>
      <c r="W99" s="144">
        <v>0.15011851461680273</v>
      </c>
      <c r="Y99" s="144">
        <v>-3.4120734927E-3</v>
      </c>
      <c r="Z99" s="144">
        <v>4.4246263610999995E-2</v>
      </c>
      <c r="AA99" s="144">
        <v>0.10414730835000001</v>
      </c>
    </row>
    <row r="100" spans="2:27" s="10" customFormat="1" ht="16.2" customHeight="1" x14ac:dyDescent="0.3">
      <c r="B100" s="148" t="s">
        <v>47</v>
      </c>
      <c r="C100" s="76" t="s">
        <v>110</v>
      </c>
      <c r="D100" s="76" t="s">
        <v>151</v>
      </c>
      <c r="E100" s="76" t="s">
        <v>165</v>
      </c>
      <c r="F100" s="76" t="s">
        <v>190</v>
      </c>
      <c r="G100" s="80">
        <v>0.01</v>
      </c>
      <c r="H100" s="10" t="s">
        <v>326</v>
      </c>
      <c r="I100" s="2"/>
      <c r="J100" s="10">
        <v>95.3</v>
      </c>
      <c r="K100" s="16">
        <v>95.695623436000005</v>
      </c>
      <c r="L100" s="18">
        <v>1616290.2871999999</v>
      </c>
      <c r="M100" s="18">
        <v>1623000.0702</v>
      </c>
      <c r="N100" s="16">
        <v>5990.8850690999998</v>
      </c>
      <c r="O100" s="18">
        <v>16960.024000000001</v>
      </c>
      <c r="P100" s="18">
        <v>1</v>
      </c>
      <c r="Q100" s="11">
        <v>1.073E-2</v>
      </c>
      <c r="R100" s="2"/>
      <c r="S100" s="20">
        <v>0.99586581473849123</v>
      </c>
      <c r="T100" s="13">
        <v>11.6</v>
      </c>
      <c r="U100" s="13">
        <v>1</v>
      </c>
      <c r="V100" s="11">
        <v>0.13776722089999999</v>
      </c>
      <c r="W100" s="11">
        <v>0.12591815320041974</v>
      </c>
      <c r="X100" s="2"/>
      <c r="Y100" s="11">
        <v>1.5666631143000001E-2</v>
      </c>
      <c r="Z100" s="11">
        <v>7.5007803724000011E-2</v>
      </c>
      <c r="AA100" s="11">
        <v>0.29055849392999999</v>
      </c>
    </row>
    <row r="101" spans="2:27" ht="16.2" customHeight="1" x14ac:dyDescent="0.3">
      <c r="B101" s="149" t="s">
        <v>34</v>
      </c>
      <c r="C101" s="140" t="s">
        <v>485</v>
      </c>
      <c r="D101" s="140" t="s">
        <v>151</v>
      </c>
      <c r="E101" s="140" t="s">
        <v>481</v>
      </c>
      <c r="F101" s="140" t="s">
        <v>481</v>
      </c>
      <c r="G101" s="141">
        <v>8.0000000000000002E-3</v>
      </c>
      <c r="H101" s="139" t="s">
        <v>325</v>
      </c>
      <c r="J101" s="139">
        <v>97.28</v>
      </c>
      <c r="K101" s="142">
        <v>99.579735619000004</v>
      </c>
      <c r="L101" s="143">
        <v>1499873.3517</v>
      </c>
      <c r="M101" s="143">
        <v>1535330.9191999999</v>
      </c>
      <c r="N101" s="142">
        <v>3723.8325503999999</v>
      </c>
      <c r="O101" s="143">
        <v>15418.106</v>
      </c>
      <c r="P101" s="143">
        <v>1</v>
      </c>
      <c r="Q101" s="144">
        <v>0.01</v>
      </c>
      <c r="S101" s="145">
        <v>0.97690558621486023</v>
      </c>
      <c r="T101" s="146">
        <v>12.15</v>
      </c>
      <c r="U101" s="146">
        <v>0.95</v>
      </c>
      <c r="V101" s="144">
        <v>0.12854422343999999</v>
      </c>
      <c r="W101" s="144">
        <v>0.11718749999999999</v>
      </c>
      <c r="Y101" s="144">
        <v>2.7832182258999997E-3</v>
      </c>
      <c r="Z101" s="144">
        <v>3.2441827390000004E-2</v>
      </c>
      <c r="AA101" s="144">
        <v>0.16900143679999999</v>
      </c>
    </row>
    <row r="102" spans="2:27" s="10" customFormat="1" ht="16.2" customHeight="1" x14ac:dyDescent="0.3">
      <c r="B102" s="148" t="s">
        <v>59</v>
      </c>
      <c r="C102" s="76" t="s">
        <v>124</v>
      </c>
      <c r="D102" s="76" t="s">
        <v>151</v>
      </c>
      <c r="E102" s="76" t="s">
        <v>165</v>
      </c>
      <c r="F102" s="76" t="s">
        <v>198</v>
      </c>
      <c r="G102" s="80">
        <v>0.01</v>
      </c>
      <c r="H102" s="10" t="s">
        <v>329</v>
      </c>
      <c r="I102" s="2"/>
      <c r="J102" s="10">
        <v>9.83</v>
      </c>
      <c r="K102" s="16">
        <v>9.7873325508000004</v>
      </c>
      <c r="L102" s="18">
        <v>1436175.6512</v>
      </c>
      <c r="M102" s="18">
        <v>1429941.882</v>
      </c>
      <c r="N102" s="16">
        <v>4738.3654429999997</v>
      </c>
      <c r="O102" s="18">
        <v>146101.28700000001</v>
      </c>
      <c r="P102" s="18">
        <v>1</v>
      </c>
      <c r="Q102" s="11">
        <v>9.5599999999999991E-3</v>
      </c>
      <c r="R102" s="2"/>
      <c r="S102" s="20">
        <v>1.004359456366537</v>
      </c>
      <c r="T102" s="13">
        <v>1.52</v>
      </c>
      <c r="U102" s="13">
        <v>0.12</v>
      </c>
      <c r="V102" s="11">
        <v>0.15833333332999999</v>
      </c>
      <c r="W102" s="11">
        <v>0.14649033570701933</v>
      </c>
      <c r="X102" s="2"/>
      <c r="Y102" s="11">
        <v>4.0858018401E-3</v>
      </c>
      <c r="Z102" s="11">
        <v>3.9757716871E-2</v>
      </c>
      <c r="AA102" s="11">
        <v>0.20050598229</v>
      </c>
    </row>
    <row r="103" spans="2:27" ht="16.2" customHeight="1" x14ac:dyDescent="0.3">
      <c r="B103" s="149" t="s">
        <v>36</v>
      </c>
      <c r="C103" s="140" t="s">
        <v>100</v>
      </c>
      <c r="D103" s="140" t="s">
        <v>151</v>
      </c>
      <c r="E103" s="140" t="s">
        <v>180</v>
      </c>
      <c r="F103" s="140" t="s">
        <v>180</v>
      </c>
      <c r="G103" s="141">
        <v>0.01</v>
      </c>
      <c r="H103" s="139" t="s">
        <v>331</v>
      </c>
      <c r="J103" s="139">
        <v>77.400000000000006</v>
      </c>
      <c r="K103" s="142">
        <v>85.008913394999993</v>
      </c>
      <c r="L103" s="143">
        <v>1206853.6176</v>
      </c>
      <c r="M103" s="143">
        <v>1325495.0214</v>
      </c>
      <c r="N103" s="142">
        <v>1628.0704264999999</v>
      </c>
      <c r="O103" s="143">
        <v>15592.424000000001</v>
      </c>
      <c r="P103" s="143">
        <v>1</v>
      </c>
      <c r="Q103" s="144">
        <v>7.9900000000000006E-3</v>
      </c>
      <c r="S103" s="145">
        <v>0.91049275786358275</v>
      </c>
      <c r="T103" s="146">
        <v>10.199999999999999</v>
      </c>
      <c r="U103" s="146">
        <v>0.85</v>
      </c>
      <c r="V103" s="144">
        <v>0.12363636363</v>
      </c>
      <c r="W103" s="144">
        <v>0.13178294573643409</v>
      </c>
      <c r="Y103" s="144">
        <v>8.2063305980999996E-3</v>
      </c>
      <c r="Z103" s="144">
        <v>-2.2015067520999999E-2</v>
      </c>
      <c r="AA103" s="144">
        <v>6.7559681183E-2</v>
      </c>
    </row>
    <row r="104" spans="2:27" s="10" customFormat="1" ht="16.2" customHeight="1" x14ac:dyDescent="0.3">
      <c r="B104" s="148" t="s">
        <v>389</v>
      </c>
      <c r="C104" s="76" t="s">
        <v>133</v>
      </c>
      <c r="D104" s="76" t="s">
        <v>151</v>
      </c>
      <c r="E104" s="76" t="s">
        <v>165</v>
      </c>
      <c r="F104" s="76" t="s">
        <v>166</v>
      </c>
      <c r="G104" s="80">
        <v>9.4999999999999998E-3</v>
      </c>
      <c r="H104" s="10" t="s">
        <v>211</v>
      </c>
      <c r="I104" s="2"/>
      <c r="J104" s="10">
        <v>9.23</v>
      </c>
      <c r="K104" s="16">
        <v>10.118691908000001</v>
      </c>
      <c r="L104" s="18">
        <v>918580.41755999997</v>
      </c>
      <c r="M104" s="18">
        <v>1007024.0778</v>
      </c>
      <c r="N104" s="16">
        <v>2481.1947083</v>
      </c>
      <c r="O104" s="18">
        <v>99521.172000000006</v>
      </c>
      <c r="P104" s="18">
        <v>1</v>
      </c>
      <c r="Q104" s="11">
        <v>6.11E-3</v>
      </c>
      <c r="R104" s="2"/>
      <c r="S104" s="20">
        <v>0.91217324175100278</v>
      </c>
      <c r="T104" s="13">
        <v>1.1619999999999999</v>
      </c>
      <c r="U104" s="13">
        <v>9.2999999999999999E-2</v>
      </c>
      <c r="V104" s="11">
        <v>0.12797356828000001</v>
      </c>
      <c r="W104" s="11">
        <v>0.12091007583965331</v>
      </c>
      <c r="X104" s="2"/>
      <c r="Y104" s="11">
        <v>3.2608695655999996E-3</v>
      </c>
      <c r="Z104" s="11">
        <v>1.8780902336999999E-2</v>
      </c>
      <c r="AA104" s="11">
        <v>0.15337418784000001</v>
      </c>
    </row>
    <row r="105" spans="2:27" ht="16.2" customHeight="1" x14ac:dyDescent="0.3">
      <c r="B105" s="149" t="s">
        <v>450</v>
      </c>
      <c r="C105" s="140" t="s">
        <v>471</v>
      </c>
      <c r="D105" s="140" t="s">
        <v>151</v>
      </c>
      <c r="E105" s="140" t="s">
        <v>161</v>
      </c>
      <c r="F105" s="140" t="s">
        <v>162</v>
      </c>
      <c r="G105" s="141">
        <v>1.4E-2</v>
      </c>
      <c r="H105" s="139" t="s">
        <v>211</v>
      </c>
      <c r="J105" s="139">
        <v>105.09</v>
      </c>
      <c r="K105" s="142">
        <v>101.54408083</v>
      </c>
      <c r="L105" s="143">
        <v>2257830.2757000001</v>
      </c>
      <c r="M105" s="143">
        <v>2181647.1598</v>
      </c>
      <c r="N105" s="142">
        <v>4707.6857590999998</v>
      </c>
      <c r="O105" s="143">
        <v>21484.73</v>
      </c>
      <c r="P105" s="143">
        <v>1</v>
      </c>
      <c r="Q105" s="144">
        <v>1.5009999999999999E-2</v>
      </c>
      <c r="S105" s="145">
        <v>1.0349199986943247</v>
      </c>
      <c r="T105" s="146">
        <v>15.55</v>
      </c>
      <c r="U105" s="146">
        <v>1.2</v>
      </c>
      <c r="V105" s="144">
        <v>0.14880382775000001</v>
      </c>
      <c r="W105" s="144">
        <v>0.13702540679417641</v>
      </c>
      <c r="Y105" s="144">
        <v>5.1649928263999998E-3</v>
      </c>
      <c r="Z105" s="144">
        <v>4.6710889035000001E-2</v>
      </c>
      <c r="AA105" s="144">
        <v>0.17156301989</v>
      </c>
    </row>
    <row r="106" spans="2:27" s="10" customFormat="1" ht="16.2" customHeight="1" x14ac:dyDescent="0.3">
      <c r="B106" s="148" t="s">
        <v>383</v>
      </c>
      <c r="C106" s="76" t="s">
        <v>474</v>
      </c>
      <c r="D106" s="76" t="s">
        <v>151</v>
      </c>
      <c r="E106" s="76" t="s">
        <v>475</v>
      </c>
      <c r="F106" s="76" t="s">
        <v>198</v>
      </c>
      <c r="G106" s="80">
        <v>8.9999999999999993E-3</v>
      </c>
      <c r="H106" s="214" t="s">
        <v>476</v>
      </c>
      <c r="I106" s="2"/>
      <c r="J106" s="10">
        <v>7</v>
      </c>
      <c r="K106" s="16">
        <v>8.6778424651999995</v>
      </c>
      <c r="L106" s="18">
        <v>1153051.781</v>
      </c>
      <c r="M106" s="18">
        <v>1429428.8156999999</v>
      </c>
      <c r="N106" s="16">
        <v>2621.7104942999999</v>
      </c>
      <c r="O106" s="18">
        <v>164721.68299999999</v>
      </c>
      <c r="P106" s="18">
        <v>1</v>
      </c>
      <c r="Q106" s="11">
        <v>7.6699999999999997E-3</v>
      </c>
      <c r="R106" s="2"/>
      <c r="S106" s="20">
        <v>0.80665211751325216</v>
      </c>
      <c r="T106" s="13">
        <v>0.96</v>
      </c>
      <c r="U106" s="13">
        <v>7.0000000000000007E-2</v>
      </c>
      <c r="V106" s="11">
        <v>0.12598425196000002</v>
      </c>
      <c r="W106" s="11">
        <v>0.12000000000000001</v>
      </c>
      <c r="X106" s="2"/>
      <c r="Y106" s="11">
        <v>0</v>
      </c>
      <c r="Z106" s="11">
        <v>6.9006216054000001E-3</v>
      </c>
      <c r="AA106" s="11">
        <v>4.4621346182000005E-2</v>
      </c>
    </row>
    <row r="107" spans="2:27" ht="16.2" customHeight="1" x14ac:dyDescent="0.3">
      <c r="B107" s="149" t="s">
        <v>459</v>
      </c>
      <c r="C107" s="140" t="s">
        <v>486</v>
      </c>
      <c r="D107" s="140" t="s">
        <v>151</v>
      </c>
      <c r="E107" s="140" t="s">
        <v>165</v>
      </c>
      <c r="F107" s="140" t="s">
        <v>190</v>
      </c>
      <c r="G107" s="141">
        <v>1.2999999999999999E-2</v>
      </c>
      <c r="H107" s="139" t="s">
        <v>304</v>
      </c>
      <c r="J107" s="139">
        <v>9.42</v>
      </c>
      <c r="K107" s="142">
        <v>10.280874208</v>
      </c>
      <c r="L107" s="143">
        <v>1051261.8358</v>
      </c>
      <c r="M107" s="143">
        <v>1147334.4686</v>
      </c>
      <c r="N107" s="142">
        <v>3124.0498312999998</v>
      </c>
      <c r="O107" s="143">
        <v>111598.921</v>
      </c>
      <c r="P107" s="143">
        <v>1</v>
      </c>
      <c r="Q107" s="144">
        <v>6.9999999999999993E-3</v>
      </c>
      <c r="S107" s="145">
        <v>0.91626449360404427</v>
      </c>
      <c r="T107" s="146">
        <v>1.32</v>
      </c>
      <c r="U107" s="146">
        <v>0.11</v>
      </c>
      <c r="V107" s="144">
        <v>0.15207373270999999</v>
      </c>
      <c r="W107" s="144">
        <v>0.14012738853503184</v>
      </c>
      <c r="Y107" s="144">
        <v>1.0626992552000001E-3</v>
      </c>
      <c r="Z107" s="144">
        <v>5.9528237417999993E-2</v>
      </c>
      <c r="AA107" s="144">
        <v>0.25796765272</v>
      </c>
    </row>
    <row r="108" spans="2:27" s="10" customFormat="1" ht="16.2" customHeight="1" x14ac:dyDescent="0.3">
      <c r="B108" s="148" t="s">
        <v>240</v>
      </c>
      <c r="C108" s="76" t="s">
        <v>488</v>
      </c>
      <c r="D108" s="76" t="s">
        <v>151</v>
      </c>
      <c r="E108" s="76" t="s">
        <v>165</v>
      </c>
      <c r="F108" s="76" t="s">
        <v>351</v>
      </c>
      <c r="G108" s="80">
        <v>1.2500000000000001E-2</v>
      </c>
      <c r="H108" s="10" t="s">
        <v>489</v>
      </c>
      <c r="I108" s="2"/>
      <c r="J108" s="10">
        <v>85.35</v>
      </c>
      <c r="K108" s="16">
        <v>88.169876711000001</v>
      </c>
      <c r="L108" s="18">
        <v>751752.98474999995</v>
      </c>
      <c r="M108" s="18">
        <v>776590.13453000004</v>
      </c>
      <c r="N108" s="16">
        <v>1470.2752848</v>
      </c>
      <c r="O108" s="18">
        <v>8807.8850000000002</v>
      </c>
      <c r="P108" s="18">
        <v>1</v>
      </c>
      <c r="Q108" s="11">
        <v>4.9899999999999996E-3</v>
      </c>
      <c r="R108" s="2"/>
      <c r="S108" s="20">
        <v>0.96801768567463353</v>
      </c>
      <c r="T108" s="13">
        <v>13.35</v>
      </c>
      <c r="U108" s="13">
        <v>1.05</v>
      </c>
      <c r="V108" s="11">
        <v>0.15913696507</v>
      </c>
      <c r="W108" s="11">
        <v>0.14762741652021091</v>
      </c>
      <c r="X108" s="2"/>
      <c r="Y108" s="11">
        <v>9.4618568891999995E-3</v>
      </c>
      <c r="Z108" s="11">
        <v>7.5239343409000001E-2</v>
      </c>
      <c r="AA108" s="11">
        <v>0.19572894191000001</v>
      </c>
    </row>
    <row r="109" spans="2:27" ht="16.2" customHeight="1" x14ac:dyDescent="0.3">
      <c r="B109" s="149" t="s">
        <v>391</v>
      </c>
      <c r="C109" s="140" t="s">
        <v>505</v>
      </c>
      <c r="D109" s="140" t="s">
        <v>151</v>
      </c>
      <c r="E109" s="140" t="s">
        <v>475</v>
      </c>
      <c r="F109" s="140" t="s">
        <v>506</v>
      </c>
      <c r="G109" s="141">
        <v>0.01</v>
      </c>
      <c r="H109" s="139" t="s">
        <v>507</v>
      </c>
      <c r="J109" s="139">
        <v>80.19</v>
      </c>
      <c r="K109" s="142">
        <v>95.040635207999998</v>
      </c>
      <c r="L109" s="143">
        <v>387824.82156000001</v>
      </c>
      <c r="M109" s="143">
        <v>459647.30502999999</v>
      </c>
      <c r="N109" s="142">
        <v>1549.8281517</v>
      </c>
      <c r="O109" s="143">
        <v>4836.3239999999996</v>
      </c>
      <c r="P109" s="143">
        <v>1</v>
      </c>
      <c r="Q109" s="144">
        <v>2.5900000000000003E-3</v>
      </c>
      <c r="S109" s="145">
        <v>0.84374436076212211</v>
      </c>
      <c r="T109" s="146">
        <v>15.85</v>
      </c>
      <c r="U109" s="146">
        <v>1.2</v>
      </c>
      <c r="V109" s="144">
        <v>0.16684210526000001</v>
      </c>
      <c r="W109" s="144">
        <v>0.17957351290684623</v>
      </c>
      <c r="Y109" s="144">
        <v>-1.9912881152999999E-3</v>
      </c>
      <c r="Z109" s="144">
        <v>6.6064138464E-2</v>
      </c>
      <c r="AA109" s="144">
        <v>1.7882056102999998E-2</v>
      </c>
    </row>
    <row r="110" spans="2:27" s="10" customFormat="1" ht="16.2" customHeight="1" x14ac:dyDescent="0.3">
      <c r="B110" s="148" t="s">
        <v>384</v>
      </c>
      <c r="C110" s="76" t="s">
        <v>510</v>
      </c>
      <c r="D110" s="76" t="s">
        <v>151</v>
      </c>
      <c r="E110" s="76" t="s">
        <v>165</v>
      </c>
      <c r="F110" s="76" t="s">
        <v>511</v>
      </c>
      <c r="G110" s="80">
        <v>0.01</v>
      </c>
      <c r="H110" s="10" t="s">
        <v>211</v>
      </c>
      <c r="I110" s="2"/>
      <c r="J110" s="10">
        <v>95.95</v>
      </c>
      <c r="K110" s="16">
        <v>95.252275359999999</v>
      </c>
      <c r="L110" s="18">
        <v>459522.78049999999</v>
      </c>
      <c r="M110" s="18">
        <v>456181.24462999997</v>
      </c>
      <c r="N110" s="16">
        <v>893.93199216999994</v>
      </c>
      <c r="O110" s="18">
        <v>4789.1899999999996</v>
      </c>
      <c r="P110" s="18">
        <v>1</v>
      </c>
      <c r="Q110" s="11">
        <v>3.4399999999999999E-3</v>
      </c>
      <c r="R110" s="2"/>
      <c r="S110" s="20">
        <v>1.0073250180886808</v>
      </c>
      <c r="T110" s="13">
        <v>12.09</v>
      </c>
      <c r="U110" s="13">
        <v>0.97</v>
      </c>
      <c r="V110" s="11">
        <v>0.13068857420000002</v>
      </c>
      <c r="W110" s="11">
        <v>0.12131318394997395</v>
      </c>
      <c r="X110" s="2"/>
      <c r="Y110" s="11">
        <v>1.0957749446E-2</v>
      </c>
      <c r="Z110" s="11">
        <v>3.297323697E-2</v>
      </c>
      <c r="AA110" s="11">
        <v>0.18233016889999998</v>
      </c>
    </row>
    <row r="111" spans="2:27" ht="16.2" customHeight="1" x14ac:dyDescent="0.3">
      <c r="B111" s="149" t="s">
        <v>390</v>
      </c>
      <c r="C111" s="140" t="s">
        <v>512</v>
      </c>
      <c r="D111" s="140" t="s">
        <v>151</v>
      </c>
      <c r="E111" s="140" t="s">
        <v>165</v>
      </c>
      <c r="F111" s="140" t="s">
        <v>498</v>
      </c>
      <c r="G111" s="141">
        <v>8.5000000000000006E-3</v>
      </c>
      <c r="H111" s="139" t="s">
        <v>211</v>
      </c>
      <c r="J111" s="139">
        <v>89.95</v>
      </c>
      <c r="K111" s="142">
        <v>98.395794636000005</v>
      </c>
      <c r="L111" s="143">
        <v>377790</v>
      </c>
      <c r="M111" s="143">
        <v>413262.33747000003</v>
      </c>
      <c r="N111" s="142">
        <v>580.77190739000002</v>
      </c>
      <c r="O111" s="143">
        <v>4200</v>
      </c>
      <c r="P111" s="143">
        <v>1</v>
      </c>
      <c r="Q111" s="144">
        <v>2.5300000000000001E-3</v>
      </c>
      <c r="S111" s="145">
        <v>0.91416508533475527</v>
      </c>
      <c r="T111" s="146">
        <v>12</v>
      </c>
      <c r="U111" s="146">
        <v>1</v>
      </c>
      <c r="V111" s="144">
        <v>0.13274336282999999</v>
      </c>
      <c r="W111" s="144">
        <v>0.13340744858254586</v>
      </c>
      <c r="Y111" s="144">
        <v>-5.3079730186999996E-3</v>
      </c>
      <c r="Z111" s="144">
        <v>9.4911317216000005E-2</v>
      </c>
      <c r="AA111" s="144">
        <v>0.14199535308</v>
      </c>
    </row>
    <row r="112" spans="2:27" s="10" customFormat="1" ht="16.2" customHeight="1" x14ac:dyDescent="0.3">
      <c r="B112" s="148" t="s">
        <v>447</v>
      </c>
      <c r="C112" s="76" t="s">
        <v>515</v>
      </c>
      <c r="D112" s="76" t="s">
        <v>151</v>
      </c>
      <c r="E112" s="76" t="s">
        <v>165</v>
      </c>
      <c r="F112" s="76" t="s">
        <v>515</v>
      </c>
      <c r="G112" s="80">
        <v>1.0500000000000001E-2</v>
      </c>
      <c r="H112" s="10" t="s">
        <v>516</v>
      </c>
      <c r="I112" s="2"/>
      <c r="J112" s="10">
        <v>92.7</v>
      </c>
      <c r="K112" s="16">
        <v>98.397135039999995</v>
      </c>
      <c r="L112" s="18">
        <v>402944.9301</v>
      </c>
      <c r="M112" s="18">
        <v>427709.02590000001</v>
      </c>
      <c r="N112" s="16">
        <v>1040.8211709</v>
      </c>
      <c r="O112" s="18">
        <v>4346.7629999999999</v>
      </c>
      <c r="P112" s="18">
        <v>1</v>
      </c>
      <c r="Q112" s="11">
        <v>2.6800000000000001E-3</v>
      </c>
      <c r="R112" s="2"/>
      <c r="S112" s="20">
        <v>0.94210060041195287</v>
      </c>
      <c r="T112" s="13">
        <v>12.19</v>
      </c>
      <c r="U112" s="13">
        <v>0.95</v>
      </c>
      <c r="V112" s="11">
        <v>0.13539931133999999</v>
      </c>
      <c r="W112" s="11">
        <v>0.12297734627831713</v>
      </c>
      <c r="X112" s="2"/>
      <c r="Y112" s="11">
        <v>2.4422588131000001E-2</v>
      </c>
      <c r="Z112" s="11">
        <v>8.5912636729E-2</v>
      </c>
      <c r="AA112" s="11">
        <v>0.18062507361000002</v>
      </c>
    </row>
    <row r="113" spans="2:27" ht="16.2" customHeight="1" x14ac:dyDescent="0.3">
      <c r="B113" s="149" t="s">
        <v>461</v>
      </c>
      <c r="C113" s="140" t="s">
        <v>520</v>
      </c>
      <c r="D113" s="140" t="s">
        <v>151</v>
      </c>
      <c r="E113" s="140" t="s">
        <v>161</v>
      </c>
      <c r="F113" s="140" t="s">
        <v>504</v>
      </c>
      <c r="G113" s="141">
        <v>0.01</v>
      </c>
      <c r="H113" s="139" t="s">
        <v>211</v>
      </c>
      <c r="J113" s="139">
        <v>96.26</v>
      </c>
      <c r="K113" s="142">
        <v>102.28254692</v>
      </c>
      <c r="L113" s="143">
        <v>371309.37734000001</v>
      </c>
      <c r="M113" s="143">
        <v>394540.50292</v>
      </c>
      <c r="N113" s="142">
        <v>1409.8930952000001</v>
      </c>
      <c r="O113" s="143">
        <v>3857.3589999999999</v>
      </c>
      <c r="P113" s="143">
        <v>1</v>
      </c>
      <c r="Q113" s="144">
        <v>2.47E-3</v>
      </c>
      <c r="S113" s="145">
        <v>0.94111852802501572</v>
      </c>
      <c r="T113" s="146">
        <v>11.9</v>
      </c>
      <c r="U113" s="146">
        <v>1.05</v>
      </c>
      <c r="V113" s="144">
        <v>0.12724550898</v>
      </c>
      <c r="W113" s="144">
        <v>0.13089549137751921</v>
      </c>
      <c r="Y113" s="144">
        <v>-3.1155883152999999E-4</v>
      </c>
      <c r="Z113" s="144">
        <v>0.10353150397000001</v>
      </c>
      <c r="AA113" s="144">
        <v>0.16907107315</v>
      </c>
    </row>
    <row r="114" spans="2:27" s="10" customFormat="1" ht="16.2" customHeight="1" x14ac:dyDescent="0.3">
      <c r="B114" s="148" t="s">
        <v>392</v>
      </c>
      <c r="C114" s="76" t="s">
        <v>523</v>
      </c>
      <c r="D114" s="76" t="s">
        <v>151</v>
      </c>
      <c r="E114" s="76" t="s">
        <v>161</v>
      </c>
      <c r="F114" s="76" t="s">
        <v>162</v>
      </c>
      <c r="G114" s="80">
        <v>1.2E-2</v>
      </c>
      <c r="H114" s="10" t="s">
        <v>211</v>
      </c>
      <c r="I114" s="2"/>
      <c r="J114" s="10">
        <v>8.99</v>
      </c>
      <c r="K114" s="16">
        <v>9.5870177741999996</v>
      </c>
      <c r="L114" s="18">
        <v>323640</v>
      </c>
      <c r="M114" s="18">
        <v>345132.63987000001</v>
      </c>
      <c r="N114" s="16">
        <v>546.4176913</v>
      </c>
      <c r="O114" s="18">
        <v>36000</v>
      </c>
      <c r="P114" s="18">
        <v>1</v>
      </c>
      <c r="Q114" s="11">
        <v>2.15E-3</v>
      </c>
      <c r="R114" s="2"/>
      <c r="S114" s="20">
        <v>0.93772643503314901</v>
      </c>
      <c r="T114" s="13">
        <v>1.1599999999999999</v>
      </c>
      <c r="U114" s="13">
        <v>0.1</v>
      </c>
      <c r="V114" s="11">
        <v>0.13379469434000002</v>
      </c>
      <c r="W114" s="11">
        <v>0.1334816462736374</v>
      </c>
      <c r="X114" s="2"/>
      <c r="Y114" s="11">
        <v>1.3528748589999999E-2</v>
      </c>
      <c r="Z114" s="11">
        <v>6.3779538146E-2</v>
      </c>
      <c r="AA114" s="11">
        <v>0.18335495836999999</v>
      </c>
    </row>
    <row r="115" spans="2:27" ht="16.2" customHeight="1" x14ac:dyDescent="0.3">
      <c r="B115" s="149" t="s">
        <v>395</v>
      </c>
      <c r="C115" s="140" t="s">
        <v>524</v>
      </c>
      <c r="D115" s="140" t="s">
        <v>151</v>
      </c>
      <c r="E115" s="140" t="s">
        <v>526</v>
      </c>
      <c r="F115" s="140" t="s">
        <v>525</v>
      </c>
      <c r="G115" s="141">
        <v>0.01</v>
      </c>
      <c r="H115" s="213" t="s">
        <v>527</v>
      </c>
      <c r="J115" s="139">
        <v>9</v>
      </c>
      <c r="K115" s="142">
        <v>9.4284991036000001</v>
      </c>
      <c r="L115" s="143">
        <v>328945.005</v>
      </c>
      <c r="M115" s="143">
        <v>344606.40941999998</v>
      </c>
      <c r="N115" s="142">
        <v>582.12983435000001</v>
      </c>
      <c r="O115" s="143">
        <v>36549.445</v>
      </c>
      <c r="P115" s="143">
        <v>1</v>
      </c>
      <c r="Q115" s="144">
        <v>2.2000000000000001E-3</v>
      </c>
      <c r="S115" s="145">
        <v>0.95455277675782035</v>
      </c>
      <c r="T115" s="146">
        <v>1.2949999999999999</v>
      </c>
      <c r="U115" s="146">
        <v>0.106</v>
      </c>
      <c r="V115" s="144">
        <v>0.14800000000000002</v>
      </c>
      <c r="W115" s="144">
        <v>0.14133333333333334</v>
      </c>
      <c r="Y115" s="144">
        <v>6.6711140606999996E-4</v>
      </c>
      <c r="Z115" s="144">
        <v>6.5801677416000001E-2</v>
      </c>
      <c r="AA115" s="144">
        <v>0.19179296253</v>
      </c>
    </row>
    <row r="116" spans="2:27" s="10" customFormat="1" ht="16.2" customHeight="1" x14ac:dyDescent="0.3">
      <c r="B116" s="148" t="s">
        <v>416</v>
      </c>
      <c r="C116" s="76" t="s">
        <v>528</v>
      </c>
      <c r="D116" s="76" t="s">
        <v>151</v>
      </c>
      <c r="E116" s="76" t="s">
        <v>475</v>
      </c>
      <c r="F116" s="76" t="s">
        <v>529</v>
      </c>
      <c r="G116" s="80">
        <v>0.01</v>
      </c>
      <c r="H116" s="80" t="s">
        <v>530</v>
      </c>
      <c r="I116" s="2"/>
      <c r="J116" s="10">
        <v>9.3000000000000007</v>
      </c>
      <c r="K116" s="16">
        <v>9.4802230837000003</v>
      </c>
      <c r="L116" s="18">
        <v>349086.10200000001</v>
      </c>
      <c r="M116" s="18">
        <v>355850.98090000002</v>
      </c>
      <c r="N116" s="16">
        <v>1191.7523478000001</v>
      </c>
      <c r="O116" s="18">
        <v>37536.14</v>
      </c>
      <c r="P116" s="18">
        <v>1</v>
      </c>
      <c r="Q116" s="11">
        <v>2.31E-3</v>
      </c>
      <c r="R116" s="2"/>
      <c r="S116" s="20">
        <v>0.98098957354602023</v>
      </c>
      <c r="T116" s="13">
        <v>1.32</v>
      </c>
      <c r="U116" s="13">
        <v>0.11</v>
      </c>
      <c r="V116" s="11">
        <v>0.15566037734999999</v>
      </c>
      <c r="W116" s="11">
        <v>0.14193548387096774</v>
      </c>
      <c r="X116" s="2"/>
      <c r="Y116" s="11">
        <v>1.7505470460000002E-2</v>
      </c>
      <c r="Z116" s="11">
        <v>5.3129494656000004E-2</v>
      </c>
      <c r="AA116" s="11">
        <v>0.27111947519000001</v>
      </c>
    </row>
    <row r="117" spans="2:27" ht="16.2" customHeight="1" x14ac:dyDescent="0.3">
      <c r="B117" s="149" t="s">
        <v>415</v>
      </c>
      <c r="C117" s="140" t="s">
        <v>533</v>
      </c>
      <c r="D117" s="140" t="s">
        <v>151</v>
      </c>
      <c r="E117" s="140" t="s">
        <v>188</v>
      </c>
      <c r="F117" s="140" t="s">
        <v>534</v>
      </c>
      <c r="G117" s="141">
        <v>1.38E-2</v>
      </c>
      <c r="H117" s="139" t="s">
        <v>328</v>
      </c>
      <c r="J117" s="139">
        <v>8.77</v>
      </c>
      <c r="K117" s="142">
        <v>9.5418930153999995</v>
      </c>
      <c r="L117" s="143">
        <v>348709.09168000001</v>
      </c>
      <c r="M117" s="143">
        <v>379400.78064999997</v>
      </c>
      <c r="N117" s="142">
        <v>1006.1799295</v>
      </c>
      <c r="O117" s="143">
        <v>39761.584000000003</v>
      </c>
      <c r="P117" s="143">
        <v>1</v>
      </c>
      <c r="Q117" s="144">
        <v>2.33E-3</v>
      </c>
      <c r="S117" s="145">
        <v>0.91910483442287449</v>
      </c>
      <c r="T117" s="146">
        <v>1.44</v>
      </c>
      <c r="U117" s="146">
        <v>0.12</v>
      </c>
      <c r="V117" s="144">
        <v>0.16271186441000002</v>
      </c>
      <c r="W117" s="144">
        <v>0.16419612314709237</v>
      </c>
      <c r="Y117" s="144">
        <v>0</v>
      </c>
      <c r="Z117" s="144">
        <v>8.5936029456000013E-2</v>
      </c>
      <c r="AA117" s="144">
        <v>0.17114358574999999</v>
      </c>
    </row>
    <row r="118" spans="2:27" s="10" customFormat="1" ht="16.2" customHeight="1" x14ac:dyDescent="0.3">
      <c r="B118" s="148" t="s">
        <v>394</v>
      </c>
      <c r="C118" s="76" t="s">
        <v>535</v>
      </c>
      <c r="D118" s="76" t="s">
        <v>151</v>
      </c>
      <c r="E118" s="76" t="s">
        <v>537</v>
      </c>
      <c r="F118" s="76" t="s">
        <v>536</v>
      </c>
      <c r="G118" s="80">
        <v>0.01</v>
      </c>
      <c r="H118" s="214" t="s">
        <v>538</v>
      </c>
      <c r="I118" s="2"/>
      <c r="J118" s="10">
        <v>9.3800000000000008</v>
      </c>
      <c r="K118" s="16">
        <v>9.9935606910000008</v>
      </c>
      <c r="L118" s="18">
        <v>289958.11499999999</v>
      </c>
      <c r="M118" s="18">
        <v>308924.73561999999</v>
      </c>
      <c r="N118" s="16">
        <v>338.42991174000002</v>
      </c>
      <c r="O118" s="18">
        <v>30912.378998</v>
      </c>
      <c r="P118" s="18">
        <v>1</v>
      </c>
      <c r="Q118" s="11">
        <v>1.92E-3</v>
      </c>
      <c r="R118" s="2"/>
      <c r="S118" s="20">
        <v>0.93860439637370086</v>
      </c>
      <c r="T118" s="13">
        <v>1.2350000000000001</v>
      </c>
      <c r="U118" s="13">
        <v>0.1</v>
      </c>
      <c r="V118" s="11">
        <v>0.13970588235</v>
      </c>
      <c r="W118" s="11">
        <v>0.1279317697228145</v>
      </c>
      <c r="X118" s="2"/>
      <c r="Y118" s="11">
        <v>1.8189894034999999E-12</v>
      </c>
      <c r="Z118" s="11">
        <v>4.6699382570000003E-2</v>
      </c>
      <c r="AA118" s="11">
        <v>0.21742314509999999</v>
      </c>
    </row>
    <row r="119" spans="2:27" ht="16.2" customHeight="1" x14ac:dyDescent="0.3">
      <c r="B119" s="149" t="s">
        <v>19</v>
      </c>
      <c r="C119" s="140" t="s">
        <v>86</v>
      </c>
      <c r="D119" s="140" t="s">
        <v>156</v>
      </c>
      <c r="E119" s="140" t="s">
        <v>168</v>
      </c>
      <c r="F119" s="140" t="s">
        <v>168</v>
      </c>
      <c r="G119" s="141">
        <v>6.0000000000000001E-3</v>
      </c>
      <c r="H119" s="139" t="s">
        <v>211</v>
      </c>
      <c r="J119" s="139">
        <v>20.51</v>
      </c>
      <c r="K119" s="142">
        <v>20.746395859</v>
      </c>
      <c r="L119" s="143">
        <v>2648518.0351</v>
      </c>
      <c r="M119" s="143">
        <v>2679044.5438999999</v>
      </c>
      <c r="N119" s="142">
        <v>6188.6407839000003</v>
      </c>
      <c r="O119" s="143">
        <v>129133.01</v>
      </c>
      <c r="P119" s="143">
        <v>1</v>
      </c>
      <c r="Q119" s="144">
        <v>1.762E-2</v>
      </c>
      <c r="S119" s="145">
        <v>0.98860544932205918</v>
      </c>
      <c r="T119" s="146">
        <v>1.88</v>
      </c>
      <c r="U119" s="146">
        <v>0.17</v>
      </c>
      <c r="V119" s="144">
        <v>9.7631906938000002E-2</v>
      </c>
      <c r="W119" s="144">
        <v>9.946367625548512E-2</v>
      </c>
      <c r="Y119" s="144">
        <v>1.1840157867E-2</v>
      </c>
      <c r="Z119" s="144">
        <v>5.9065902013999999E-2</v>
      </c>
      <c r="AA119" s="144">
        <v>0.17111266171</v>
      </c>
    </row>
    <row r="120" spans="2:27" s="10" customFormat="1" ht="16.2" customHeight="1" x14ac:dyDescent="0.3">
      <c r="B120" s="148" t="s">
        <v>26</v>
      </c>
      <c r="C120" s="76" t="s">
        <v>91</v>
      </c>
      <c r="D120" s="76" t="s">
        <v>156</v>
      </c>
      <c r="E120" s="76" t="s">
        <v>172</v>
      </c>
      <c r="F120" s="76" t="s">
        <v>173</v>
      </c>
      <c r="G120" s="80">
        <v>1.2E-2</v>
      </c>
      <c r="H120" s="10" t="s">
        <v>211</v>
      </c>
      <c r="I120" s="2"/>
      <c r="J120" s="10">
        <v>108.64</v>
      </c>
      <c r="K120" s="16">
        <v>118.06856684</v>
      </c>
      <c r="L120" s="18">
        <v>3131943.4495999999</v>
      </c>
      <c r="M120" s="18">
        <v>3403756.2089999998</v>
      </c>
      <c r="N120" s="16">
        <v>7268.5376343999997</v>
      </c>
      <c r="O120" s="18">
        <v>28828.639999999999</v>
      </c>
      <c r="P120" s="18">
        <v>1</v>
      </c>
      <c r="Q120" s="11">
        <v>2.0840000000000001E-2</v>
      </c>
      <c r="R120" s="2"/>
      <c r="S120" s="20">
        <v>0.92014329391516136</v>
      </c>
      <c r="T120" s="13">
        <v>9.7899999999999991</v>
      </c>
      <c r="U120" s="13">
        <v>0.84</v>
      </c>
      <c r="V120" s="11">
        <v>9.7655860349000007E-2</v>
      </c>
      <c r="W120" s="11">
        <v>9.2783505154639179E-2</v>
      </c>
      <c r="X120" s="2"/>
      <c r="Y120" s="11">
        <v>7.3691967555E-4</v>
      </c>
      <c r="Z120" s="11">
        <v>2.7010405946999997E-2</v>
      </c>
      <c r="AA120" s="11">
        <v>0.18742104296000001</v>
      </c>
    </row>
    <row r="121" spans="2:27" ht="16.2" customHeight="1" x14ac:dyDescent="0.3">
      <c r="B121" s="149" t="s">
        <v>20</v>
      </c>
      <c r="C121" s="140" t="s">
        <v>87</v>
      </c>
      <c r="D121" s="140" t="s">
        <v>156</v>
      </c>
      <c r="E121" s="140" t="s">
        <v>165</v>
      </c>
      <c r="F121" s="140" t="s">
        <v>164</v>
      </c>
      <c r="G121" s="141">
        <v>7.4999999999999997E-3</v>
      </c>
      <c r="H121" s="139" t="s">
        <v>304</v>
      </c>
      <c r="J121" s="139">
        <v>109.31</v>
      </c>
      <c r="K121" s="142">
        <v>110.45958082</v>
      </c>
      <c r="L121" s="143">
        <v>6401177.7500999998</v>
      </c>
      <c r="M121" s="143">
        <v>6468497.0363999996</v>
      </c>
      <c r="N121" s="142">
        <v>17871.501067000001</v>
      </c>
      <c r="O121" s="143">
        <v>58559.855000000003</v>
      </c>
      <c r="P121" s="143">
        <v>1</v>
      </c>
      <c r="Q121" s="144">
        <v>4.5319999999999999E-2</v>
      </c>
      <c r="S121" s="145">
        <v>0.98959274685395282</v>
      </c>
      <c r="T121" s="146">
        <v>11.04</v>
      </c>
      <c r="U121" s="146">
        <v>0.92</v>
      </c>
      <c r="V121" s="144">
        <v>0.10834151128</v>
      </c>
      <c r="W121" s="144">
        <v>0.10099716402890861</v>
      </c>
      <c r="Y121" s="144">
        <v>1.1286890553999999E-2</v>
      </c>
      <c r="Z121" s="144">
        <v>3.7662464180999999E-2</v>
      </c>
      <c r="AA121" s="144">
        <v>0.19119443820000001</v>
      </c>
    </row>
    <row r="122" spans="2:27" s="10" customFormat="1" ht="16.2" customHeight="1" x14ac:dyDescent="0.3">
      <c r="B122" s="148" t="s">
        <v>28</v>
      </c>
      <c r="C122" s="76" t="s">
        <v>93</v>
      </c>
      <c r="D122" s="76" t="s">
        <v>156</v>
      </c>
      <c r="E122" s="76" t="s">
        <v>176</v>
      </c>
      <c r="F122" s="76" t="s">
        <v>177</v>
      </c>
      <c r="G122" s="80">
        <v>1.0999999999999999E-2</v>
      </c>
      <c r="H122" s="10" t="s">
        <v>346</v>
      </c>
      <c r="I122" s="2"/>
      <c r="J122" s="10">
        <v>94.53</v>
      </c>
      <c r="K122" s="16">
        <v>104.05615013000001</v>
      </c>
      <c r="L122" s="18">
        <v>2016322.6313</v>
      </c>
      <c r="M122" s="18">
        <v>2219515.1850000001</v>
      </c>
      <c r="N122" s="16">
        <v>5091.2828038999996</v>
      </c>
      <c r="O122" s="18">
        <v>21329.975999999999</v>
      </c>
      <c r="P122" s="18">
        <v>1</v>
      </c>
      <c r="Q122" s="11">
        <v>1.345E-2</v>
      </c>
      <c r="R122" s="2"/>
      <c r="S122" s="20">
        <v>0.90845182991972373</v>
      </c>
      <c r="T122" s="13">
        <v>8.16</v>
      </c>
      <c r="U122" s="13">
        <v>0.7</v>
      </c>
      <c r="V122" s="11">
        <v>9.9221789883000011E-2</v>
      </c>
      <c r="W122" s="11">
        <v>8.8860679149476346E-2</v>
      </c>
      <c r="X122" s="2"/>
      <c r="Y122" s="11">
        <v>1.6954540661000001E-3</v>
      </c>
      <c r="Z122" s="11">
        <v>5.2603849984999999E-2</v>
      </c>
      <c r="AA122" s="11">
        <v>0.26184944912999997</v>
      </c>
    </row>
    <row r="123" spans="2:27" ht="16.2" customHeight="1" x14ac:dyDescent="0.3">
      <c r="B123" s="149" t="s">
        <v>38</v>
      </c>
      <c r="C123" s="140" t="s">
        <v>290</v>
      </c>
      <c r="D123" s="140" t="s">
        <v>156</v>
      </c>
      <c r="E123" s="140" t="s">
        <v>179</v>
      </c>
      <c r="F123" s="140" t="s">
        <v>347</v>
      </c>
      <c r="G123" s="141">
        <v>1E-3</v>
      </c>
      <c r="H123" s="139" t="s">
        <v>211</v>
      </c>
      <c r="J123" s="139">
        <v>79.849999999999994</v>
      </c>
      <c r="K123" s="142">
        <v>110.81453703</v>
      </c>
      <c r="L123" s="143">
        <v>376020.19770000002</v>
      </c>
      <c r="M123" s="143">
        <v>521834.74169</v>
      </c>
      <c r="N123" s="142">
        <v>49.386973912999999</v>
      </c>
      <c r="O123" s="143" t="e">
        <v>#N/A</v>
      </c>
      <c r="P123" s="143">
        <v>0</v>
      </c>
      <c r="Q123" s="144" t="s">
        <v>211</v>
      </c>
      <c r="S123" s="145">
        <v>0.72057333035992199</v>
      </c>
      <c r="T123" s="146">
        <v>7.95</v>
      </c>
      <c r="U123" s="146">
        <v>0.65</v>
      </c>
      <c r="V123" s="144">
        <v>0.10625501202000001</v>
      </c>
      <c r="W123" s="144">
        <v>9.7683155917345041E-2</v>
      </c>
      <c r="Y123" s="144">
        <v>-4.1157395854000004E-3</v>
      </c>
      <c r="Z123" s="144">
        <v>2.5821514608000001E-2</v>
      </c>
      <c r="AA123" s="144">
        <v>0.17685518164000003</v>
      </c>
    </row>
    <row r="124" spans="2:27" s="10" customFormat="1" ht="16.2" customHeight="1" x14ac:dyDescent="0.3">
      <c r="B124" s="148" t="s">
        <v>641</v>
      </c>
      <c r="C124" s="76" t="s">
        <v>112</v>
      </c>
      <c r="D124" s="76" t="s">
        <v>156</v>
      </c>
      <c r="E124" s="76" t="s">
        <v>191</v>
      </c>
      <c r="F124" s="76" t="s">
        <v>349</v>
      </c>
      <c r="G124" s="80">
        <v>5.0000000000000001E-3</v>
      </c>
      <c r="H124" s="10" t="s">
        <v>211</v>
      </c>
      <c r="I124" s="2"/>
      <c r="J124" s="10">
        <v>107.86</v>
      </c>
      <c r="K124" s="16">
        <v>117.68054309</v>
      </c>
      <c r="L124" s="18">
        <v>1508108.551</v>
      </c>
      <c r="M124" s="18">
        <v>1645420.2978999999</v>
      </c>
      <c r="N124" s="16">
        <v>6154.6288347999998</v>
      </c>
      <c r="O124" s="18">
        <v>13982.093000000001</v>
      </c>
      <c r="P124" s="18">
        <v>1</v>
      </c>
      <c r="Q124" s="11">
        <v>1.0029999999999999E-2</v>
      </c>
      <c r="R124" s="2"/>
      <c r="S124" s="20">
        <v>0.91654913520844794</v>
      </c>
      <c r="T124" s="13">
        <v>10.72</v>
      </c>
      <c r="U124" s="13">
        <v>1</v>
      </c>
      <c r="V124" s="11">
        <v>0.1072</v>
      </c>
      <c r="W124" s="11">
        <v>0.11125533098460968</v>
      </c>
      <c r="X124" s="2"/>
      <c r="Y124" s="11">
        <v>4.7508150910000003E-3</v>
      </c>
      <c r="Z124" s="11">
        <v>6.2620743325000006E-2</v>
      </c>
      <c r="AA124" s="11">
        <v>0.19709650377999999</v>
      </c>
    </row>
    <row r="125" spans="2:27" ht="16.2" customHeight="1" x14ac:dyDescent="0.3">
      <c r="B125" s="149" t="s">
        <v>48</v>
      </c>
      <c r="C125" s="140" t="s">
        <v>111</v>
      </c>
      <c r="D125" s="140" t="s">
        <v>156</v>
      </c>
      <c r="E125" s="140" t="s">
        <v>165</v>
      </c>
      <c r="F125" s="140" t="s">
        <v>211</v>
      </c>
      <c r="G125" s="141">
        <v>5.3E-3</v>
      </c>
      <c r="H125" s="139" t="s">
        <v>350</v>
      </c>
      <c r="J125" s="139">
        <v>2495.9699999999998</v>
      </c>
      <c r="K125" s="142">
        <v>2636.6005003</v>
      </c>
      <c r="L125" s="143">
        <v>505116.93680999998</v>
      </c>
      <c r="M125" s="143">
        <v>533576.75303999998</v>
      </c>
      <c r="N125" s="142">
        <v>221.07101957</v>
      </c>
      <c r="O125" s="143">
        <v>202.37299999999999</v>
      </c>
      <c r="P125" s="143">
        <v>0</v>
      </c>
      <c r="Q125" s="144" t="s">
        <v>211</v>
      </c>
      <c r="S125" s="145">
        <v>0.94666218857047213</v>
      </c>
      <c r="T125" s="146">
        <v>238.32970610000001</v>
      </c>
      <c r="U125" s="146">
        <v>27.222217366999999</v>
      </c>
      <c r="V125" s="144">
        <v>0.10877668009000001</v>
      </c>
      <c r="W125" s="144">
        <v>0.13087761808194812</v>
      </c>
      <c r="Y125" s="144">
        <v>1.7609511009E-2</v>
      </c>
      <c r="Z125" s="144">
        <v>9.9483544169000016E-2</v>
      </c>
      <c r="AA125" s="144">
        <v>0.26637547716999999</v>
      </c>
    </row>
    <row r="126" spans="2:27" s="10" customFormat="1" ht="16.2" customHeight="1" x14ac:dyDescent="0.3">
      <c r="B126" s="148" t="s">
        <v>54</v>
      </c>
      <c r="C126" s="76" t="s">
        <v>118</v>
      </c>
      <c r="D126" s="76" t="s">
        <v>156</v>
      </c>
      <c r="E126" s="76" t="s">
        <v>179</v>
      </c>
      <c r="F126" s="76" t="s">
        <v>211</v>
      </c>
      <c r="G126" s="80">
        <v>2E-3</v>
      </c>
      <c r="H126" s="10" t="s">
        <v>211</v>
      </c>
      <c r="I126" s="2"/>
      <c r="J126" s="10">
        <v>900</v>
      </c>
      <c r="K126" s="16">
        <v>1035.2531621999999</v>
      </c>
      <c r="L126" s="18">
        <v>548055</v>
      </c>
      <c r="M126" s="18">
        <v>630417.41310999996</v>
      </c>
      <c r="N126" s="16">
        <v>74.762653478000004</v>
      </c>
      <c r="O126" s="18" t="e">
        <v>#N/A</v>
      </c>
      <c r="P126" s="18">
        <v>0</v>
      </c>
      <c r="Q126" s="11" t="s">
        <v>211</v>
      </c>
      <c r="R126" s="2"/>
      <c r="S126" s="20">
        <v>0.86935257274406619</v>
      </c>
      <c r="T126" s="13">
        <v>81.77</v>
      </c>
      <c r="U126" s="13">
        <v>5.3</v>
      </c>
      <c r="V126" s="11">
        <v>9.5080289764000001E-2</v>
      </c>
      <c r="W126" s="11">
        <v>7.0666666666666655E-2</v>
      </c>
      <c r="X126" s="2"/>
      <c r="Y126" s="11">
        <v>-1.7145353281999998E-2</v>
      </c>
      <c r="Z126" s="11">
        <v>-2.6287004153000001E-2</v>
      </c>
      <c r="AA126" s="11">
        <v>0.14093392406999999</v>
      </c>
    </row>
    <row r="127" spans="2:27" ht="16.2" customHeight="1" x14ac:dyDescent="0.3">
      <c r="B127" s="149" t="s">
        <v>73</v>
      </c>
      <c r="C127" s="140" t="s">
        <v>140</v>
      </c>
      <c r="D127" s="140" t="s">
        <v>156</v>
      </c>
      <c r="E127" s="140" t="s">
        <v>168</v>
      </c>
      <c r="F127" s="140" t="s">
        <v>211</v>
      </c>
      <c r="G127" s="141">
        <v>5.0000000000000001E-3</v>
      </c>
      <c r="H127" s="139" t="s">
        <v>211</v>
      </c>
      <c r="J127" s="139">
        <v>50.35</v>
      </c>
      <c r="K127" s="142">
        <v>70.041220390000007</v>
      </c>
      <c r="L127" s="143">
        <v>143497.5</v>
      </c>
      <c r="M127" s="143">
        <v>199617.47811</v>
      </c>
      <c r="N127" s="142">
        <v>146.45040652</v>
      </c>
      <c r="O127" s="143" t="e">
        <v>#N/A</v>
      </c>
      <c r="P127" s="143">
        <v>0</v>
      </c>
      <c r="Q127" s="144" t="s">
        <v>211</v>
      </c>
      <c r="S127" s="145">
        <v>0.71886240301987403</v>
      </c>
      <c r="T127" s="146">
        <v>5.7</v>
      </c>
      <c r="U127" s="146">
        <v>0.48</v>
      </c>
      <c r="V127" s="144">
        <v>0.12560599382999998</v>
      </c>
      <c r="W127" s="144">
        <v>0.11439920556107248</v>
      </c>
      <c r="Y127" s="144">
        <v>-3.5622402529000004E-3</v>
      </c>
      <c r="Z127" s="144">
        <v>0.11308356176000001</v>
      </c>
      <c r="AA127" s="144">
        <v>0.24979324205</v>
      </c>
    </row>
    <row r="128" spans="2:27" s="10" customFormat="1" ht="16.2" customHeight="1" x14ac:dyDescent="0.3">
      <c r="B128" s="148" t="s">
        <v>446</v>
      </c>
      <c r="C128" s="76" t="s">
        <v>455</v>
      </c>
      <c r="D128" s="76" t="s">
        <v>156</v>
      </c>
      <c r="E128" s="76" t="s">
        <v>165</v>
      </c>
      <c r="F128" s="76" t="s">
        <v>187</v>
      </c>
      <c r="G128" s="80">
        <v>9.1999999999999998E-3</v>
      </c>
      <c r="H128" s="10" t="s">
        <v>456</v>
      </c>
      <c r="I128" s="2"/>
      <c r="J128" s="10">
        <v>10.6</v>
      </c>
      <c r="K128" s="16">
        <v>11.359283665</v>
      </c>
      <c r="L128" s="18">
        <v>844818.07079999999</v>
      </c>
      <c r="M128" s="18">
        <v>905332.84076000005</v>
      </c>
      <c r="N128" s="16">
        <v>3646.6917226</v>
      </c>
      <c r="O128" s="18">
        <v>79699.817999999999</v>
      </c>
      <c r="P128" s="18">
        <v>1</v>
      </c>
      <c r="Q128" s="11">
        <v>5.6399999999999992E-3</v>
      </c>
      <c r="R128" s="2"/>
      <c r="S128" s="20">
        <v>0.93315743427206688</v>
      </c>
      <c r="T128" s="13">
        <v>1.3</v>
      </c>
      <c r="U128" s="13">
        <v>0.11</v>
      </c>
      <c r="V128" s="11">
        <v>0.14444444444000001</v>
      </c>
      <c r="W128" s="11">
        <v>0.12452830188679247</v>
      </c>
      <c r="X128" s="2"/>
      <c r="Y128" s="11">
        <v>9.4428706325E-4</v>
      </c>
      <c r="Z128" s="11">
        <v>-1.3482370064E-2</v>
      </c>
      <c r="AA128" s="11">
        <v>0.33941189162000002</v>
      </c>
    </row>
    <row r="129" spans="2:27" ht="16.2" customHeight="1" x14ac:dyDescent="0.3">
      <c r="B129" s="149" t="s">
        <v>458</v>
      </c>
      <c r="C129" s="140" t="s">
        <v>477</v>
      </c>
      <c r="D129" s="140" t="s">
        <v>156</v>
      </c>
      <c r="E129" s="140" t="s">
        <v>165</v>
      </c>
      <c r="F129" s="140" t="s">
        <v>478</v>
      </c>
      <c r="G129" s="141">
        <v>9.5999999999999992E-3</v>
      </c>
      <c r="H129" s="139" t="s">
        <v>304</v>
      </c>
      <c r="J129" s="139">
        <v>44.75</v>
      </c>
      <c r="K129" s="142">
        <v>90.604118299999996</v>
      </c>
      <c r="L129" s="143">
        <v>977395.08724999998</v>
      </c>
      <c r="M129" s="143">
        <v>1978905.4772999999</v>
      </c>
      <c r="N129" s="142">
        <v>659.22157130000005</v>
      </c>
      <c r="O129" s="143">
        <v>21841.231</v>
      </c>
      <c r="P129" s="143">
        <v>1</v>
      </c>
      <c r="Q129" s="144">
        <v>6.5599999999999999E-3</v>
      </c>
      <c r="S129" s="145">
        <v>0.49390690886509075</v>
      </c>
      <c r="T129" s="146">
        <v>8.64</v>
      </c>
      <c r="U129" s="146">
        <v>0.42</v>
      </c>
      <c r="V129" s="144">
        <v>0.17814432990000001</v>
      </c>
      <c r="W129" s="144">
        <v>0.11262569832402235</v>
      </c>
      <c r="Y129" s="144">
        <v>1.1985526910999999E-2</v>
      </c>
      <c r="Z129" s="144">
        <v>-3.8386730876000001E-3</v>
      </c>
      <c r="AA129" s="144">
        <v>0.1113009995</v>
      </c>
    </row>
    <row r="130" spans="2:27" s="10" customFormat="1" ht="16.2" customHeight="1" x14ac:dyDescent="0.3">
      <c r="B130" s="148" t="s">
        <v>454</v>
      </c>
      <c r="C130" s="76" t="s">
        <v>490</v>
      </c>
      <c r="D130" s="76" t="s">
        <v>156</v>
      </c>
      <c r="E130" s="76" t="s">
        <v>491</v>
      </c>
      <c r="F130" s="76" t="s">
        <v>491</v>
      </c>
      <c r="G130" s="80">
        <v>8.0000000000000002E-3</v>
      </c>
      <c r="H130" s="10" t="s">
        <v>211</v>
      </c>
      <c r="I130" s="2"/>
      <c r="J130" s="10">
        <v>7.2</v>
      </c>
      <c r="K130" s="16">
        <v>9.6298579131000004</v>
      </c>
      <c r="L130" s="18">
        <v>713671.1568</v>
      </c>
      <c r="M130" s="18">
        <v>954521.08842000004</v>
      </c>
      <c r="N130" s="16">
        <v>1033.2064943</v>
      </c>
      <c r="O130" s="18">
        <v>99120.994000000006</v>
      </c>
      <c r="P130" s="18">
        <v>1</v>
      </c>
      <c r="Q130" s="11">
        <v>4.6300000000000004E-3</v>
      </c>
      <c r="R130" s="2"/>
      <c r="S130" s="20">
        <v>0.74767458304919154</v>
      </c>
      <c r="T130" s="13">
        <v>0.95299999999999996</v>
      </c>
      <c r="U130" s="13">
        <v>7.0000000000000007E-2</v>
      </c>
      <c r="V130" s="11">
        <v>0.13791606367000001</v>
      </c>
      <c r="W130" s="11">
        <v>0.11666666666666667</v>
      </c>
      <c r="X130" s="2"/>
      <c r="Y130" s="11">
        <v>3.0042918455000001E-2</v>
      </c>
      <c r="Z130" s="11">
        <v>3.3209412298999999E-2</v>
      </c>
      <c r="AA130" s="11">
        <v>0.19042540866999999</v>
      </c>
    </row>
    <row r="131" spans="2:27" ht="16.2" customHeight="1" x14ac:dyDescent="0.3">
      <c r="B131" s="149" t="s">
        <v>231</v>
      </c>
      <c r="C131" s="140" t="s">
        <v>496</v>
      </c>
      <c r="D131" s="140" t="s">
        <v>156</v>
      </c>
      <c r="E131" s="140" t="s">
        <v>165</v>
      </c>
      <c r="F131" s="140" t="s">
        <v>166</v>
      </c>
      <c r="G131" s="141">
        <v>0.01</v>
      </c>
      <c r="H131" s="139" t="s">
        <v>211</v>
      </c>
      <c r="J131" s="139">
        <v>94.68</v>
      </c>
      <c r="K131" s="142">
        <v>124.42387170000001</v>
      </c>
      <c r="L131" s="143">
        <v>704584.4166</v>
      </c>
      <c r="M131" s="143">
        <v>925930.72514</v>
      </c>
      <c r="N131" s="142">
        <v>5994.0372982999997</v>
      </c>
      <c r="O131" s="143">
        <v>7441.7449999999999</v>
      </c>
      <c r="P131" s="143">
        <v>1</v>
      </c>
      <c r="Q131" s="144">
        <v>4.5700000000000003E-3</v>
      </c>
      <c r="S131" s="145">
        <v>0.76094722585296304</v>
      </c>
      <c r="T131" s="146">
        <v>14.52</v>
      </c>
      <c r="U131" s="146">
        <v>0.92</v>
      </c>
      <c r="V131" s="144">
        <v>0.18149999999999999</v>
      </c>
      <c r="W131" s="144">
        <v>0.11660329531051965</v>
      </c>
      <c r="Y131" s="144">
        <v>3.5659593086000002E-2</v>
      </c>
      <c r="Z131" s="144">
        <v>0.14560217846000001</v>
      </c>
      <c r="AA131" s="144">
        <v>0.41252109611000004</v>
      </c>
    </row>
    <row r="132" spans="2:27" s="10" customFormat="1" ht="16.2" customHeight="1" x14ac:dyDescent="0.3">
      <c r="B132" s="148" t="s">
        <v>33</v>
      </c>
      <c r="C132" s="76" t="s">
        <v>98</v>
      </c>
      <c r="D132" s="76" t="s">
        <v>158</v>
      </c>
      <c r="E132" s="76" t="s">
        <v>179</v>
      </c>
      <c r="F132" s="76" t="s">
        <v>179</v>
      </c>
      <c r="G132" s="80">
        <v>6.5100000000000002E-3</v>
      </c>
      <c r="H132" s="10" t="s">
        <v>211</v>
      </c>
      <c r="I132" s="2"/>
      <c r="J132" s="10">
        <v>9.76</v>
      </c>
      <c r="K132" s="16">
        <v>10.710906409</v>
      </c>
      <c r="L132" s="18">
        <v>1523956.1680000001</v>
      </c>
      <c r="M132" s="18">
        <v>1672433.5951</v>
      </c>
      <c r="N132" s="16">
        <v>1853.3488282999999</v>
      </c>
      <c r="O132" s="18">
        <v>156143.04999999999</v>
      </c>
      <c r="P132" s="18">
        <v>1</v>
      </c>
      <c r="Q132" s="11">
        <v>1.023E-2</v>
      </c>
      <c r="R132" s="2"/>
      <c r="S132" s="20">
        <v>0.91122073401733894</v>
      </c>
      <c r="T132" s="13">
        <v>1.08</v>
      </c>
      <c r="U132" s="13">
        <v>0.09</v>
      </c>
      <c r="V132" s="11">
        <v>0.12838801711</v>
      </c>
      <c r="W132" s="11">
        <v>0.11065573770491804</v>
      </c>
      <c r="X132" s="2"/>
      <c r="Y132" s="11">
        <v>-5.0968399582E-3</v>
      </c>
      <c r="Z132" s="11">
        <v>-2.4320154493000002E-2</v>
      </c>
      <c r="AA132" s="11">
        <v>0.30381058107000003</v>
      </c>
    </row>
    <row r="133" spans="2:27" s="10" customFormat="1" ht="16.2" customHeight="1" x14ac:dyDescent="0.3">
      <c r="B133" s="149" t="s">
        <v>445</v>
      </c>
      <c r="C133" s="140" t="s">
        <v>621</v>
      </c>
      <c r="D133" s="140" t="s">
        <v>156</v>
      </c>
      <c r="E133" s="140" t="s">
        <v>537</v>
      </c>
      <c r="F133" s="140" t="s">
        <v>187</v>
      </c>
      <c r="G133" s="141">
        <v>7.0000000000000001E-3</v>
      </c>
      <c r="H133" s="139" t="s">
        <v>211</v>
      </c>
      <c r="I133" s="2"/>
      <c r="J133" s="139">
        <v>8.27</v>
      </c>
      <c r="K133" s="142">
        <v>11.052139877</v>
      </c>
      <c r="L133" s="143">
        <v>278086.83805999998</v>
      </c>
      <c r="M133" s="143">
        <v>371639.01237999997</v>
      </c>
      <c r="N133" s="142">
        <v>185.55979565000001</v>
      </c>
      <c r="O133" s="143">
        <v>33625.978000000003</v>
      </c>
      <c r="P133" s="143">
        <v>0</v>
      </c>
      <c r="Q133" s="144" t="s">
        <v>211</v>
      </c>
      <c r="R133" s="2"/>
      <c r="S133" s="145">
        <v>0.74827138382588165</v>
      </c>
      <c r="T133" s="146">
        <v>0.65200000000000002</v>
      </c>
      <c r="U133" s="146">
        <v>0.05</v>
      </c>
      <c r="V133" s="144">
        <v>8.9437585734E-2</v>
      </c>
      <c r="W133" s="144">
        <v>7.2551390568319246E-2</v>
      </c>
      <c r="X133" s="2"/>
      <c r="Y133" s="144">
        <v>-3.6144578307000003E-3</v>
      </c>
      <c r="Z133" s="144">
        <v>4.4989898191000001E-2</v>
      </c>
      <c r="AA133" s="144">
        <v>0.2358995723</v>
      </c>
    </row>
    <row r="134" spans="2:27" s="10" customFormat="1" ht="16.2" customHeight="1" x14ac:dyDescent="0.3">
      <c r="B134" s="148" t="s">
        <v>228</v>
      </c>
      <c r="C134" s="76" t="s">
        <v>622</v>
      </c>
      <c r="D134" s="76" t="s">
        <v>154</v>
      </c>
      <c r="E134" s="76" t="s">
        <v>208</v>
      </c>
      <c r="F134" s="76" t="s">
        <v>208</v>
      </c>
      <c r="G134" s="80">
        <v>8.0000000000000002E-3</v>
      </c>
      <c r="H134" s="10" t="s">
        <v>211</v>
      </c>
      <c r="I134" s="2"/>
      <c r="J134" s="10">
        <v>86.86</v>
      </c>
      <c r="K134" s="16">
        <v>96.560380628000004</v>
      </c>
      <c r="L134" s="18">
        <v>514919.19585999998</v>
      </c>
      <c r="M134" s="18">
        <v>572424.51697999996</v>
      </c>
      <c r="N134" s="16">
        <v>2068.9814513000001</v>
      </c>
      <c r="O134" s="18">
        <v>5928.1509999999998</v>
      </c>
      <c r="P134" s="18">
        <v>1</v>
      </c>
      <c r="Q134" s="11">
        <v>3.0000000000000001E-3</v>
      </c>
      <c r="R134" s="2"/>
      <c r="S134" s="20">
        <v>0.89954077888973083</v>
      </c>
      <c r="T134" s="13">
        <v>9.6</v>
      </c>
      <c r="U134" s="13">
        <v>0.8</v>
      </c>
      <c r="V134" s="11">
        <v>0.12661566867999999</v>
      </c>
      <c r="W134" s="11">
        <v>0.11052268017499427</v>
      </c>
      <c r="X134" s="2"/>
      <c r="Y134" s="11">
        <v>-6.9028992220000003E-4</v>
      </c>
      <c r="Z134" s="11">
        <v>4.3291570286000003E-2</v>
      </c>
      <c r="AA134" s="11">
        <v>0.28777668997</v>
      </c>
    </row>
    <row r="135" spans="2:27" s="10" customFormat="1" ht="16.2" customHeight="1" x14ac:dyDescent="0.3">
      <c r="B135" s="149" t="s">
        <v>229</v>
      </c>
      <c r="C135" s="140" t="s">
        <v>623</v>
      </c>
      <c r="D135" s="140" t="s">
        <v>151</v>
      </c>
      <c r="E135" s="140" t="s">
        <v>174</v>
      </c>
      <c r="F135" s="140" t="s">
        <v>624</v>
      </c>
      <c r="G135" s="141">
        <v>1.03E-2</v>
      </c>
      <c r="H135" s="139" t="s">
        <v>625</v>
      </c>
      <c r="I135" s="2"/>
      <c r="J135" s="139">
        <v>6.33</v>
      </c>
      <c r="K135" s="142">
        <v>8.3618250899</v>
      </c>
      <c r="L135" s="143">
        <v>131201.73908999999</v>
      </c>
      <c r="M135" s="143">
        <v>173315.32287</v>
      </c>
      <c r="N135" s="142">
        <v>218.39661522</v>
      </c>
      <c r="O135" s="143" t="e">
        <v>#N/A</v>
      </c>
      <c r="P135" s="143">
        <v>0</v>
      </c>
      <c r="Q135" s="144" t="s">
        <v>211</v>
      </c>
      <c r="R135" s="2"/>
      <c r="S135" s="145">
        <v>0.75701176859652552</v>
      </c>
      <c r="T135" s="146">
        <v>1.06</v>
      </c>
      <c r="U135" s="146">
        <v>7.0000000000000007E-2</v>
      </c>
      <c r="V135" s="144">
        <v>0.14681440442999999</v>
      </c>
      <c r="W135" s="144">
        <v>0.13270142180094788</v>
      </c>
      <c r="X135" s="2"/>
      <c r="Y135" s="144">
        <v>-6.911764705899999E-2</v>
      </c>
      <c r="Z135" s="144">
        <v>-2.8592275520000002E-2</v>
      </c>
      <c r="AA135" s="144">
        <v>2.3414753392000002E-2</v>
      </c>
    </row>
    <row r="136" spans="2:27" s="10" customFormat="1" ht="16.2" customHeight="1" x14ac:dyDescent="0.3">
      <c r="B136" s="148" t="s">
        <v>386</v>
      </c>
      <c r="C136" s="76" t="s">
        <v>626</v>
      </c>
      <c r="D136" s="76" t="s">
        <v>509</v>
      </c>
      <c r="E136" s="76" t="s">
        <v>165</v>
      </c>
      <c r="F136" s="76" t="s">
        <v>166</v>
      </c>
      <c r="G136" s="80">
        <v>1.2E-2</v>
      </c>
      <c r="H136" s="80" t="s">
        <v>627</v>
      </c>
      <c r="I136" s="2"/>
      <c r="J136" s="10">
        <v>67</v>
      </c>
      <c r="K136" s="16">
        <v>113.35180643</v>
      </c>
      <c r="L136" s="18">
        <v>225425.45300000001</v>
      </c>
      <c r="M136" s="18">
        <v>381378.84051000001</v>
      </c>
      <c r="N136" s="16">
        <v>204.11226478</v>
      </c>
      <c r="O136" s="18">
        <v>3364.5590000000002</v>
      </c>
      <c r="P136" s="18">
        <v>0</v>
      </c>
      <c r="Q136" s="11" t="s">
        <v>211</v>
      </c>
      <c r="R136" s="2"/>
      <c r="S136" s="20">
        <v>0.59108012576205049</v>
      </c>
      <c r="T136" s="13">
        <v>6.43</v>
      </c>
      <c r="U136" s="13">
        <v>0.9</v>
      </c>
      <c r="V136" s="11">
        <v>0.1133638928</v>
      </c>
      <c r="W136" s="11">
        <v>0.16119402985074627</v>
      </c>
      <c r="X136" s="2"/>
      <c r="Y136" s="11">
        <v>2.8438856443000001E-3</v>
      </c>
      <c r="Z136" s="11">
        <v>0.13749910594</v>
      </c>
      <c r="AA136" s="11">
        <v>0.31470458164999998</v>
      </c>
    </row>
    <row r="137" spans="2:27" s="10" customFormat="1" ht="16.2" customHeight="1" x14ac:dyDescent="0.3">
      <c r="B137" s="149" t="s">
        <v>234</v>
      </c>
      <c r="C137" s="140" t="s">
        <v>628</v>
      </c>
      <c r="D137" s="140" t="s">
        <v>151</v>
      </c>
      <c r="E137" s="140" t="s">
        <v>172</v>
      </c>
      <c r="F137" s="140" t="s">
        <v>177</v>
      </c>
      <c r="G137" s="141">
        <v>0.01</v>
      </c>
      <c r="H137" s="139" t="s">
        <v>629</v>
      </c>
      <c r="I137" s="2"/>
      <c r="J137" s="139">
        <v>79.040000000000006</v>
      </c>
      <c r="K137" s="142">
        <v>89.413302958000003</v>
      </c>
      <c r="L137" s="143">
        <v>199683.4944</v>
      </c>
      <c r="M137" s="143">
        <v>225890.19206</v>
      </c>
      <c r="N137" s="142">
        <v>542.97908652000001</v>
      </c>
      <c r="O137" s="143">
        <v>2526.36</v>
      </c>
      <c r="P137" s="143">
        <v>1</v>
      </c>
      <c r="Q137" s="144">
        <v>1.34E-3</v>
      </c>
      <c r="R137" s="2"/>
      <c r="S137" s="145">
        <v>0.88398479180583867</v>
      </c>
      <c r="T137" s="146">
        <v>11.4</v>
      </c>
      <c r="U137" s="146">
        <v>0.95</v>
      </c>
      <c r="V137" s="144">
        <v>0.14410314751</v>
      </c>
      <c r="W137" s="144">
        <v>0.14423076923076919</v>
      </c>
      <c r="X137" s="2"/>
      <c r="Y137" s="144">
        <v>-1.2493753123999999E-2</v>
      </c>
      <c r="Z137" s="144">
        <v>3.0556672687000002E-2</v>
      </c>
      <c r="AA137" s="144">
        <v>0.15334653954999999</v>
      </c>
    </row>
    <row r="138" spans="2:27" s="10" customFormat="1" ht="16.2" customHeight="1" x14ac:dyDescent="0.3">
      <c r="B138" s="148" t="s">
        <v>412</v>
      </c>
      <c r="C138" s="76" t="s">
        <v>630</v>
      </c>
      <c r="D138" s="76" t="s">
        <v>151</v>
      </c>
      <c r="E138" s="76" t="s">
        <v>172</v>
      </c>
      <c r="F138" s="76" t="s">
        <v>532</v>
      </c>
      <c r="G138" s="80">
        <v>1.15E-2</v>
      </c>
      <c r="H138" s="10" t="s">
        <v>631</v>
      </c>
      <c r="I138" s="2"/>
      <c r="J138" s="10">
        <v>63.52</v>
      </c>
      <c r="K138" s="16">
        <v>85.944168321999996</v>
      </c>
      <c r="L138" s="18">
        <v>141188.19072000001</v>
      </c>
      <c r="M138" s="18">
        <v>191031.19691999999</v>
      </c>
      <c r="N138" s="16">
        <v>499.36876522</v>
      </c>
      <c r="O138" s="18">
        <v>2222.7359999999999</v>
      </c>
      <c r="P138" s="18">
        <v>1</v>
      </c>
      <c r="Q138" s="11">
        <v>9.3999999999999997E-4</v>
      </c>
      <c r="R138" s="2"/>
      <c r="S138" s="20">
        <v>0.73908446890794044</v>
      </c>
      <c r="T138" s="13">
        <v>11.41</v>
      </c>
      <c r="U138" s="13">
        <v>0.88</v>
      </c>
      <c r="V138" s="11">
        <v>0.17608024691000002</v>
      </c>
      <c r="W138" s="11">
        <v>0.16624685138539042</v>
      </c>
      <c r="X138" s="2"/>
      <c r="Y138" s="11">
        <v>-4.7007207758999999E-3</v>
      </c>
      <c r="Z138" s="11">
        <v>3.4938670833E-2</v>
      </c>
      <c r="AA138" s="11">
        <v>0.16609106046</v>
      </c>
    </row>
    <row r="139" spans="2:27" s="10" customFormat="1" ht="16.2" customHeight="1" x14ac:dyDescent="0.3">
      <c r="B139" s="149" t="s">
        <v>407</v>
      </c>
      <c r="C139" s="140" t="s">
        <v>632</v>
      </c>
      <c r="D139" s="140" t="s">
        <v>159</v>
      </c>
      <c r="E139" s="140" t="s">
        <v>165</v>
      </c>
      <c r="F139" s="140" t="s">
        <v>183</v>
      </c>
      <c r="G139" s="141">
        <v>1.29E-2</v>
      </c>
      <c r="H139" s="139" t="s">
        <v>633</v>
      </c>
      <c r="I139" s="2"/>
      <c r="J139" s="139">
        <v>8.65</v>
      </c>
      <c r="K139" s="142">
        <v>9.8609079693999995</v>
      </c>
      <c r="L139" s="143">
        <v>1265964.7123</v>
      </c>
      <c r="M139" s="143">
        <v>1443186.3029</v>
      </c>
      <c r="N139" s="142">
        <v>11579.795129</v>
      </c>
      <c r="O139" s="143">
        <v>146354.302</v>
      </c>
      <c r="P139" s="143">
        <v>1</v>
      </c>
      <c r="Q139" s="144">
        <v>8.4499999999999992E-3</v>
      </c>
      <c r="R139" s="2"/>
      <c r="S139" s="145">
        <v>0.87720116918668711</v>
      </c>
      <c r="T139" s="146">
        <v>1.0761688810000001</v>
      </c>
      <c r="U139" s="146">
        <v>0.09</v>
      </c>
      <c r="V139" s="144">
        <v>0.13536715484</v>
      </c>
      <c r="W139" s="144">
        <v>0.12485549132947978</v>
      </c>
      <c r="X139" s="2"/>
      <c r="Y139" s="144">
        <v>6.9848661224E-3</v>
      </c>
      <c r="Z139" s="144">
        <v>6.9221556885000007E-2</v>
      </c>
      <c r="AA139" s="144">
        <v>0.24261757397</v>
      </c>
    </row>
    <row r="140" spans="2:27" s="10" customFormat="1" ht="16.2" customHeight="1" x14ac:dyDescent="0.3">
      <c r="B140" s="148" t="s">
        <v>408</v>
      </c>
      <c r="C140" s="76" t="s">
        <v>634</v>
      </c>
      <c r="D140" s="76" t="s">
        <v>151</v>
      </c>
      <c r="E140" s="76" t="s">
        <v>165</v>
      </c>
      <c r="F140" s="76" t="s">
        <v>635</v>
      </c>
      <c r="G140" s="80">
        <v>8.0000000000000002E-3</v>
      </c>
      <c r="H140" s="10" t="s">
        <v>636</v>
      </c>
      <c r="I140" s="2"/>
      <c r="J140" s="10">
        <v>8.6300000000000008</v>
      </c>
      <c r="K140" s="16">
        <v>9.4805716131000004</v>
      </c>
      <c r="L140" s="18">
        <v>174231.41519999999</v>
      </c>
      <c r="M140" s="18">
        <v>191403.63952</v>
      </c>
      <c r="N140" s="16">
        <v>545.75175956999999</v>
      </c>
      <c r="O140" s="18">
        <v>20189.04</v>
      </c>
      <c r="P140" s="18">
        <v>1</v>
      </c>
      <c r="Q140" s="11">
        <v>1.17E-3</v>
      </c>
      <c r="R140" s="2"/>
      <c r="S140" s="20">
        <v>0.9102826656649371</v>
      </c>
      <c r="T140" s="13">
        <v>1.2230000000000001</v>
      </c>
      <c r="U140" s="13">
        <v>9.1999999999999998E-2</v>
      </c>
      <c r="V140" s="11">
        <v>0.14490521327</v>
      </c>
      <c r="W140" s="11">
        <v>0.12792584009269989</v>
      </c>
      <c r="X140" s="2"/>
      <c r="Y140" s="11">
        <v>2.3228803730000001E-3</v>
      </c>
      <c r="Z140" s="11">
        <v>-3.2952061553999996E-2</v>
      </c>
      <c r="AA140" s="11">
        <v>0.17952564618</v>
      </c>
    </row>
    <row r="141" spans="2:27" s="10" customFormat="1" ht="16.2" customHeight="1" x14ac:dyDescent="0.3">
      <c r="B141" s="149" t="s">
        <v>388</v>
      </c>
      <c r="C141" s="140" t="s">
        <v>637</v>
      </c>
      <c r="D141" s="140" t="s">
        <v>159</v>
      </c>
      <c r="E141" s="140" t="s">
        <v>172</v>
      </c>
      <c r="F141" s="140" t="s">
        <v>173</v>
      </c>
      <c r="G141" s="141">
        <v>8.5000000000000006E-3</v>
      </c>
      <c r="H141" s="139" t="s">
        <v>638</v>
      </c>
      <c r="I141" s="2"/>
      <c r="J141" s="139">
        <v>5.47</v>
      </c>
      <c r="K141" s="142">
        <v>7.6706382758</v>
      </c>
      <c r="L141" s="143">
        <v>147395.82339999999</v>
      </c>
      <c r="M141" s="143">
        <v>206694.70652000001</v>
      </c>
      <c r="N141" s="142">
        <v>620.08420435000005</v>
      </c>
      <c r="O141" s="143">
        <v>26946.22</v>
      </c>
      <c r="P141" s="143">
        <v>1</v>
      </c>
      <c r="Q141" s="144">
        <v>9.8999999999999999E-4</v>
      </c>
      <c r="R141" s="2"/>
      <c r="S141" s="145">
        <v>0.71310884483462522</v>
      </c>
      <c r="T141" s="146">
        <v>0.83169999999999999</v>
      </c>
      <c r="U141" s="146">
        <v>0</v>
      </c>
      <c r="V141" s="144">
        <v>0.15633458645999998</v>
      </c>
      <c r="W141" s="144">
        <v>0</v>
      </c>
      <c r="X141" s="2"/>
      <c r="Y141" s="144">
        <v>-1.6187050358999998E-2</v>
      </c>
      <c r="Z141" s="144">
        <v>-7.0562402950999997E-2</v>
      </c>
      <c r="AA141" s="144">
        <v>0.18734357135999999</v>
      </c>
    </row>
    <row r="142" spans="2:27" ht="16.2" customHeight="1" x14ac:dyDescent="0.3">
      <c r="B142" s="211"/>
      <c r="C142" s="123"/>
      <c r="D142" s="212"/>
      <c r="E142" s="212"/>
      <c r="F142" s="212"/>
      <c r="G142" s="124"/>
      <c r="H142" s="123"/>
      <c r="J142" s="125"/>
      <c r="K142" s="125"/>
      <c r="L142" s="123"/>
      <c r="M142" s="123"/>
      <c r="N142" s="123"/>
      <c r="O142" s="123"/>
      <c r="P142" s="123"/>
      <c r="Q142" s="123"/>
      <c r="S142" s="123"/>
      <c r="T142" s="123"/>
      <c r="U142" s="123"/>
      <c r="V142" s="123"/>
      <c r="W142" s="123"/>
      <c r="Y142" s="123"/>
      <c r="Z142" s="123"/>
      <c r="AA142" s="123"/>
    </row>
  </sheetData>
  <autoFilter ref="B6:AB101" xr:uid="{749FD96E-CB39-476A-B2D2-3FD6E9599030}">
    <sortState xmlns:xlrd2="http://schemas.microsoft.com/office/spreadsheetml/2017/richdata2" ref="B7:AB132">
      <sortCondition ref="D6:D101"/>
    </sortState>
  </autoFilter>
  <mergeCells count="4">
    <mergeCell ref="B5:H5"/>
    <mergeCell ref="J5:Q5"/>
    <mergeCell ref="S5:W5"/>
    <mergeCell ref="Y5:AA5"/>
  </mergeCells>
  <conditionalFormatting sqref="Y7:AA141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4"/>
      <c r="B5" s="134"/>
      <c r="C5" s="238" t="s">
        <v>1</v>
      </c>
      <c r="D5" s="238"/>
      <c r="E5" s="238"/>
      <c r="F5" s="238"/>
      <c r="G5" s="238"/>
      <c r="H5" s="2"/>
      <c r="I5" s="238" t="s">
        <v>303</v>
      </c>
      <c r="J5" s="238"/>
      <c r="K5" s="238"/>
      <c r="L5" s="238"/>
      <c r="M5" s="238"/>
      <c r="N5" s="238"/>
      <c r="O5" s="238"/>
      <c r="P5" s="238"/>
      <c r="Q5" s="4"/>
      <c r="R5" s="238" t="s">
        <v>7</v>
      </c>
      <c r="S5" s="238"/>
      <c r="T5" s="238"/>
      <c r="U5" s="238"/>
      <c r="V5" s="238"/>
      <c r="W5" s="3"/>
      <c r="X5" s="238" t="s">
        <v>216</v>
      </c>
      <c r="Y5" s="238"/>
      <c r="Z5" s="238"/>
      <c r="AA5" s="128"/>
      <c r="AB5" s="129"/>
      <c r="AC5" s="129"/>
      <c r="AD5" s="129"/>
      <c r="AE5" s="129"/>
      <c r="AF5" s="129"/>
      <c r="AG5" s="129"/>
      <c r="AH5" s="129"/>
      <c r="AI5" s="129"/>
    </row>
    <row r="6" spans="1:36" ht="13.8" x14ac:dyDescent="0.3">
      <c r="C6" s="21" t="s">
        <v>639</v>
      </c>
      <c r="D6" s="123"/>
      <c r="E6" s="123"/>
      <c r="F6" s="123"/>
      <c r="G6" s="124"/>
      <c r="I6" s="125"/>
      <c r="J6" s="125"/>
      <c r="K6" s="223">
        <v>427524.01207842102</v>
      </c>
      <c r="L6" s="223">
        <v>473747.55568052642</v>
      </c>
      <c r="M6" s="223">
        <v>952.4936020225997</v>
      </c>
      <c r="N6" s="123"/>
      <c r="O6" s="123"/>
      <c r="P6" s="123"/>
      <c r="R6" s="126">
        <v>0.90243001141038837</v>
      </c>
      <c r="S6" s="123"/>
      <c r="T6" s="123"/>
      <c r="U6" s="127">
        <v>0.16164854488189476</v>
      </c>
      <c r="V6" s="127">
        <v>0.14899583978870487</v>
      </c>
      <c r="X6" s="127">
        <v>4.5458630613411761E-4</v>
      </c>
      <c r="Y6" s="127">
        <v>3.8943720224215793E-2</v>
      </c>
      <c r="Z6" s="127">
        <v>0.27109379110010529</v>
      </c>
      <c r="AA6" s="122"/>
      <c r="AB6" s="118"/>
      <c r="AC6" s="118"/>
      <c r="AD6" s="118"/>
      <c r="AE6" s="118"/>
      <c r="AF6" s="118"/>
      <c r="AG6" s="118"/>
      <c r="AH6" s="118"/>
      <c r="AI6" s="122"/>
      <c r="AJ6" s="6"/>
    </row>
    <row r="7" spans="1:36" s="68" customFormat="1" ht="21" customHeight="1" x14ac:dyDescent="0.3">
      <c r="A7" s="131"/>
      <c r="B7" s="131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222</v>
      </c>
      <c r="J7" s="67" t="s">
        <v>244</v>
      </c>
      <c r="K7" s="65" t="s">
        <v>221</v>
      </c>
      <c r="L7" s="65" t="s">
        <v>286</v>
      </c>
      <c r="M7" s="65" t="s">
        <v>220</v>
      </c>
      <c r="N7" s="65" t="s">
        <v>287</v>
      </c>
      <c r="O7" s="65" t="s">
        <v>223</v>
      </c>
      <c r="P7" s="65" t="s">
        <v>11</v>
      </c>
      <c r="Q7" s="2"/>
      <c r="R7" s="65" t="s">
        <v>6</v>
      </c>
      <c r="S7" s="65" t="s">
        <v>288</v>
      </c>
      <c r="T7" s="65" t="s">
        <v>289</v>
      </c>
      <c r="U7" s="65" t="s">
        <v>8</v>
      </c>
      <c r="V7" s="65" t="s">
        <v>9</v>
      </c>
      <c r="W7" s="66"/>
      <c r="X7" s="65" t="s">
        <v>217</v>
      </c>
      <c r="Y7" s="65" t="s">
        <v>218</v>
      </c>
      <c r="Z7" s="65" t="s">
        <v>219</v>
      </c>
      <c r="AA7" s="66"/>
      <c r="AB7" s="130" t="s">
        <v>608</v>
      </c>
      <c r="AC7" s="130" t="s">
        <v>609</v>
      </c>
      <c r="AD7" s="130"/>
      <c r="AE7" s="130"/>
      <c r="AF7" s="130"/>
      <c r="AG7" s="130"/>
      <c r="AH7" s="130"/>
      <c r="AI7" s="131"/>
    </row>
    <row r="8" spans="1:36" ht="16.2" customHeight="1" x14ac:dyDescent="0.3">
      <c r="A8" s="112">
        <v>18</v>
      </c>
      <c r="B8" s="112">
        <v>8</v>
      </c>
      <c r="C8" s="148" t="s">
        <v>413</v>
      </c>
      <c r="D8" s="76" t="s">
        <v>560</v>
      </c>
      <c r="E8" s="76" t="s">
        <v>322</v>
      </c>
      <c r="F8" s="76" t="s">
        <v>323</v>
      </c>
      <c r="G8" s="80">
        <v>1.2E-2</v>
      </c>
      <c r="I8" s="10">
        <v>95.5</v>
      </c>
      <c r="J8" s="16">
        <v>102.66509941</v>
      </c>
      <c r="K8" s="18">
        <v>2062792.2645</v>
      </c>
      <c r="L8" s="18">
        <v>2217557.8314</v>
      </c>
      <c r="M8" s="16">
        <v>3250.9029473999999</v>
      </c>
      <c r="N8" s="18" t="e">
        <v>#N/A</v>
      </c>
      <c r="O8" s="18">
        <v>0</v>
      </c>
      <c r="P8" s="11" t="s">
        <v>211</v>
      </c>
      <c r="R8" s="20">
        <v>0.93020900528829487</v>
      </c>
      <c r="S8" s="13">
        <v>13.29</v>
      </c>
      <c r="T8" s="13">
        <v>0.95</v>
      </c>
      <c r="U8" s="11">
        <v>0.14386230785000001</v>
      </c>
      <c r="V8" s="11">
        <v>0.11937172774869108</v>
      </c>
      <c r="X8" s="11">
        <v>4.7343503429000001E-3</v>
      </c>
      <c r="Y8" s="11">
        <v>2.4255291751999999E-2</v>
      </c>
      <c r="Z8" s="11">
        <v>0.18726739518999999</v>
      </c>
      <c r="AA8" s="69"/>
      <c r="AB8" s="118">
        <v>0.90243001141038837</v>
      </c>
      <c r="AC8" s="132">
        <v>0.14899583978870487</v>
      </c>
      <c r="AD8" s="133">
        <v>1</v>
      </c>
      <c r="AE8" s="112" t="s">
        <v>420</v>
      </c>
      <c r="AF8" s="118">
        <v>1.0566873420170446</v>
      </c>
      <c r="AG8" s="133">
        <v>1</v>
      </c>
      <c r="AH8" s="112" t="s">
        <v>422</v>
      </c>
      <c r="AI8" s="132">
        <v>0.20458891013384323</v>
      </c>
      <c r="AJ8" s="138"/>
    </row>
    <row r="9" spans="1:36" ht="16.2" customHeight="1" x14ac:dyDescent="0.3">
      <c r="A9" s="112">
        <v>4</v>
      </c>
      <c r="B9" s="112">
        <v>1</v>
      </c>
      <c r="C9" s="149" t="s">
        <v>420</v>
      </c>
      <c r="D9" s="140" t="s">
        <v>465</v>
      </c>
      <c r="E9" s="140" t="s">
        <v>499</v>
      </c>
      <c r="F9" s="140" t="s">
        <v>587</v>
      </c>
      <c r="G9" s="141">
        <v>9.1999999999999998E-3</v>
      </c>
      <c r="I9" s="139">
        <v>10.9</v>
      </c>
      <c r="J9" s="142">
        <v>10.315255579</v>
      </c>
      <c r="K9" s="143">
        <v>662069.84770000004</v>
      </c>
      <c r="L9" s="143">
        <v>626552.26514999999</v>
      </c>
      <c r="M9" s="142">
        <v>1964.5305622000001</v>
      </c>
      <c r="N9" s="143">
        <v>60740.353000000003</v>
      </c>
      <c r="O9" s="143">
        <v>0</v>
      </c>
      <c r="P9" s="144" t="s">
        <v>211</v>
      </c>
      <c r="R9" s="145">
        <v>1.0566873420170446</v>
      </c>
      <c r="S9" s="146">
        <v>1.53</v>
      </c>
      <c r="T9" s="146">
        <v>0.15</v>
      </c>
      <c r="U9" s="144">
        <v>0.16105263157999999</v>
      </c>
      <c r="V9" s="144">
        <v>0.16513761467889906</v>
      </c>
      <c r="X9" s="8">
        <v>1.3011152416E-2</v>
      </c>
      <c r="Y9" s="8">
        <v>3.1540577116000001E-2</v>
      </c>
      <c r="Z9" s="8">
        <v>0.34600783292999998</v>
      </c>
      <c r="AA9" s="69"/>
      <c r="AB9" s="118">
        <v>0.90243001141038837</v>
      </c>
      <c r="AC9" s="132">
        <v>0.14899583978870487</v>
      </c>
      <c r="AD9" s="133">
        <v>2</v>
      </c>
      <c r="AE9" s="112" t="s">
        <v>419</v>
      </c>
      <c r="AF9" s="118">
        <v>1.0141935724651054</v>
      </c>
      <c r="AG9" s="133">
        <v>2</v>
      </c>
      <c r="AH9" s="112" t="s">
        <v>405</v>
      </c>
      <c r="AI9" s="132">
        <v>0.18353969410050983</v>
      </c>
      <c r="AJ9" s="138"/>
    </row>
    <row r="10" spans="1:36" ht="16.2" customHeight="1" x14ac:dyDescent="0.3">
      <c r="A10" s="112">
        <v>16</v>
      </c>
      <c r="B10" s="112">
        <v>2</v>
      </c>
      <c r="C10" s="148" t="s">
        <v>419</v>
      </c>
      <c r="D10" s="76" t="s">
        <v>575</v>
      </c>
      <c r="E10" s="76" t="s">
        <v>578</v>
      </c>
      <c r="F10" s="76" t="s">
        <v>594</v>
      </c>
      <c r="G10" s="80">
        <v>1.15E-2</v>
      </c>
      <c r="I10" s="10">
        <v>103.58</v>
      </c>
      <c r="J10" s="16">
        <v>102.1304047</v>
      </c>
      <c r="K10" s="18">
        <v>245467.61288</v>
      </c>
      <c r="L10" s="18">
        <v>242032.30976</v>
      </c>
      <c r="M10" s="16">
        <v>708.86627261000001</v>
      </c>
      <c r="N10" s="18">
        <v>2369.8359999999998</v>
      </c>
      <c r="O10" s="18">
        <v>0</v>
      </c>
      <c r="P10" s="11" t="s">
        <v>211</v>
      </c>
      <c r="R10" s="20">
        <v>1.0141935724651054</v>
      </c>
      <c r="S10" s="13">
        <v>14.7</v>
      </c>
      <c r="T10" s="13">
        <v>1.25</v>
      </c>
      <c r="U10" s="11">
        <v>0.15981735158999999</v>
      </c>
      <c r="V10" s="11">
        <v>0.14481560146746478</v>
      </c>
      <c r="X10" s="11">
        <v>1.9287541822000001E-2</v>
      </c>
      <c r="Y10" s="11">
        <v>0.12571145943000001</v>
      </c>
      <c r="Z10" s="11">
        <v>0.31180949065000002</v>
      </c>
      <c r="AA10" s="69"/>
      <c r="AB10" s="118">
        <v>0.90243001141038837</v>
      </c>
      <c r="AC10" s="132">
        <v>0.14899583978870487</v>
      </c>
      <c r="AD10" s="133">
        <v>3</v>
      </c>
      <c r="AE10" s="112" t="s">
        <v>401</v>
      </c>
      <c r="AF10" s="118">
        <v>1.001474055628313</v>
      </c>
      <c r="AG10" s="133">
        <v>3</v>
      </c>
      <c r="AH10" s="112" t="s">
        <v>421</v>
      </c>
      <c r="AI10" s="132">
        <v>0.1803108808290155</v>
      </c>
      <c r="AJ10" s="138"/>
    </row>
    <row r="11" spans="1:36" ht="16.2" customHeight="1" x14ac:dyDescent="0.3">
      <c r="A11" s="112">
        <v>10</v>
      </c>
      <c r="B11" s="112">
        <v>6</v>
      </c>
      <c r="C11" s="149" t="s">
        <v>404</v>
      </c>
      <c r="D11" s="140" t="s">
        <v>565</v>
      </c>
      <c r="E11" s="140" t="s">
        <v>526</v>
      </c>
      <c r="F11" s="140" t="s">
        <v>580</v>
      </c>
      <c r="G11" s="141">
        <v>1.15E-2</v>
      </c>
      <c r="I11" s="139">
        <v>9.11</v>
      </c>
      <c r="J11" s="142">
        <v>9.6266271019000005</v>
      </c>
      <c r="K11" s="143">
        <v>619848.27174999996</v>
      </c>
      <c r="L11" s="143">
        <v>654999.79932999995</v>
      </c>
      <c r="M11" s="142">
        <v>1556.509577</v>
      </c>
      <c r="N11" s="143" t="e">
        <v>#N/A</v>
      </c>
      <c r="O11" s="143">
        <v>0</v>
      </c>
      <c r="P11" s="144" t="s">
        <v>211</v>
      </c>
      <c r="R11" s="145">
        <v>0.94633352923808234</v>
      </c>
      <c r="S11" s="146">
        <v>1.51</v>
      </c>
      <c r="T11" s="146">
        <v>0.12</v>
      </c>
      <c r="U11" s="144">
        <v>0.17785630152999998</v>
      </c>
      <c r="V11" s="144">
        <v>0.15806805708013172</v>
      </c>
      <c r="X11" s="144">
        <v>-1.0964912289000001E-3</v>
      </c>
      <c r="Y11" s="144">
        <v>9.4553089311E-3</v>
      </c>
      <c r="Z11" s="144">
        <v>0.26681448112</v>
      </c>
      <c r="AA11" s="69"/>
      <c r="AB11" s="118">
        <v>0.90243001141038837</v>
      </c>
      <c r="AC11" s="132">
        <v>0.14899583978870487</v>
      </c>
      <c r="AD11" s="133">
        <v>4</v>
      </c>
      <c r="AE11" s="112" t="s">
        <v>421</v>
      </c>
      <c r="AF11" s="118">
        <v>0.99859572946384612</v>
      </c>
      <c r="AG11" s="133">
        <v>4</v>
      </c>
      <c r="AH11" s="112" t="s">
        <v>420</v>
      </c>
      <c r="AI11" s="132">
        <v>0.16513761467889906</v>
      </c>
      <c r="AJ11" s="138"/>
    </row>
    <row r="12" spans="1:36" ht="16.2" customHeight="1" x14ac:dyDescent="0.3">
      <c r="A12" s="112">
        <v>13</v>
      </c>
      <c r="B12" s="112">
        <v>3</v>
      </c>
      <c r="C12" s="148" t="s">
        <v>401</v>
      </c>
      <c r="D12" s="76" t="s">
        <v>574</v>
      </c>
      <c r="E12" s="76" t="s">
        <v>592</v>
      </c>
      <c r="F12" s="76" t="s">
        <v>593</v>
      </c>
      <c r="G12" s="80">
        <v>6.0000000000000001E-3</v>
      </c>
      <c r="I12" s="10">
        <v>99.19</v>
      </c>
      <c r="J12" s="16">
        <v>99.044003629000002</v>
      </c>
      <c r="K12" s="18">
        <v>310654.54966000002</v>
      </c>
      <c r="L12" s="18">
        <v>310197.30158000003</v>
      </c>
      <c r="M12" s="16">
        <v>748.43625216999999</v>
      </c>
      <c r="N12" s="18">
        <v>3131.9140000000002</v>
      </c>
      <c r="O12" s="18">
        <v>0</v>
      </c>
      <c r="P12" s="11" t="s">
        <v>211</v>
      </c>
      <c r="R12" s="20">
        <v>1.001474055628313</v>
      </c>
      <c r="S12" s="13">
        <v>16.776</v>
      </c>
      <c r="T12" s="13">
        <v>1.23</v>
      </c>
      <c r="U12" s="11">
        <v>0.18334426229</v>
      </c>
      <c r="V12" s="11">
        <v>0.14880532311724973</v>
      </c>
      <c r="X12" s="11">
        <v>1.9191919182E-3</v>
      </c>
      <c r="Y12" s="11">
        <v>8.9666544747000004E-2</v>
      </c>
      <c r="Z12" s="11">
        <v>0.29555347285</v>
      </c>
      <c r="AA12" s="69"/>
      <c r="AB12" s="118">
        <v>0.90243001141038837</v>
      </c>
      <c r="AC12" s="132">
        <v>0.14899583978870487</v>
      </c>
      <c r="AD12" s="133">
        <v>5</v>
      </c>
      <c r="AE12" s="112" t="s">
        <v>402</v>
      </c>
      <c r="AF12" s="118">
        <v>0.99682661743704282</v>
      </c>
      <c r="AG12" s="133">
        <v>5</v>
      </c>
      <c r="AH12" s="112" t="s">
        <v>414</v>
      </c>
      <c r="AI12" s="132">
        <v>0.16133162612035853</v>
      </c>
      <c r="AJ12" s="138"/>
    </row>
    <row r="13" spans="1:36" ht="16.2" customHeight="1" x14ac:dyDescent="0.3">
      <c r="A13" s="112">
        <v>12</v>
      </c>
      <c r="B13" s="112">
        <v>5</v>
      </c>
      <c r="C13" s="149" t="s">
        <v>402</v>
      </c>
      <c r="D13" s="140" t="s">
        <v>564</v>
      </c>
      <c r="E13" s="140" t="s">
        <v>579</v>
      </c>
      <c r="F13" s="140" t="s">
        <v>640</v>
      </c>
      <c r="G13" s="141">
        <v>1.15E-2</v>
      </c>
      <c r="I13" s="139">
        <v>9.3800000000000008</v>
      </c>
      <c r="J13" s="142">
        <v>9.4098610890999996</v>
      </c>
      <c r="K13" s="143">
        <v>422835.85161999997</v>
      </c>
      <c r="L13" s="143">
        <v>424181.94319999998</v>
      </c>
      <c r="M13" s="142">
        <v>898.21152390999998</v>
      </c>
      <c r="N13" s="143">
        <v>45078.449000000001</v>
      </c>
      <c r="O13" s="143">
        <v>0</v>
      </c>
      <c r="P13" s="144" t="s">
        <v>211</v>
      </c>
      <c r="R13" s="145">
        <v>0.99682661743704282</v>
      </c>
      <c r="S13" s="146">
        <v>1.425</v>
      </c>
      <c r="T13" s="146">
        <v>0.12</v>
      </c>
      <c r="U13" s="144">
        <v>0.16725352113</v>
      </c>
      <c r="V13" s="144">
        <v>0.15351812366737738</v>
      </c>
      <c r="X13" s="144">
        <v>1.6251354280000001E-2</v>
      </c>
      <c r="Y13" s="144">
        <v>7.5193959234000005E-2</v>
      </c>
      <c r="Z13" s="144">
        <v>0.32084862954000004</v>
      </c>
      <c r="AA13" s="69"/>
      <c r="AB13" s="118">
        <v>0.90243001141038837</v>
      </c>
      <c r="AC13" s="132">
        <v>0.14899583978870487</v>
      </c>
      <c r="AD13" s="133">
        <v>6</v>
      </c>
      <c r="AE13" s="112" t="s">
        <v>404</v>
      </c>
      <c r="AF13" s="118">
        <v>0.94633352923808234</v>
      </c>
      <c r="AG13" s="133">
        <v>6</v>
      </c>
      <c r="AH13" s="112" t="s">
        <v>411</v>
      </c>
      <c r="AI13" s="132">
        <v>0.16107382550335569</v>
      </c>
      <c r="AJ13" s="138"/>
    </row>
    <row r="14" spans="1:36" ht="16.2" customHeight="1" x14ac:dyDescent="0.3">
      <c r="A14" s="147">
        <v>3</v>
      </c>
      <c r="B14" s="147">
        <v>4</v>
      </c>
      <c r="C14" s="148" t="s">
        <v>421</v>
      </c>
      <c r="D14" s="76" t="s">
        <v>562</v>
      </c>
      <c r="E14" s="76" t="s">
        <v>578</v>
      </c>
      <c r="F14" s="76" t="s">
        <v>198</v>
      </c>
      <c r="G14" s="80">
        <v>1.2E-2</v>
      </c>
      <c r="I14" s="10">
        <v>9.65</v>
      </c>
      <c r="J14" s="16">
        <v>9.6635702670000008</v>
      </c>
      <c r="K14" s="18">
        <v>834291.87904999999</v>
      </c>
      <c r="L14" s="18">
        <v>835465.09806999995</v>
      </c>
      <c r="M14" s="16">
        <v>2901.0426996000001</v>
      </c>
      <c r="N14" s="18">
        <v>86455.116999999998</v>
      </c>
      <c r="O14" s="18">
        <v>0</v>
      </c>
      <c r="P14" s="11" t="s">
        <v>211</v>
      </c>
      <c r="R14" s="20">
        <v>0.99859572946384612</v>
      </c>
      <c r="S14" s="13">
        <v>1.605</v>
      </c>
      <c r="T14" s="13">
        <v>0.14499999999999999</v>
      </c>
      <c r="U14" s="11">
        <v>0.18217934165999999</v>
      </c>
      <c r="V14" s="11">
        <v>0.1803108808290155</v>
      </c>
      <c r="X14" s="11">
        <v>-3.0991735538999999E-3</v>
      </c>
      <c r="Y14" s="11">
        <v>2.1161347668E-2</v>
      </c>
      <c r="Z14" s="11">
        <v>0.31890875254000001</v>
      </c>
      <c r="AA14" s="69"/>
      <c r="AB14" s="118">
        <v>0.90243001141038837</v>
      </c>
      <c r="AC14" s="132">
        <v>0.14899583978870487</v>
      </c>
      <c r="AD14" s="133">
        <v>7</v>
      </c>
      <c r="AE14" s="112" t="s">
        <v>417</v>
      </c>
      <c r="AF14" s="118">
        <v>0.93353243862277402</v>
      </c>
      <c r="AG14" s="133">
        <v>7</v>
      </c>
      <c r="AH14" s="112" t="s">
        <v>399</v>
      </c>
      <c r="AI14" s="132">
        <v>0.16102683780630106</v>
      </c>
      <c r="AJ14" s="138"/>
    </row>
    <row r="15" spans="1:36" ht="16.2" customHeight="1" x14ac:dyDescent="0.3">
      <c r="A15" s="112">
        <v>7</v>
      </c>
      <c r="B15" s="112">
        <v>10</v>
      </c>
      <c r="C15" s="149" t="s">
        <v>399</v>
      </c>
      <c r="D15" s="140" t="s">
        <v>563</v>
      </c>
      <c r="E15" s="140" t="s">
        <v>578</v>
      </c>
      <c r="F15" s="140" t="s">
        <v>187</v>
      </c>
      <c r="G15" s="141">
        <v>0.01</v>
      </c>
      <c r="I15" s="139">
        <v>8.57</v>
      </c>
      <c r="J15" s="142">
        <v>9.8667083365000003</v>
      </c>
      <c r="K15" s="143">
        <v>169897.49046</v>
      </c>
      <c r="L15" s="143">
        <v>195604.31568999999</v>
      </c>
      <c r="M15" s="142">
        <v>265.59341434999999</v>
      </c>
      <c r="N15" s="143">
        <v>19824.678</v>
      </c>
      <c r="O15" s="143">
        <v>0</v>
      </c>
      <c r="P15" s="144" t="s">
        <v>211</v>
      </c>
      <c r="R15" s="145">
        <v>0.86857741282337542</v>
      </c>
      <c r="S15" s="146">
        <v>1.3049999999999999</v>
      </c>
      <c r="T15" s="146">
        <v>0.115</v>
      </c>
      <c r="U15" s="144">
        <v>0.16477272727</v>
      </c>
      <c r="V15" s="144">
        <v>0.16102683780630106</v>
      </c>
      <c r="X15" s="144">
        <v>0</v>
      </c>
      <c r="Y15" s="144">
        <v>0.10469573274000001</v>
      </c>
      <c r="Z15" s="144">
        <v>0.28025450528000001</v>
      </c>
      <c r="AA15" s="69"/>
      <c r="AB15" s="118">
        <v>0.90243001141038837</v>
      </c>
      <c r="AC15" s="132">
        <v>0.14899583978870487</v>
      </c>
      <c r="AD15" s="133">
        <v>8</v>
      </c>
      <c r="AE15" s="112" t="s">
        <v>413</v>
      </c>
      <c r="AF15" s="118">
        <v>0.93020900528829487</v>
      </c>
      <c r="AG15" s="133">
        <v>8</v>
      </c>
      <c r="AH15" s="112" t="s">
        <v>423</v>
      </c>
      <c r="AI15" s="132">
        <v>0.16019417475728157</v>
      </c>
      <c r="AJ15" s="138"/>
    </row>
    <row r="16" spans="1:36" ht="16.2" customHeight="1" x14ac:dyDescent="0.3">
      <c r="A16" s="112">
        <v>11</v>
      </c>
      <c r="B16" s="112">
        <v>7</v>
      </c>
      <c r="C16" s="148" t="s">
        <v>417</v>
      </c>
      <c r="D16" s="76" t="s">
        <v>464</v>
      </c>
      <c r="E16" s="76" t="s">
        <v>499</v>
      </c>
      <c r="F16" s="76" t="s">
        <v>214</v>
      </c>
      <c r="G16" s="80">
        <v>1.0999999999999999E-2</v>
      </c>
      <c r="I16" s="10">
        <v>9.15</v>
      </c>
      <c r="J16" s="16">
        <v>9.8014805072000009</v>
      </c>
      <c r="K16" s="18">
        <v>82651.940849999999</v>
      </c>
      <c r="L16" s="18">
        <v>88536.763619999998</v>
      </c>
      <c r="M16" s="16">
        <v>134.63253739000001</v>
      </c>
      <c r="N16" s="18" t="e">
        <v>#N/A</v>
      </c>
      <c r="O16" s="18">
        <v>0</v>
      </c>
      <c r="P16" s="11" t="s">
        <v>211</v>
      </c>
      <c r="R16" s="20">
        <v>0.93353243862277402</v>
      </c>
      <c r="S16" s="13">
        <v>1.37</v>
      </c>
      <c r="T16" s="13">
        <v>0.12</v>
      </c>
      <c r="U16" s="11">
        <v>0.17677419355000001</v>
      </c>
      <c r="V16" s="11">
        <v>0.15737704918032785</v>
      </c>
      <c r="X16" s="11">
        <v>5.4945054926000001E-3</v>
      </c>
      <c r="Y16" s="11">
        <v>0.10646129688</v>
      </c>
      <c r="Z16" s="11">
        <v>0.39370563027000005</v>
      </c>
      <c r="AA16" s="69"/>
      <c r="AB16" s="118">
        <v>0.90243001141038837</v>
      </c>
      <c r="AC16" s="132">
        <v>0.14899583978870487</v>
      </c>
      <c r="AD16" s="133">
        <v>9</v>
      </c>
      <c r="AE16" s="112" t="s">
        <v>411</v>
      </c>
      <c r="AF16" s="118">
        <v>0.87337335782516334</v>
      </c>
      <c r="AG16" s="133">
        <v>9</v>
      </c>
      <c r="AH16" s="112" t="s">
        <v>418</v>
      </c>
      <c r="AI16" s="132">
        <v>0.15859030837004406</v>
      </c>
      <c r="AJ16" s="138"/>
    </row>
    <row r="17" spans="1:36" ht="16.2" customHeight="1" x14ac:dyDescent="0.3">
      <c r="A17" s="112">
        <v>9</v>
      </c>
      <c r="B17" s="112">
        <v>12</v>
      </c>
      <c r="C17" s="149" t="s">
        <v>418</v>
      </c>
      <c r="D17" s="140" t="s">
        <v>573</v>
      </c>
      <c r="E17" s="140" t="s">
        <v>591</v>
      </c>
      <c r="F17" s="140" t="s">
        <v>352</v>
      </c>
      <c r="G17" s="141">
        <v>1.15E-2</v>
      </c>
      <c r="I17" s="139">
        <v>79.45</v>
      </c>
      <c r="J17" s="142">
        <v>95.394687685999997</v>
      </c>
      <c r="K17" s="143">
        <v>44255.159549999997</v>
      </c>
      <c r="L17" s="143">
        <v>53136.653539999999</v>
      </c>
      <c r="M17" s="142">
        <v>36.815202609000004</v>
      </c>
      <c r="N17" s="143" t="e">
        <v>#N/A</v>
      </c>
      <c r="O17" s="143">
        <v>0</v>
      </c>
      <c r="P17" s="144" t="s">
        <v>211</v>
      </c>
      <c r="R17" s="145">
        <v>0.83285560157727723</v>
      </c>
      <c r="S17" s="146">
        <v>11.39</v>
      </c>
      <c r="T17" s="146">
        <v>1.05</v>
      </c>
      <c r="U17" s="144">
        <v>0.15418979287999998</v>
      </c>
      <c r="V17" s="144">
        <v>0.15859030837004406</v>
      </c>
      <c r="X17" s="144">
        <v>6.2056737588000004E-3</v>
      </c>
      <c r="Y17" s="144">
        <v>0.15185760006000001</v>
      </c>
      <c r="Z17" s="144">
        <v>0.25556607403000003</v>
      </c>
      <c r="AA17" s="69"/>
      <c r="AB17" s="118">
        <v>0.90243001141038837</v>
      </c>
      <c r="AC17" s="132">
        <v>0.14899583978870487</v>
      </c>
      <c r="AD17" s="133">
        <v>10</v>
      </c>
      <c r="AE17" s="112" t="s">
        <v>399</v>
      </c>
      <c r="AF17" s="118">
        <v>0.86857741282337542</v>
      </c>
      <c r="AG17" s="133">
        <v>10</v>
      </c>
      <c r="AH17" s="112" t="s">
        <v>404</v>
      </c>
      <c r="AI17" s="132">
        <v>0.15806805708013172</v>
      </c>
      <c r="AJ17" s="138"/>
    </row>
    <row r="18" spans="1:36" ht="16.2" customHeight="1" x14ac:dyDescent="0.3">
      <c r="A18" s="112">
        <v>8</v>
      </c>
      <c r="B18" s="112">
        <v>11</v>
      </c>
      <c r="C18" s="148" t="s">
        <v>423</v>
      </c>
      <c r="D18" s="76" t="s">
        <v>566</v>
      </c>
      <c r="E18" s="76" t="s">
        <v>581</v>
      </c>
      <c r="F18" s="76" t="s">
        <v>582</v>
      </c>
      <c r="G18" s="80">
        <v>0.01</v>
      </c>
      <c r="I18" s="10">
        <v>8.24</v>
      </c>
      <c r="J18" s="16">
        <v>9.6435630279000009</v>
      </c>
      <c r="K18" s="18">
        <v>375110.14623999997</v>
      </c>
      <c r="L18" s="18">
        <v>439004.65263000003</v>
      </c>
      <c r="M18" s="16">
        <v>1053.8020469999999</v>
      </c>
      <c r="N18" s="18" t="e">
        <v>#N/A</v>
      </c>
      <c r="O18" s="18">
        <v>0</v>
      </c>
      <c r="P18" s="11" t="s">
        <v>211</v>
      </c>
      <c r="R18" s="20">
        <v>0.85445596986929806</v>
      </c>
      <c r="S18" s="13">
        <v>1.34</v>
      </c>
      <c r="T18" s="13">
        <v>0.11</v>
      </c>
      <c r="U18" s="11">
        <v>0.18457300275000002</v>
      </c>
      <c r="V18" s="11">
        <v>0.16019417475728157</v>
      </c>
      <c r="X18" s="11">
        <v>-3.9627039627000003E-2</v>
      </c>
      <c r="Y18" s="11">
        <v>2.8721864577E-2</v>
      </c>
      <c r="Z18" s="11">
        <v>0.33857494228999996</v>
      </c>
      <c r="AA18" s="69"/>
      <c r="AB18" s="118">
        <v>0.90243001141038837</v>
      </c>
      <c r="AC18" s="132">
        <v>0.14899583978870487</v>
      </c>
      <c r="AD18" s="133">
        <v>11</v>
      </c>
      <c r="AE18" s="112" t="s">
        <v>423</v>
      </c>
      <c r="AF18" s="118">
        <v>0.85445596986929806</v>
      </c>
      <c r="AG18" s="133">
        <v>11</v>
      </c>
      <c r="AH18" s="112" t="s">
        <v>417</v>
      </c>
      <c r="AI18" s="132">
        <v>0.15737704918032785</v>
      </c>
      <c r="AJ18" s="138"/>
    </row>
    <row r="19" spans="1:36" ht="16.2" customHeight="1" x14ac:dyDescent="0.3">
      <c r="A19" s="112">
        <v>6</v>
      </c>
      <c r="B19" s="112">
        <v>9</v>
      </c>
      <c r="C19" s="149" t="s">
        <v>411</v>
      </c>
      <c r="D19" s="140" t="s">
        <v>561</v>
      </c>
      <c r="E19" s="140" t="s">
        <v>322</v>
      </c>
      <c r="F19" s="140" t="s">
        <v>577</v>
      </c>
      <c r="G19" s="141">
        <v>0.01</v>
      </c>
      <c r="I19" s="139">
        <v>8.94</v>
      </c>
      <c r="J19" s="142">
        <v>10.236172101999999</v>
      </c>
      <c r="K19" s="143">
        <v>1431289.6105</v>
      </c>
      <c r="L19" s="143">
        <v>1638806.1276</v>
      </c>
      <c r="M19" s="142">
        <v>3163.1856361</v>
      </c>
      <c r="N19" s="143" t="e">
        <v>#N/A</v>
      </c>
      <c r="O19" s="143">
        <v>0</v>
      </c>
      <c r="P19" s="144" t="s">
        <v>211</v>
      </c>
      <c r="R19" s="145">
        <v>0.87337335782516334</v>
      </c>
      <c r="S19" s="146">
        <v>1.3149999999999999</v>
      </c>
      <c r="T19" s="146">
        <v>0.12</v>
      </c>
      <c r="U19" s="144">
        <v>0.17189542484000001</v>
      </c>
      <c r="V19" s="144">
        <v>0.16107382550335569</v>
      </c>
      <c r="X19" s="8">
        <v>6.7567567566999996E-3</v>
      </c>
      <c r="Y19" s="8">
        <v>7.2141097703999998E-2</v>
      </c>
      <c r="Z19" s="8">
        <v>0.36508076561000002</v>
      </c>
      <c r="AA19" s="69"/>
      <c r="AB19" s="118">
        <v>0.90243001141038837</v>
      </c>
      <c r="AC19" s="132">
        <v>0.14899583978870487</v>
      </c>
      <c r="AD19" s="133">
        <v>12</v>
      </c>
      <c r="AE19" s="112" t="s">
        <v>418</v>
      </c>
      <c r="AF19" s="118">
        <v>0.83285560157727723</v>
      </c>
      <c r="AG19" s="133">
        <v>12</v>
      </c>
      <c r="AH19" s="112" t="s">
        <v>402</v>
      </c>
      <c r="AI19" s="132">
        <v>0.15351812366737738</v>
      </c>
      <c r="AJ19" s="138"/>
    </row>
    <row r="20" spans="1:36" ht="16.2" customHeight="1" x14ac:dyDescent="0.3">
      <c r="A20" s="112">
        <v>5</v>
      </c>
      <c r="B20" s="112">
        <v>13</v>
      </c>
      <c r="C20" s="148" t="s">
        <v>414</v>
      </c>
      <c r="D20" s="76" t="s">
        <v>572</v>
      </c>
      <c r="E20" s="76" t="s">
        <v>526</v>
      </c>
      <c r="F20" s="76" t="s">
        <v>590</v>
      </c>
      <c r="G20" s="80">
        <v>1.4800000000000001E-2</v>
      </c>
      <c r="I20" s="10">
        <v>78.099999999999994</v>
      </c>
      <c r="J20" s="16">
        <v>98.245845983999999</v>
      </c>
      <c r="K20" s="18">
        <v>78828.985400000005</v>
      </c>
      <c r="L20" s="18">
        <v>99162.872709999996</v>
      </c>
      <c r="M20" s="16">
        <v>93.139844347999997</v>
      </c>
      <c r="N20" s="18" t="e">
        <v>#N/A</v>
      </c>
      <c r="O20" s="18">
        <v>0</v>
      </c>
      <c r="P20" s="11" t="s">
        <v>211</v>
      </c>
      <c r="R20" s="20">
        <v>0.79494455178002243</v>
      </c>
      <c r="S20" s="13">
        <v>11.03</v>
      </c>
      <c r="T20" s="13">
        <v>1.05</v>
      </c>
      <c r="U20" s="11">
        <v>0.15109589040999999</v>
      </c>
      <c r="V20" s="11">
        <v>0.16133162612035853</v>
      </c>
      <c r="X20" s="11">
        <v>-2.9331344766999997E-2</v>
      </c>
      <c r="Y20" s="11">
        <v>-2.8341406693000001E-2</v>
      </c>
      <c r="Z20" s="11">
        <v>0.26607899315</v>
      </c>
      <c r="AA20" s="69"/>
      <c r="AB20" s="118">
        <v>0.90243001141038837</v>
      </c>
      <c r="AC20" s="132">
        <v>0.14899583978870487</v>
      </c>
      <c r="AD20" s="133">
        <v>13</v>
      </c>
      <c r="AE20" s="112" t="s">
        <v>414</v>
      </c>
      <c r="AF20" s="118">
        <v>0.79494455178002243</v>
      </c>
      <c r="AG20" s="133">
        <v>13</v>
      </c>
      <c r="AH20" s="112" t="s">
        <v>401</v>
      </c>
      <c r="AI20" s="132">
        <v>0.14880532311724973</v>
      </c>
      <c r="AJ20" s="138"/>
    </row>
    <row r="21" spans="1:36" ht="16.2" customHeight="1" x14ac:dyDescent="0.3">
      <c r="A21" s="112">
        <v>15</v>
      </c>
      <c r="B21" s="112">
        <v>14</v>
      </c>
      <c r="C21" s="149" t="s">
        <v>400</v>
      </c>
      <c r="D21" s="140" t="s">
        <v>571</v>
      </c>
      <c r="E21" s="140" t="s">
        <v>475</v>
      </c>
      <c r="F21" s="140" t="s">
        <v>589</v>
      </c>
      <c r="G21" s="141">
        <v>1E-3</v>
      </c>
      <c r="I21" s="139">
        <v>7.45</v>
      </c>
      <c r="J21" s="142">
        <v>9.6947956885999993</v>
      </c>
      <c r="K21" s="143">
        <v>50204.842250000002</v>
      </c>
      <c r="L21" s="143">
        <v>65332.307139999997</v>
      </c>
      <c r="M21" s="142">
        <v>76.809739565000001</v>
      </c>
      <c r="N21" s="143">
        <v>6738.9049999999997</v>
      </c>
      <c r="O21" s="143">
        <v>0</v>
      </c>
      <c r="P21" s="144" t="s">
        <v>211</v>
      </c>
      <c r="R21" s="145">
        <v>0.76845353314256748</v>
      </c>
      <c r="S21" s="146">
        <v>1.103</v>
      </c>
      <c r="T21" s="146">
        <v>0.09</v>
      </c>
      <c r="U21" s="144">
        <v>0.14589947088999999</v>
      </c>
      <c r="V21" s="144">
        <v>0.14496644295302014</v>
      </c>
      <c r="X21" s="144">
        <v>4.0431266843000005E-3</v>
      </c>
      <c r="Y21" s="144">
        <v>4.2243351980000003E-2</v>
      </c>
      <c r="Z21" s="144">
        <v>0.14544300178</v>
      </c>
      <c r="AA21" s="69"/>
      <c r="AB21" s="118">
        <v>0.90243001141038837</v>
      </c>
      <c r="AC21" s="132">
        <v>0.14899583978870487</v>
      </c>
      <c r="AD21" s="133">
        <v>14</v>
      </c>
      <c r="AE21" s="112" t="s">
        <v>400</v>
      </c>
      <c r="AF21" s="118">
        <v>0.76845353314256748</v>
      </c>
      <c r="AG21" s="133">
        <v>14</v>
      </c>
      <c r="AH21" s="112" t="s">
        <v>409</v>
      </c>
      <c r="AI21" s="132">
        <v>0.14708002883922136</v>
      </c>
      <c r="AJ21" s="138"/>
    </row>
    <row r="22" spans="1:36" ht="16.2" customHeight="1" x14ac:dyDescent="0.3">
      <c r="A22" s="112">
        <v>19</v>
      </c>
      <c r="B22" s="112">
        <v>16</v>
      </c>
      <c r="C22" s="148" t="s">
        <v>397</v>
      </c>
      <c r="D22" s="76" t="s">
        <v>569</v>
      </c>
      <c r="E22" s="76" t="s">
        <v>581</v>
      </c>
      <c r="F22" s="76" t="s">
        <v>586</v>
      </c>
      <c r="G22" s="80">
        <v>8.2000000000000007E-3</v>
      </c>
      <c r="I22" s="10">
        <v>127.01</v>
      </c>
      <c r="J22" s="16">
        <v>181.47822012</v>
      </c>
      <c r="K22" s="18">
        <v>196865.5</v>
      </c>
      <c r="L22" s="18">
        <v>281291.24118000001</v>
      </c>
      <c r="M22" s="16">
        <v>1.1642726086999999</v>
      </c>
      <c r="N22" s="18" t="e">
        <v>#N/A</v>
      </c>
      <c r="O22" s="18">
        <v>0</v>
      </c>
      <c r="P22" s="11" t="s">
        <v>211</v>
      </c>
      <c r="R22" s="20">
        <v>0.69986359749404847</v>
      </c>
      <c r="S22" s="13">
        <v>4.1067530699999999</v>
      </c>
      <c r="T22" s="13">
        <v>0</v>
      </c>
      <c r="U22" s="11">
        <v>3.3020447616000002E-2</v>
      </c>
      <c r="V22" s="11">
        <v>0</v>
      </c>
      <c r="X22" s="11" t="s">
        <v>211</v>
      </c>
      <c r="Y22" s="11">
        <v>-3.0458015267E-2</v>
      </c>
      <c r="Z22" s="11">
        <v>5.7157504799999995E-2</v>
      </c>
      <c r="AA22" s="69"/>
      <c r="AB22" s="118">
        <v>0.90243001141038837</v>
      </c>
      <c r="AC22" s="132">
        <v>0.14899583978870487</v>
      </c>
      <c r="AD22" s="133">
        <v>15</v>
      </c>
      <c r="AE22" s="112" t="s">
        <v>405</v>
      </c>
      <c r="AF22" s="118">
        <v>0.71382258193137793</v>
      </c>
      <c r="AG22" s="133">
        <v>15</v>
      </c>
      <c r="AH22" s="112" t="s">
        <v>400</v>
      </c>
      <c r="AI22" s="132">
        <v>0.14496644295302014</v>
      </c>
      <c r="AJ22" s="138"/>
    </row>
    <row r="23" spans="1:36" ht="16.2" customHeight="1" x14ac:dyDescent="0.3">
      <c r="A23" s="112">
        <v>2</v>
      </c>
      <c r="B23" s="112">
        <v>15</v>
      </c>
      <c r="C23" s="149" t="s">
        <v>405</v>
      </c>
      <c r="D23" s="140" t="s">
        <v>570</v>
      </c>
      <c r="E23" s="140" t="s">
        <v>475</v>
      </c>
      <c r="F23" s="140" t="s">
        <v>588</v>
      </c>
      <c r="G23" s="141">
        <v>1.1299999999999999E-2</v>
      </c>
      <c r="I23" s="139">
        <v>68.650000000000006</v>
      </c>
      <c r="J23" s="142">
        <v>96.172356742000005</v>
      </c>
      <c r="K23" s="143">
        <v>146996.6752</v>
      </c>
      <c r="L23" s="143">
        <v>205928.86653</v>
      </c>
      <c r="M23" s="142">
        <v>407.36952609000002</v>
      </c>
      <c r="N23" s="143">
        <v>2141.248</v>
      </c>
      <c r="O23" s="143">
        <v>0</v>
      </c>
      <c r="P23" s="144" t="s">
        <v>211</v>
      </c>
      <c r="R23" s="145">
        <v>0.71382258193137793</v>
      </c>
      <c r="S23" s="146">
        <v>12.05</v>
      </c>
      <c r="T23" s="146">
        <v>1.05</v>
      </c>
      <c r="U23" s="144">
        <v>0.19009307462</v>
      </c>
      <c r="V23" s="144">
        <v>0.18353969410050983</v>
      </c>
      <c r="X23" s="144">
        <v>2.9141774758E-4</v>
      </c>
      <c r="Y23" s="144">
        <v>-3.1149666256000002E-2</v>
      </c>
      <c r="Z23" s="144">
        <v>0.28893628635000002</v>
      </c>
      <c r="AA23" s="69"/>
      <c r="AB23" s="118">
        <v>0.90243001141038837</v>
      </c>
      <c r="AC23" s="132">
        <v>0.14899583978870487</v>
      </c>
      <c r="AD23" s="133">
        <v>16</v>
      </c>
      <c r="AE23" s="112" t="s">
        <v>397</v>
      </c>
      <c r="AF23" s="118">
        <v>0.69986359749404847</v>
      </c>
      <c r="AG23" s="133">
        <v>16</v>
      </c>
      <c r="AH23" s="112" t="s">
        <v>419</v>
      </c>
      <c r="AI23" s="132">
        <v>0.14481560146746478</v>
      </c>
      <c r="AJ23" s="138"/>
    </row>
    <row r="24" spans="1:36" ht="16.2" customHeight="1" x14ac:dyDescent="0.3">
      <c r="A24" s="112">
        <v>17</v>
      </c>
      <c r="B24" s="112">
        <v>19</v>
      </c>
      <c r="C24" s="148" t="s">
        <v>410</v>
      </c>
      <c r="D24" s="76" t="s">
        <v>576</v>
      </c>
      <c r="E24" s="76" t="s">
        <v>592</v>
      </c>
      <c r="F24" s="76" t="s">
        <v>595</v>
      </c>
      <c r="G24" s="80" t="s">
        <v>596</v>
      </c>
      <c r="I24" s="10">
        <v>13.87</v>
      </c>
      <c r="J24" s="16">
        <v>23.493008595999999</v>
      </c>
      <c r="K24" s="18">
        <v>3443.25524</v>
      </c>
      <c r="L24" s="18">
        <v>5832.1863700000004</v>
      </c>
      <c r="M24" s="16">
        <v>0.24287260869999999</v>
      </c>
      <c r="N24" s="18" t="e">
        <v>#N/A</v>
      </c>
      <c r="O24" s="18">
        <v>0</v>
      </c>
      <c r="P24" s="11" t="s">
        <v>211</v>
      </c>
      <c r="R24" s="20">
        <v>0.59038841037846268</v>
      </c>
      <c r="S24" s="13">
        <v>2.5</v>
      </c>
      <c r="T24" s="13">
        <v>0.14000000000000001</v>
      </c>
      <c r="U24" s="11">
        <v>0.20644095789000003</v>
      </c>
      <c r="V24" s="11">
        <v>0.12112472963229995</v>
      </c>
      <c r="X24" s="11" t="s">
        <v>211</v>
      </c>
      <c r="Y24" s="11">
        <v>-0.17625057511</v>
      </c>
      <c r="Z24" s="11">
        <v>0.36142242950999998</v>
      </c>
      <c r="AA24" s="69"/>
      <c r="AB24" s="118">
        <v>0.90243001141038837</v>
      </c>
      <c r="AC24" s="132">
        <v>0.14899583978870487</v>
      </c>
      <c r="AD24" s="133">
        <v>17</v>
      </c>
      <c r="AE24" s="112" t="s">
        <v>409</v>
      </c>
      <c r="AF24" s="118">
        <v>0.65163350360831429</v>
      </c>
      <c r="AG24" s="133">
        <v>17</v>
      </c>
      <c r="AH24" s="112" t="s">
        <v>410</v>
      </c>
      <c r="AI24" s="132">
        <v>0.12112472963229995</v>
      </c>
      <c r="AJ24" s="6"/>
    </row>
    <row r="25" spans="1:36" ht="16.2" customHeight="1" x14ac:dyDescent="0.3">
      <c r="A25" s="112">
        <v>1</v>
      </c>
      <c r="B25" s="112">
        <v>18</v>
      </c>
      <c r="C25" s="149" t="s">
        <v>422</v>
      </c>
      <c r="D25" s="140" t="s">
        <v>567</v>
      </c>
      <c r="E25" s="140" t="s">
        <v>322</v>
      </c>
      <c r="F25" s="140" t="s">
        <v>583</v>
      </c>
      <c r="G25" s="141">
        <v>1.2999999999999999E-2</v>
      </c>
      <c r="I25" s="139">
        <v>62.76</v>
      </c>
      <c r="J25" s="142">
        <v>101.98538151</v>
      </c>
      <c r="K25" s="143">
        <v>288314.35644</v>
      </c>
      <c r="L25" s="143">
        <v>468512.58186999999</v>
      </c>
      <c r="M25" s="142">
        <v>572.13955261000001</v>
      </c>
      <c r="N25" s="143" t="e">
        <v>#N/A</v>
      </c>
      <c r="O25" s="143">
        <v>0</v>
      </c>
      <c r="P25" s="144" t="s">
        <v>211</v>
      </c>
      <c r="R25" s="145">
        <v>0.61538231333523208</v>
      </c>
      <c r="S25" s="146">
        <v>11.01</v>
      </c>
      <c r="T25" s="146">
        <v>1.07</v>
      </c>
      <c r="U25" s="144">
        <v>0.15956521738999999</v>
      </c>
      <c r="V25" s="144">
        <v>0.20458891013384323</v>
      </c>
      <c r="X25" s="144">
        <v>1.5698333062999999E-2</v>
      </c>
      <c r="Y25" s="144">
        <v>3.3394381426E-2</v>
      </c>
      <c r="Z25" s="144">
        <v>8.0498528942000006E-2</v>
      </c>
      <c r="AA25" s="69"/>
      <c r="AB25" s="118">
        <v>0.90243001141038837</v>
      </c>
      <c r="AC25" s="132">
        <v>0.14899583978870487</v>
      </c>
      <c r="AD25" s="133">
        <v>18</v>
      </c>
      <c r="AE25" s="112" t="s">
        <v>422</v>
      </c>
      <c r="AF25" s="118">
        <v>0.61538231333523208</v>
      </c>
      <c r="AG25" s="133">
        <v>18</v>
      </c>
      <c r="AH25" s="112" t="s">
        <v>413</v>
      </c>
      <c r="AI25" s="132">
        <v>0.11937172774869108</v>
      </c>
      <c r="AJ25" s="6"/>
    </row>
    <row r="26" spans="1:36" ht="16.2" customHeight="1" x14ac:dyDescent="0.3">
      <c r="A26" s="112">
        <v>14</v>
      </c>
      <c r="B26" s="112">
        <v>17</v>
      </c>
      <c r="C26" s="148" t="s">
        <v>409</v>
      </c>
      <c r="D26" s="76" t="s">
        <v>568</v>
      </c>
      <c r="E26" s="76" t="s">
        <v>584</v>
      </c>
      <c r="F26" s="76" t="s">
        <v>585</v>
      </c>
      <c r="G26" s="80">
        <v>1.15E-2</v>
      </c>
      <c r="I26" s="10">
        <v>55.48</v>
      </c>
      <c r="J26" s="16">
        <v>85.139882607000004</v>
      </c>
      <c r="K26" s="18">
        <v>97137.9902</v>
      </c>
      <c r="L26" s="18">
        <v>149068.44055999999</v>
      </c>
      <c r="M26" s="16">
        <v>263.98395826000001</v>
      </c>
      <c r="N26" s="18" t="e">
        <v>#N/A</v>
      </c>
      <c r="O26" s="18">
        <v>0</v>
      </c>
      <c r="P26" s="11" t="s">
        <v>211</v>
      </c>
      <c r="R26" s="20">
        <v>0.65163350360831429</v>
      </c>
      <c r="S26" s="13">
        <v>8.0299999999999994</v>
      </c>
      <c r="T26" s="13">
        <v>0.68</v>
      </c>
      <c r="U26" s="11">
        <v>0.15763643502000002</v>
      </c>
      <c r="V26" s="11">
        <v>0.14708002883922136</v>
      </c>
      <c r="X26" s="11">
        <v>-1.2811387900999999E-2</v>
      </c>
      <c r="Y26" s="11">
        <v>8.963053334099999E-2</v>
      </c>
      <c r="Z26" s="11">
        <v>0.27085331407000002</v>
      </c>
      <c r="AA26" s="69"/>
      <c r="AB26" s="118">
        <v>0.90243001141038837</v>
      </c>
      <c r="AC26" s="132">
        <v>0.14899583978870487</v>
      </c>
      <c r="AD26" s="133">
        <v>19</v>
      </c>
      <c r="AE26" s="112" t="s">
        <v>410</v>
      </c>
      <c r="AF26" s="118">
        <v>0.59038841037846268</v>
      </c>
      <c r="AG26" s="133">
        <v>19</v>
      </c>
      <c r="AH26" s="112" t="s">
        <v>397</v>
      </c>
      <c r="AI26" s="132">
        <v>0</v>
      </c>
      <c r="AJ26" s="6"/>
    </row>
    <row r="27" spans="1:36" ht="13.8" x14ac:dyDescent="0.3">
      <c r="C27" s="123"/>
      <c r="D27" s="123"/>
      <c r="E27" s="123"/>
      <c r="F27" s="123"/>
      <c r="G27" s="124"/>
      <c r="I27" s="125"/>
      <c r="J27" s="125"/>
      <c r="K27" s="123"/>
      <c r="L27" s="123"/>
      <c r="M27" s="123"/>
      <c r="N27" s="123"/>
      <c r="O27" s="123"/>
      <c r="P27" s="123"/>
      <c r="R27" s="126"/>
      <c r="S27" s="123"/>
      <c r="T27" s="123"/>
      <c r="U27" s="127"/>
      <c r="V27" s="127"/>
      <c r="X27" s="127"/>
      <c r="Y27" s="127"/>
      <c r="Z27" s="127"/>
      <c r="AA27" s="122"/>
      <c r="AB27" s="118"/>
      <c r="AC27" s="118"/>
      <c r="AD27" s="118"/>
      <c r="AE27" s="118"/>
      <c r="AF27" s="118"/>
      <c r="AG27" s="118"/>
      <c r="AH27" s="118"/>
      <c r="AI27" s="122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0"/>
      <c r="C1" s="136"/>
      <c r="D1" s="136"/>
      <c r="E1" s="136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0"/>
      <c r="C2" s="136"/>
      <c r="D2" s="136"/>
      <c r="E2" s="136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0"/>
      <c r="C3" s="136"/>
      <c r="D3" s="136"/>
      <c r="E3" s="136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8" t="s">
        <v>1</v>
      </c>
      <c r="C5" s="238"/>
      <c r="D5" s="238"/>
      <c r="E5" s="238"/>
      <c r="F5" s="238"/>
      <c r="G5" s="2"/>
      <c r="H5" s="238" t="s">
        <v>303</v>
      </c>
      <c r="I5" s="238"/>
      <c r="J5" s="238"/>
      <c r="K5" s="238"/>
      <c r="L5" s="238"/>
      <c r="M5" s="238"/>
      <c r="N5" s="238"/>
      <c r="O5" s="238"/>
      <c r="P5" s="4"/>
      <c r="Q5" s="238" t="s">
        <v>7</v>
      </c>
      <c r="R5" s="238"/>
      <c r="S5" s="238"/>
      <c r="T5" s="238"/>
      <c r="U5" s="238"/>
      <c r="V5" s="2"/>
      <c r="W5" s="238" t="s">
        <v>216</v>
      </c>
      <c r="X5" s="238"/>
      <c r="Y5" s="238"/>
    </row>
    <row r="6" spans="2:25" ht="14.4" x14ac:dyDescent="0.3">
      <c r="B6" s="211"/>
      <c r="C6" s="212"/>
      <c r="D6" s="212"/>
      <c r="E6" s="212"/>
      <c r="F6" s="124"/>
      <c r="H6" s="125"/>
      <c r="I6" s="125"/>
      <c r="J6" s="123"/>
      <c r="K6" s="123"/>
      <c r="L6" s="123"/>
      <c r="M6" s="123"/>
      <c r="N6" s="123"/>
      <c r="O6" s="123"/>
      <c r="P6" s="4"/>
      <c r="Q6" s="123"/>
      <c r="R6" s="123"/>
      <c r="S6" s="123"/>
      <c r="T6" s="127">
        <v>0.11249770993615787</v>
      </c>
      <c r="U6" s="127">
        <v>9.8866438170452806E-2</v>
      </c>
      <c r="W6" s="127">
        <v>1.6032978086999996E-3</v>
      </c>
      <c r="X6" s="127">
        <v>5.057881932856316E-2</v>
      </c>
      <c r="Y6" s="127">
        <v>0.2137234933566316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222</v>
      </c>
      <c r="I7" s="67" t="s">
        <v>244</v>
      </c>
      <c r="J7" s="65" t="s">
        <v>221</v>
      </c>
      <c r="K7" s="65" t="s">
        <v>286</v>
      </c>
      <c r="L7" s="65" t="s">
        <v>220</v>
      </c>
      <c r="M7" s="65" t="s">
        <v>287</v>
      </c>
      <c r="N7" s="65" t="s">
        <v>223</v>
      </c>
      <c r="O7" s="65" t="s">
        <v>11</v>
      </c>
      <c r="P7" s="4"/>
      <c r="Q7" s="65" t="s">
        <v>6</v>
      </c>
      <c r="R7" s="65" t="s">
        <v>288</v>
      </c>
      <c r="S7" s="65" t="s">
        <v>289</v>
      </c>
      <c r="T7" s="65" t="s">
        <v>8</v>
      </c>
      <c r="U7" s="65" t="s">
        <v>9</v>
      </c>
      <c r="V7" s="2"/>
      <c r="W7" s="65" t="s">
        <v>217</v>
      </c>
      <c r="X7" s="65" t="s">
        <v>218</v>
      </c>
      <c r="Y7" s="65" t="s">
        <v>219</v>
      </c>
    </row>
    <row r="8" spans="2:25" ht="16.8" customHeight="1" x14ac:dyDescent="0.3">
      <c r="B8" s="148" t="s">
        <v>425</v>
      </c>
      <c r="C8" s="76" t="s">
        <v>541</v>
      </c>
      <c r="D8" s="76" t="s">
        <v>161</v>
      </c>
      <c r="E8" s="76" t="s">
        <v>162</v>
      </c>
      <c r="F8" s="80">
        <v>1.1299999999999999E-2</v>
      </c>
      <c r="H8" s="10">
        <v>128.41</v>
      </c>
      <c r="I8" s="16" t="s">
        <v>211</v>
      </c>
      <c r="J8" s="18" t="s">
        <v>211</v>
      </c>
      <c r="K8" s="18" t="s">
        <v>211</v>
      </c>
      <c r="L8" s="16">
        <v>3178.1060173999999</v>
      </c>
      <c r="M8" s="18" t="e">
        <v>#N/A</v>
      </c>
      <c r="N8" s="18">
        <v>0</v>
      </c>
      <c r="O8" s="11" t="s">
        <v>211</v>
      </c>
      <c r="P8" s="4"/>
      <c r="Q8" s="20" t="s">
        <v>211</v>
      </c>
      <c r="R8" s="13">
        <v>15.38</v>
      </c>
      <c r="S8" s="13">
        <v>1.45</v>
      </c>
      <c r="T8" s="11">
        <v>0.12177355501999999</v>
      </c>
      <c r="U8" s="11">
        <v>0.13550346546219141</v>
      </c>
      <c r="W8" s="11">
        <v>-4.9593180946999995E-3</v>
      </c>
      <c r="X8" s="11">
        <v>1.7105760811000001E-2</v>
      </c>
      <c r="Y8" s="11">
        <v>0.14884938082999999</v>
      </c>
    </row>
    <row r="9" spans="2:25" ht="16.8" customHeight="1" x14ac:dyDescent="0.3">
      <c r="B9" s="7" t="s">
        <v>427</v>
      </c>
      <c r="C9" s="75" t="s">
        <v>542</v>
      </c>
      <c r="D9" s="75" t="s">
        <v>165</v>
      </c>
      <c r="E9" s="75" t="s">
        <v>165</v>
      </c>
      <c r="F9" s="78">
        <v>7.4999999999999997E-3</v>
      </c>
      <c r="H9" s="1">
        <v>77.22</v>
      </c>
      <c r="I9" s="15" t="s">
        <v>211</v>
      </c>
      <c r="J9" s="17" t="s">
        <v>211</v>
      </c>
      <c r="K9" s="17" t="s">
        <v>211</v>
      </c>
      <c r="L9" s="15">
        <v>3356.8286735000001</v>
      </c>
      <c r="M9" s="17" t="e">
        <v>#N/A</v>
      </c>
      <c r="N9" s="17">
        <v>0</v>
      </c>
      <c r="O9" s="8" t="s">
        <v>211</v>
      </c>
      <c r="P9" s="4"/>
      <c r="Q9" s="19" t="s">
        <v>211</v>
      </c>
      <c r="R9" s="12">
        <v>9.9499999999999993</v>
      </c>
      <c r="S9" s="12">
        <v>0.85</v>
      </c>
      <c r="T9" s="8">
        <v>0.13409703504000001</v>
      </c>
      <c r="U9" s="8">
        <v>0.1320901320901321</v>
      </c>
      <c r="W9" s="8">
        <v>8.2256169208000003E-3</v>
      </c>
      <c r="X9" s="8">
        <v>9.4295492129999992E-2</v>
      </c>
      <c r="Y9" s="8">
        <v>0.18922859588000002</v>
      </c>
    </row>
    <row r="10" spans="2:25" s="10" customFormat="1" ht="16.8" customHeight="1" x14ac:dyDescent="0.3">
      <c r="B10" s="148" t="s">
        <v>436</v>
      </c>
      <c r="C10" s="76" t="s">
        <v>543</v>
      </c>
      <c r="D10" s="76" t="s">
        <v>165</v>
      </c>
      <c r="E10" s="76" t="s">
        <v>597</v>
      </c>
      <c r="F10" s="80">
        <v>6.0000000000000001E-3</v>
      </c>
      <c r="G10" s="2"/>
      <c r="H10" s="10">
        <v>88.04</v>
      </c>
      <c r="I10" s="16" t="s">
        <v>211</v>
      </c>
      <c r="J10" s="18" t="s">
        <v>211</v>
      </c>
      <c r="K10" s="18" t="s">
        <v>211</v>
      </c>
      <c r="L10" s="16">
        <v>1699.2876635</v>
      </c>
      <c r="M10" s="18" t="e">
        <v>#N/A</v>
      </c>
      <c r="N10" s="18">
        <v>0</v>
      </c>
      <c r="O10" s="11" t="s">
        <v>211</v>
      </c>
      <c r="P10" s="4"/>
      <c r="Q10" s="20" t="s">
        <v>211</v>
      </c>
      <c r="R10" s="13">
        <v>3.5</v>
      </c>
      <c r="S10" s="13">
        <v>0</v>
      </c>
      <c r="T10" s="11">
        <v>4.8951048951000005E-2</v>
      </c>
      <c r="U10" s="11">
        <v>0</v>
      </c>
      <c r="V10" s="2"/>
      <c r="W10" s="11">
        <v>1.3235124869999998E-2</v>
      </c>
      <c r="X10" s="11">
        <v>0.14116551830000001</v>
      </c>
      <c r="Y10" s="11">
        <v>0.28773822453000003</v>
      </c>
    </row>
    <row r="11" spans="2:25" s="139" customFormat="1" ht="16.8" customHeight="1" x14ac:dyDescent="0.3">
      <c r="B11" s="149" t="s">
        <v>432</v>
      </c>
      <c r="C11" s="140" t="s">
        <v>544</v>
      </c>
      <c r="D11" s="140" t="s">
        <v>165</v>
      </c>
      <c r="E11" s="140" t="s">
        <v>165</v>
      </c>
      <c r="F11" s="141">
        <v>1.0999999999999999E-2</v>
      </c>
      <c r="G11" s="2"/>
      <c r="H11" s="139">
        <v>39.619999999999997</v>
      </c>
      <c r="I11" s="142" t="s">
        <v>211</v>
      </c>
      <c r="J11" s="143" t="s">
        <v>211</v>
      </c>
      <c r="K11" s="143" t="s">
        <v>211</v>
      </c>
      <c r="L11" s="142">
        <v>364.06735173999999</v>
      </c>
      <c r="M11" s="143" t="e">
        <v>#N/A</v>
      </c>
      <c r="N11" s="143">
        <v>0</v>
      </c>
      <c r="O11" s="144" t="s">
        <v>211</v>
      </c>
      <c r="P11" s="4"/>
      <c r="Q11" s="145" t="s">
        <v>211</v>
      </c>
      <c r="R11" s="146">
        <v>6.4</v>
      </c>
      <c r="S11" s="146">
        <v>0</v>
      </c>
      <c r="T11" s="144">
        <v>0.17519846701</v>
      </c>
      <c r="U11" s="144">
        <v>0</v>
      </c>
      <c r="V11" s="2"/>
      <c r="W11" s="144">
        <v>9.4267515923999994E-3</v>
      </c>
      <c r="X11" s="144">
        <v>-5.3976769288E-2</v>
      </c>
      <c r="Y11" s="144">
        <v>0.27447817886999998</v>
      </c>
    </row>
    <row r="12" spans="2:25" s="10" customFormat="1" ht="16.8" customHeight="1" x14ac:dyDescent="0.3">
      <c r="B12" s="148" t="s">
        <v>426</v>
      </c>
      <c r="C12" s="76" t="s">
        <v>545</v>
      </c>
      <c r="D12" s="76" t="s">
        <v>165</v>
      </c>
      <c r="E12" s="76" t="s">
        <v>187</v>
      </c>
      <c r="F12" s="80">
        <v>0.01</v>
      </c>
      <c r="G12" s="2"/>
      <c r="H12" s="10">
        <v>88.37</v>
      </c>
      <c r="I12" s="16" t="s">
        <v>211</v>
      </c>
      <c r="J12" s="18" t="s">
        <v>211</v>
      </c>
      <c r="K12" s="18" t="s">
        <v>211</v>
      </c>
      <c r="L12" s="16">
        <v>2637.4165652000002</v>
      </c>
      <c r="M12" s="18" t="e">
        <v>#N/A</v>
      </c>
      <c r="N12" s="18">
        <v>0</v>
      </c>
      <c r="O12" s="11" t="s">
        <v>211</v>
      </c>
      <c r="P12" s="4"/>
      <c r="Q12" s="20" t="s">
        <v>211</v>
      </c>
      <c r="R12" s="13">
        <v>12.45</v>
      </c>
      <c r="S12" s="13">
        <v>1.1499999999999999</v>
      </c>
      <c r="T12" s="11">
        <v>0.14617823177</v>
      </c>
      <c r="U12" s="11">
        <v>0.15616159330089394</v>
      </c>
      <c r="V12" s="2"/>
      <c r="W12" s="11">
        <v>-4.0572523384999996E-3</v>
      </c>
      <c r="X12" s="11">
        <v>6.0341476048000005E-2</v>
      </c>
      <c r="Y12" s="11">
        <v>0.20125134421999999</v>
      </c>
    </row>
    <row r="13" spans="2:25" s="139" customFormat="1" ht="16.8" customHeight="1" x14ac:dyDescent="0.3">
      <c r="B13" s="149" t="s">
        <v>442</v>
      </c>
      <c r="C13" s="140" t="s">
        <v>546</v>
      </c>
      <c r="D13" s="140" t="s">
        <v>165</v>
      </c>
      <c r="E13" s="140" t="s">
        <v>594</v>
      </c>
      <c r="F13" s="141">
        <v>0.01</v>
      </c>
      <c r="G13" s="2"/>
      <c r="H13" s="139">
        <v>102.56</v>
      </c>
      <c r="I13" s="142" t="s">
        <v>211</v>
      </c>
      <c r="J13" s="143" t="s">
        <v>211</v>
      </c>
      <c r="K13" s="143" t="s">
        <v>211</v>
      </c>
      <c r="L13" s="142">
        <v>3803.2690596000002</v>
      </c>
      <c r="M13" s="143" t="e">
        <v>#N/A</v>
      </c>
      <c r="N13" s="143">
        <v>0</v>
      </c>
      <c r="O13" s="144" t="s">
        <v>211</v>
      </c>
      <c r="P13" s="4"/>
      <c r="Q13" s="145" t="s">
        <v>211</v>
      </c>
      <c r="R13" s="146">
        <v>12</v>
      </c>
      <c r="S13" s="146">
        <v>1</v>
      </c>
      <c r="T13" s="144">
        <v>0.12417218543000001</v>
      </c>
      <c r="U13" s="144">
        <v>0.11700468018720749</v>
      </c>
      <c r="V13" s="2"/>
      <c r="W13" s="144">
        <v>3.2280152609000003E-3</v>
      </c>
      <c r="X13" s="144">
        <v>3.1655041942999999E-2</v>
      </c>
      <c r="Y13" s="144">
        <v>0.19621575704000002</v>
      </c>
    </row>
    <row r="14" spans="2:25" s="10" customFormat="1" ht="16.8" customHeight="1" x14ac:dyDescent="0.3">
      <c r="B14" s="148" t="s">
        <v>424</v>
      </c>
      <c r="C14" s="76" t="s">
        <v>547</v>
      </c>
      <c r="D14" s="76" t="s">
        <v>161</v>
      </c>
      <c r="E14" s="76" t="s">
        <v>598</v>
      </c>
      <c r="F14" s="80">
        <v>8.5000000000000006E-3</v>
      </c>
      <c r="G14" s="2"/>
      <c r="H14" s="10">
        <v>99.78</v>
      </c>
      <c r="I14" s="16" t="s">
        <v>211</v>
      </c>
      <c r="J14" s="18" t="s">
        <v>211</v>
      </c>
      <c r="K14" s="18" t="s">
        <v>211</v>
      </c>
      <c r="L14" s="16">
        <v>2160.9936643999999</v>
      </c>
      <c r="M14" s="18" t="e">
        <v>#N/A</v>
      </c>
      <c r="N14" s="18">
        <v>0</v>
      </c>
      <c r="O14" s="11" t="s">
        <v>211</v>
      </c>
      <c r="P14" s="4"/>
      <c r="Q14" s="20" t="s">
        <v>211</v>
      </c>
      <c r="R14" s="13">
        <v>11.64</v>
      </c>
      <c r="S14" s="13">
        <v>1.05</v>
      </c>
      <c r="T14" s="11">
        <v>0.12208936438000001</v>
      </c>
      <c r="U14" s="11">
        <v>0.12627781118460615</v>
      </c>
      <c r="V14" s="2"/>
      <c r="W14" s="11">
        <v>3.1165175424000004E-3</v>
      </c>
      <c r="X14" s="11">
        <v>3.5182251226000001E-2</v>
      </c>
      <c r="Y14" s="11">
        <v>0.17913464737999998</v>
      </c>
    </row>
    <row r="15" spans="2:25" s="139" customFormat="1" ht="16.8" customHeight="1" x14ac:dyDescent="0.3">
      <c r="B15" s="149" t="s">
        <v>437</v>
      </c>
      <c r="C15" s="140" t="s">
        <v>548</v>
      </c>
      <c r="D15" s="140" t="s">
        <v>165</v>
      </c>
      <c r="E15" s="140" t="s">
        <v>599</v>
      </c>
      <c r="F15" s="141">
        <v>1.0999999999999999E-2</v>
      </c>
      <c r="G15" s="2"/>
      <c r="H15" s="139">
        <v>82.25</v>
      </c>
      <c r="I15" s="142" t="s">
        <v>211</v>
      </c>
      <c r="J15" s="143" t="s">
        <v>211</v>
      </c>
      <c r="K15" s="143" t="s">
        <v>211</v>
      </c>
      <c r="L15" s="142">
        <v>281.86743739000002</v>
      </c>
      <c r="M15" s="143" t="e">
        <v>#N/A</v>
      </c>
      <c r="N15" s="143">
        <v>0</v>
      </c>
      <c r="O15" s="144" t="s">
        <v>211</v>
      </c>
      <c r="P15" s="4"/>
      <c r="Q15" s="145" t="s">
        <v>211</v>
      </c>
      <c r="R15" s="146">
        <v>11.5</v>
      </c>
      <c r="S15" s="146">
        <v>1</v>
      </c>
      <c r="T15" s="144">
        <v>0.14531210513000001</v>
      </c>
      <c r="U15" s="144">
        <v>0.1458966565349544</v>
      </c>
      <c r="V15" s="2"/>
      <c r="W15" s="144">
        <v>-2.0626061640999999E-3</v>
      </c>
      <c r="X15" s="144">
        <v>6.6753161393999991E-2</v>
      </c>
      <c r="Y15" s="144">
        <v>0.19024753069</v>
      </c>
    </row>
    <row r="16" spans="2:25" s="10" customFormat="1" ht="16.8" customHeight="1" x14ac:dyDescent="0.3">
      <c r="B16" s="148" t="s">
        <v>438</v>
      </c>
      <c r="C16" s="76" t="s">
        <v>549</v>
      </c>
      <c r="D16" s="76" t="s">
        <v>165</v>
      </c>
      <c r="E16" s="76" t="s">
        <v>600</v>
      </c>
      <c r="F16" s="80">
        <v>1.4999999999999999E-2</v>
      </c>
      <c r="G16" s="2"/>
      <c r="H16" s="10">
        <v>48.23</v>
      </c>
      <c r="I16" s="16" t="s">
        <v>211</v>
      </c>
      <c r="J16" s="18" t="s">
        <v>211</v>
      </c>
      <c r="K16" s="18" t="s">
        <v>211</v>
      </c>
      <c r="L16" s="16">
        <v>303.05841957000001</v>
      </c>
      <c r="M16" s="18" t="e">
        <v>#N/A</v>
      </c>
      <c r="N16" s="18">
        <v>0</v>
      </c>
      <c r="O16" s="11" t="s">
        <v>211</v>
      </c>
      <c r="P16" s="4"/>
      <c r="Q16" s="20" t="s">
        <v>211</v>
      </c>
      <c r="R16" s="13">
        <v>2.2999999999999998</v>
      </c>
      <c r="S16" s="13">
        <v>0.25</v>
      </c>
      <c r="T16" s="11">
        <v>6.3013698630000003E-2</v>
      </c>
      <c r="U16" s="11">
        <v>6.2201948994401832E-2</v>
      </c>
      <c r="V16" s="2"/>
      <c r="W16" s="11">
        <v>-4.1450777279999999E-4</v>
      </c>
      <c r="X16" s="11">
        <v>9.4895376267000009E-2</v>
      </c>
      <c r="Y16" s="11">
        <v>0.39751751784</v>
      </c>
    </row>
    <row r="17" spans="2:25" s="139" customFormat="1" ht="16.8" customHeight="1" x14ac:dyDescent="0.3">
      <c r="B17" s="149" t="s">
        <v>440</v>
      </c>
      <c r="C17" s="140" t="s">
        <v>550</v>
      </c>
      <c r="D17" s="140" t="s">
        <v>601</v>
      </c>
      <c r="E17" s="140" t="s">
        <v>582</v>
      </c>
      <c r="F17" s="141">
        <v>9.4999999999999998E-3</v>
      </c>
      <c r="G17" s="2"/>
      <c r="H17" s="139">
        <v>52.18</v>
      </c>
      <c r="I17" s="142" t="s">
        <v>211</v>
      </c>
      <c r="J17" s="143" t="s">
        <v>211</v>
      </c>
      <c r="K17" s="143" t="s">
        <v>211</v>
      </c>
      <c r="L17" s="142">
        <v>85.558046521999998</v>
      </c>
      <c r="M17" s="143" t="e">
        <v>#N/A</v>
      </c>
      <c r="N17" s="143">
        <v>0</v>
      </c>
      <c r="O17" s="144" t="s">
        <v>211</v>
      </c>
      <c r="P17" s="4"/>
      <c r="Q17" s="145" t="s">
        <v>211</v>
      </c>
      <c r="R17" s="146">
        <v>6.9</v>
      </c>
      <c r="S17" s="146">
        <v>0.75</v>
      </c>
      <c r="T17" s="144">
        <v>0.11937716263000001</v>
      </c>
      <c r="U17" s="144">
        <v>0.17247987734764278</v>
      </c>
      <c r="V17" s="2"/>
      <c r="W17" s="144">
        <v>9.2843326875000007E-3</v>
      </c>
      <c r="X17" s="144">
        <v>0.17241712224</v>
      </c>
      <c r="Y17" s="144">
        <v>2.7780384908000003E-2</v>
      </c>
    </row>
    <row r="18" spans="2:25" s="10" customFormat="1" ht="16.8" customHeight="1" x14ac:dyDescent="0.3">
      <c r="B18" s="148" t="s">
        <v>439</v>
      </c>
      <c r="C18" s="76" t="s">
        <v>551</v>
      </c>
      <c r="D18" s="76" t="s">
        <v>601</v>
      </c>
      <c r="E18" s="76" t="s">
        <v>582</v>
      </c>
      <c r="F18" s="80">
        <v>1.2999999999999999E-2</v>
      </c>
      <c r="G18" s="2"/>
      <c r="H18" s="10">
        <v>54.18</v>
      </c>
      <c r="I18" s="16" t="s">
        <v>211</v>
      </c>
      <c r="J18" s="18" t="s">
        <v>211</v>
      </c>
      <c r="K18" s="18" t="s">
        <v>211</v>
      </c>
      <c r="L18" s="16">
        <v>1124.5828051999999</v>
      </c>
      <c r="M18" s="18" t="e">
        <v>#N/A</v>
      </c>
      <c r="N18" s="18">
        <v>0</v>
      </c>
      <c r="O18" s="11" t="s">
        <v>211</v>
      </c>
      <c r="P18" s="4"/>
      <c r="Q18" s="20" t="s">
        <v>211</v>
      </c>
      <c r="R18" s="13">
        <v>7.17</v>
      </c>
      <c r="S18" s="13">
        <v>1</v>
      </c>
      <c r="T18" s="11">
        <v>0.11750245820999999</v>
      </c>
      <c r="U18" s="11">
        <v>0.22148394241417496</v>
      </c>
      <c r="V18" s="2"/>
      <c r="W18" s="11">
        <v>-3.1278748847E-3</v>
      </c>
      <c r="X18" s="11">
        <v>5.6844586316999998E-2</v>
      </c>
      <c r="Y18" s="11">
        <v>9.1137983549000004E-2</v>
      </c>
    </row>
    <row r="19" spans="2:25" s="139" customFormat="1" ht="16.8" customHeight="1" x14ac:dyDescent="0.3">
      <c r="B19" s="149" t="s">
        <v>431</v>
      </c>
      <c r="C19" s="140" t="s">
        <v>552</v>
      </c>
      <c r="D19" s="140" t="s">
        <v>205</v>
      </c>
      <c r="E19" s="140" t="s">
        <v>602</v>
      </c>
      <c r="F19" s="141">
        <v>1.4999999999999999E-2</v>
      </c>
      <c r="G19" s="2"/>
      <c r="H19" s="139">
        <v>180</v>
      </c>
      <c r="I19" s="142" t="s">
        <v>211</v>
      </c>
      <c r="J19" s="143" t="s">
        <v>211</v>
      </c>
      <c r="K19" s="143" t="s">
        <v>211</v>
      </c>
      <c r="L19" s="142">
        <v>1536.422957</v>
      </c>
      <c r="M19" s="143" t="e">
        <v>#N/A</v>
      </c>
      <c r="N19" s="143">
        <v>0</v>
      </c>
      <c r="O19" s="144" t="s">
        <v>211</v>
      </c>
      <c r="P19" s="4"/>
      <c r="Q19" s="145" t="s">
        <v>211</v>
      </c>
      <c r="R19" s="146">
        <v>0</v>
      </c>
      <c r="S19" s="146">
        <v>0</v>
      </c>
      <c r="T19" s="144">
        <v>0</v>
      </c>
      <c r="U19" s="144">
        <v>0</v>
      </c>
      <c r="V19" s="2"/>
      <c r="W19" s="144">
        <v>6.7677163151999998E-3</v>
      </c>
      <c r="X19" s="144">
        <v>6.8378694089999997E-2</v>
      </c>
      <c r="Y19" s="144">
        <v>0.7793819646900001</v>
      </c>
    </row>
    <row r="20" spans="2:25" s="10" customFormat="1" ht="16.8" customHeight="1" x14ac:dyDescent="0.3">
      <c r="B20" s="148" t="s">
        <v>435</v>
      </c>
      <c r="C20" s="76" t="s">
        <v>553</v>
      </c>
      <c r="D20" s="76" t="s">
        <v>526</v>
      </c>
      <c r="E20" s="76" t="s">
        <v>165</v>
      </c>
      <c r="F20" s="80">
        <v>1.2999999999999999E-2</v>
      </c>
      <c r="G20" s="2"/>
      <c r="H20" s="10">
        <v>31.88</v>
      </c>
      <c r="I20" s="16" t="s">
        <v>211</v>
      </c>
      <c r="J20" s="18" t="s">
        <v>211</v>
      </c>
      <c r="K20" s="18" t="s">
        <v>211</v>
      </c>
      <c r="L20" s="16">
        <v>70.217408696000007</v>
      </c>
      <c r="M20" s="18" t="e">
        <v>#N/A</v>
      </c>
      <c r="N20" s="18">
        <v>0</v>
      </c>
      <c r="O20" s="11" t="s">
        <v>211</v>
      </c>
      <c r="P20" s="4"/>
      <c r="Q20" s="20" t="s">
        <v>211</v>
      </c>
      <c r="R20" s="13">
        <v>0.5</v>
      </c>
      <c r="S20" s="13">
        <v>0</v>
      </c>
      <c r="T20" s="11">
        <v>1.3954786492E-2</v>
      </c>
      <c r="U20" s="11">
        <v>0</v>
      </c>
      <c r="V20" s="2"/>
      <c r="W20" s="11">
        <v>1.1742304029999999E-2</v>
      </c>
      <c r="X20" s="11">
        <v>-1.4528593508000001E-2</v>
      </c>
      <c r="Y20" s="11">
        <v>-9.7885074581000001E-2</v>
      </c>
    </row>
    <row r="21" spans="2:25" s="139" customFormat="1" ht="16.8" customHeight="1" x14ac:dyDescent="0.3">
      <c r="B21" s="149" t="s">
        <v>434</v>
      </c>
      <c r="C21" s="140" t="s">
        <v>554</v>
      </c>
      <c r="D21" s="140" t="s">
        <v>165</v>
      </c>
      <c r="E21" s="140" t="s">
        <v>165</v>
      </c>
      <c r="F21" s="141">
        <v>1E-3</v>
      </c>
      <c r="G21" s="2"/>
      <c r="H21" s="139">
        <v>102</v>
      </c>
      <c r="I21" s="142" t="s">
        <v>211</v>
      </c>
      <c r="J21" s="143" t="s">
        <v>211</v>
      </c>
      <c r="K21" s="143" t="s">
        <v>211</v>
      </c>
      <c r="L21" s="142">
        <v>393.06201521999998</v>
      </c>
      <c r="M21" s="143" t="e">
        <v>#N/A</v>
      </c>
      <c r="N21" s="143">
        <v>0</v>
      </c>
      <c r="O21" s="144" t="s">
        <v>211</v>
      </c>
      <c r="P21" s="4"/>
      <c r="Q21" s="145" t="s">
        <v>211</v>
      </c>
      <c r="R21" s="146">
        <v>5.7033864660000004</v>
      </c>
      <c r="S21" s="146">
        <v>0</v>
      </c>
      <c r="T21" s="144">
        <v>5.6329742873999999E-2</v>
      </c>
      <c r="U21" s="144">
        <v>0</v>
      </c>
      <c r="V21" s="2"/>
      <c r="W21" s="144">
        <v>-1.923076923E-2</v>
      </c>
      <c r="X21" s="144">
        <v>9.9009900986999997E-3</v>
      </c>
      <c r="Y21" s="144">
        <v>0.12460348749</v>
      </c>
    </row>
    <row r="22" spans="2:25" s="10" customFormat="1" ht="16.8" customHeight="1" x14ac:dyDescent="0.3">
      <c r="B22" s="148" t="s">
        <v>433</v>
      </c>
      <c r="C22" s="76" t="s">
        <v>555</v>
      </c>
      <c r="D22" s="76" t="s">
        <v>165</v>
      </c>
      <c r="E22" s="76" t="s">
        <v>165</v>
      </c>
      <c r="F22" s="80">
        <v>3.0000000000000001E-3</v>
      </c>
      <c r="G22" s="2"/>
      <c r="H22" s="10">
        <v>112.2</v>
      </c>
      <c r="I22" s="16" t="s">
        <v>211</v>
      </c>
      <c r="J22" s="18" t="s">
        <v>211</v>
      </c>
      <c r="K22" s="18" t="s">
        <v>211</v>
      </c>
      <c r="L22" s="16">
        <v>322.44998174</v>
      </c>
      <c r="M22" s="18" t="e">
        <v>#N/A</v>
      </c>
      <c r="N22" s="18">
        <v>0</v>
      </c>
      <c r="O22" s="11" t="s">
        <v>211</v>
      </c>
      <c r="P22" s="4"/>
      <c r="Q22" s="20" t="s">
        <v>211</v>
      </c>
      <c r="R22" s="13">
        <v>10.376255647000001</v>
      </c>
      <c r="S22" s="13">
        <v>0</v>
      </c>
      <c r="T22" s="11">
        <v>0.10507600654999999</v>
      </c>
      <c r="U22" s="11">
        <v>0</v>
      </c>
      <c r="V22" s="2"/>
      <c r="W22" s="11">
        <v>5.1962013968000001E-3</v>
      </c>
      <c r="X22" s="11">
        <v>2.4657534246E-2</v>
      </c>
      <c r="Y22" s="11">
        <v>0.25467802312999999</v>
      </c>
    </row>
    <row r="23" spans="2:25" s="139" customFormat="1" ht="16.8" customHeight="1" x14ac:dyDescent="0.3">
      <c r="B23" s="149" t="s">
        <v>429</v>
      </c>
      <c r="C23" s="140" t="s">
        <v>556</v>
      </c>
      <c r="D23" s="140" t="s">
        <v>165</v>
      </c>
      <c r="E23" s="140" t="s">
        <v>603</v>
      </c>
      <c r="F23" s="141">
        <v>8.9999999999999993E-3</v>
      </c>
      <c r="G23" s="2"/>
      <c r="H23" s="139">
        <v>7.84</v>
      </c>
      <c r="I23" s="142" t="s">
        <v>211</v>
      </c>
      <c r="J23" s="143" t="s">
        <v>211</v>
      </c>
      <c r="K23" s="143" t="s">
        <v>211</v>
      </c>
      <c r="L23" s="142">
        <v>1141.4575143</v>
      </c>
      <c r="M23" s="143" t="e">
        <v>#N/A</v>
      </c>
      <c r="N23" s="143">
        <v>0</v>
      </c>
      <c r="O23" s="144" t="s">
        <v>211</v>
      </c>
      <c r="P23" s="4"/>
      <c r="Q23" s="145" t="s">
        <v>211</v>
      </c>
      <c r="R23" s="146">
        <v>1.17</v>
      </c>
      <c r="S23" s="146">
        <v>0.1</v>
      </c>
      <c r="T23" s="144">
        <v>0.15725806451000002</v>
      </c>
      <c r="U23" s="144">
        <v>0.15306122448979595</v>
      </c>
      <c r="V23" s="2"/>
      <c r="W23" s="144">
        <v>1.1612903225E-2</v>
      </c>
      <c r="X23" s="144">
        <v>3.4445394684E-2</v>
      </c>
      <c r="Y23" s="144">
        <v>0.23026735263999998</v>
      </c>
    </row>
    <row r="24" spans="2:25" s="10" customFormat="1" ht="16.8" customHeight="1" x14ac:dyDescent="0.3">
      <c r="B24" s="148" t="s">
        <v>428</v>
      </c>
      <c r="C24" s="76" t="s">
        <v>557</v>
      </c>
      <c r="D24" s="76" t="s">
        <v>604</v>
      </c>
      <c r="E24" s="76" t="s">
        <v>605</v>
      </c>
      <c r="F24" s="80">
        <v>8.0000000000000002E-3</v>
      </c>
      <c r="G24" s="2"/>
      <c r="H24" s="10">
        <v>79.11</v>
      </c>
      <c r="I24" s="16" t="s">
        <v>211</v>
      </c>
      <c r="J24" s="18" t="s">
        <v>211</v>
      </c>
      <c r="K24" s="18" t="s">
        <v>211</v>
      </c>
      <c r="L24" s="16">
        <v>413.55900435000001</v>
      </c>
      <c r="M24" s="18" t="e">
        <v>#N/A</v>
      </c>
      <c r="N24" s="18">
        <v>0</v>
      </c>
      <c r="O24" s="11" t="s">
        <v>211</v>
      </c>
      <c r="P24" s="4"/>
      <c r="Q24" s="20" t="s">
        <v>211</v>
      </c>
      <c r="R24" s="13">
        <v>12.3</v>
      </c>
      <c r="S24" s="13">
        <v>1</v>
      </c>
      <c r="T24" s="11">
        <v>0.15520504731000001</v>
      </c>
      <c r="U24" s="11">
        <v>0.15168752370117558</v>
      </c>
      <c r="V24" s="2"/>
      <c r="W24" s="11">
        <v>-2.4778106509E-2</v>
      </c>
      <c r="X24" s="11">
        <v>3.8701470196000003E-2</v>
      </c>
      <c r="Y24" s="11">
        <v>0.16582615055000002</v>
      </c>
    </row>
    <row r="25" spans="2:25" s="139" customFormat="1" ht="16.8" customHeight="1" x14ac:dyDescent="0.3">
      <c r="B25" s="149" t="s">
        <v>441</v>
      </c>
      <c r="C25" s="140" t="s">
        <v>558</v>
      </c>
      <c r="D25" s="140" t="s">
        <v>165</v>
      </c>
      <c r="E25" s="140" t="s">
        <v>594</v>
      </c>
      <c r="F25" s="141">
        <v>0.01</v>
      </c>
      <c r="G25" s="2"/>
      <c r="H25" s="139">
        <v>104.63</v>
      </c>
      <c r="I25" s="142" t="s">
        <v>211</v>
      </c>
      <c r="J25" s="143" t="s">
        <v>211</v>
      </c>
      <c r="K25" s="143" t="s">
        <v>211</v>
      </c>
      <c r="L25" s="142">
        <v>7470.9861321999997</v>
      </c>
      <c r="M25" s="143" t="e">
        <v>#N/A</v>
      </c>
      <c r="N25" s="143">
        <v>0</v>
      </c>
      <c r="O25" s="144" t="s">
        <v>211</v>
      </c>
      <c r="P25" s="4"/>
      <c r="Q25" s="145" t="s">
        <v>211</v>
      </c>
      <c r="R25" s="146">
        <v>17.5</v>
      </c>
      <c r="S25" s="146">
        <v>1.38</v>
      </c>
      <c r="T25" s="144">
        <v>0.16714422159</v>
      </c>
      <c r="U25" s="144">
        <v>0.15827200611679251</v>
      </c>
      <c r="V25" s="2"/>
      <c r="W25" s="144">
        <v>7.8990463352999994E-3</v>
      </c>
      <c r="X25" s="144">
        <v>-1.5175040798999999E-2</v>
      </c>
      <c r="Y25" s="144">
        <v>0.18231530689</v>
      </c>
    </row>
    <row r="26" spans="2:25" s="10" customFormat="1" ht="16.8" customHeight="1" x14ac:dyDescent="0.3">
      <c r="B26" s="148" t="s">
        <v>430</v>
      </c>
      <c r="C26" s="76" t="s">
        <v>559</v>
      </c>
      <c r="D26" s="76" t="s">
        <v>475</v>
      </c>
      <c r="E26" s="76" t="s">
        <v>179</v>
      </c>
      <c r="F26" s="80">
        <v>8.5000000000000006E-3</v>
      </c>
      <c r="G26" s="2"/>
      <c r="H26" s="10">
        <v>77.900000000000006</v>
      </c>
      <c r="I26" s="16" t="s">
        <v>211</v>
      </c>
      <c r="J26" s="18" t="s">
        <v>211</v>
      </c>
      <c r="K26" s="18" t="s">
        <v>211</v>
      </c>
      <c r="L26" s="16">
        <v>179.39290869999999</v>
      </c>
      <c r="M26" s="18" t="e">
        <v>#N/A</v>
      </c>
      <c r="N26" s="18">
        <v>0</v>
      </c>
      <c r="O26" s="11" t="s">
        <v>211</v>
      </c>
      <c r="P26" s="4"/>
      <c r="Q26" s="20" t="s">
        <v>211</v>
      </c>
      <c r="R26" s="13">
        <v>12.22</v>
      </c>
      <c r="S26" s="13">
        <v>0.95</v>
      </c>
      <c r="T26" s="11">
        <v>0.16482330726</v>
      </c>
      <c r="U26" s="11">
        <v>0.14634146341463411</v>
      </c>
      <c r="V26" s="2"/>
      <c r="W26" s="11">
        <v>-6.4143681719999995E-4</v>
      </c>
      <c r="X26" s="11">
        <v>9.7938100846999998E-2</v>
      </c>
      <c r="Y26" s="11">
        <v>0.23797961723</v>
      </c>
    </row>
    <row r="27" spans="2:25" ht="14.4" x14ac:dyDescent="0.3">
      <c r="B27" s="211"/>
      <c r="C27" s="212"/>
      <c r="D27" s="212"/>
      <c r="E27" s="212"/>
      <c r="F27" s="124"/>
      <c r="H27" s="125"/>
      <c r="I27" s="125"/>
      <c r="J27" s="123"/>
      <c r="K27" s="123"/>
      <c r="L27" s="123"/>
      <c r="M27" s="123"/>
      <c r="N27" s="123"/>
      <c r="O27" s="123"/>
      <c r="P27" s="4"/>
      <c r="Q27" s="123"/>
      <c r="R27" s="123"/>
      <c r="S27" s="123"/>
      <c r="T27" s="123"/>
      <c r="U27" s="123"/>
      <c r="W27" s="123"/>
      <c r="X27" s="123"/>
      <c r="Y27" s="123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646</v>
      </c>
      <c r="D4" s="72" t="s">
        <v>280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2" customFormat="1" ht="17.399999999999999" customHeight="1" x14ac:dyDescent="0.3">
      <c r="A6" s="151"/>
      <c r="B6" s="151"/>
      <c r="C6" s="239" t="s">
        <v>1</v>
      </c>
      <c r="D6" s="240"/>
      <c r="E6" s="239" t="s">
        <v>303</v>
      </c>
      <c r="F6" s="240"/>
      <c r="G6" s="239" t="s">
        <v>7</v>
      </c>
      <c r="H6" s="241"/>
      <c r="I6" s="241"/>
      <c r="J6" s="241"/>
      <c r="K6" s="240"/>
      <c r="L6" s="238" t="s">
        <v>216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3"/>
      <c r="Z6" s="151"/>
    </row>
    <row r="7" spans="1:37" s="152" customFormat="1" ht="17.399999999999999" customHeight="1" x14ac:dyDescent="0.3">
      <c r="A7" s="151"/>
      <c r="B7" s="151"/>
      <c r="C7" s="207" t="s">
        <v>613</v>
      </c>
      <c r="D7" s="161" t="s">
        <v>211</v>
      </c>
      <c r="E7" s="188" t="s">
        <v>211</v>
      </c>
      <c r="F7" s="162" t="s">
        <v>211</v>
      </c>
      <c r="G7" s="189">
        <v>0.66781579345904118</v>
      </c>
      <c r="H7" s="164">
        <v>7.1751735098899996</v>
      </c>
      <c r="I7" s="164">
        <v>0.40861728024999999</v>
      </c>
      <c r="J7" s="165">
        <v>0.10192778419767122</v>
      </c>
      <c r="K7" s="165">
        <v>9.3611888861574954E-2</v>
      </c>
      <c r="L7" s="190">
        <v>-4.2339938688263166E-3</v>
      </c>
      <c r="M7" s="165">
        <v>6.3322563221140007E-2</v>
      </c>
      <c r="N7" s="165">
        <v>0.29468369651635007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3"/>
      <c r="Z7" s="151"/>
    </row>
    <row r="8" spans="1:37" s="71" customFormat="1" ht="21" customHeight="1" x14ac:dyDescent="0.3">
      <c r="A8" s="74"/>
      <c r="B8" s="74"/>
      <c r="C8" s="180" t="s">
        <v>0</v>
      </c>
      <c r="D8" s="73" t="s">
        <v>251</v>
      </c>
      <c r="E8" s="179" t="s">
        <v>10</v>
      </c>
      <c r="F8" s="73" t="s">
        <v>250</v>
      </c>
      <c r="G8" s="179" t="s">
        <v>6</v>
      </c>
      <c r="H8" s="73" t="s">
        <v>252</v>
      </c>
      <c r="I8" s="73" t="s">
        <v>253</v>
      </c>
      <c r="J8" s="73" t="s">
        <v>254</v>
      </c>
      <c r="K8" s="73" t="s">
        <v>255</v>
      </c>
      <c r="L8" s="179" t="s">
        <v>217</v>
      </c>
      <c r="M8" s="73" t="s">
        <v>218</v>
      </c>
      <c r="N8" s="73" t="s">
        <v>219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1"/>
      <c r="Z8" s="74"/>
    </row>
    <row r="9" spans="1:37" ht="16.8" customHeight="1" x14ac:dyDescent="0.3">
      <c r="A9" s="44">
        <v>1</v>
      </c>
      <c r="B9" s="44">
        <v>18</v>
      </c>
      <c r="C9" s="148" t="s">
        <v>67</v>
      </c>
      <c r="D9" s="184">
        <v>3477.4340000000002</v>
      </c>
      <c r="E9" s="18">
        <v>132107.71765999999</v>
      </c>
      <c r="F9" s="184">
        <v>119249.05607999999</v>
      </c>
      <c r="G9" s="20">
        <v>1.1078303007394337</v>
      </c>
      <c r="H9" s="13">
        <v>0.82</v>
      </c>
      <c r="I9" s="13">
        <v>0.05</v>
      </c>
      <c r="J9" s="11">
        <v>2.1584627533561464E-2</v>
      </c>
      <c r="K9" s="186">
        <v>1.5793629902605952E-2</v>
      </c>
      <c r="L9" s="11">
        <v>-1.1963589077E-2</v>
      </c>
      <c r="M9" s="11">
        <v>-8.9436605821999998E-2</v>
      </c>
      <c r="N9" s="11">
        <v>0.10867679293</v>
      </c>
      <c r="Q9" s="46">
        <v>0.66781579345904118</v>
      </c>
      <c r="R9" s="47">
        <v>9.3611888861574954E-2</v>
      </c>
      <c r="S9" s="44">
        <v>1</v>
      </c>
      <c r="T9" s="44" t="s">
        <v>67</v>
      </c>
      <c r="U9" s="46">
        <v>1.1078303007394337</v>
      </c>
      <c r="V9" s="44">
        <v>1</v>
      </c>
      <c r="W9" s="110" t="s">
        <v>65</v>
      </c>
      <c r="X9" s="110">
        <v>0.17544642857142861</v>
      </c>
    </row>
    <row r="10" spans="1:37" s="139" customFormat="1" ht="16.8" customHeight="1" x14ac:dyDescent="0.3">
      <c r="A10" s="172">
        <v>2</v>
      </c>
      <c r="B10" s="172">
        <v>1</v>
      </c>
      <c r="C10" s="149" t="s">
        <v>65</v>
      </c>
      <c r="D10" s="191">
        <v>49616.923000000003</v>
      </c>
      <c r="E10" s="143">
        <v>444567.63007999997</v>
      </c>
      <c r="F10" s="191">
        <v>474568.00433000003</v>
      </c>
      <c r="G10" s="145">
        <v>0.93678382449664954</v>
      </c>
      <c r="H10" s="146">
        <v>1.0481547337999999</v>
      </c>
      <c r="I10" s="146">
        <v>0.13100000000000001</v>
      </c>
      <c r="J10" s="144">
        <v>0.11698155511160714</v>
      </c>
      <c r="K10" s="196">
        <v>0.17544642857142861</v>
      </c>
      <c r="L10" s="8">
        <v>-2.1160485575999997E-3</v>
      </c>
      <c r="M10" s="8">
        <v>7.4856667680999994E-2</v>
      </c>
      <c r="N10" s="8">
        <v>0.20922784812</v>
      </c>
      <c r="O10" s="172"/>
      <c r="P10" s="172"/>
      <c r="Q10" s="174">
        <v>0.66781579345904118</v>
      </c>
      <c r="R10" s="175">
        <v>9.3611888861574954E-2</v>
      </c>
      <c r="S10" s="172">
        <v>2</v>
      </c>
      <c r="T10" s="172" t="s">
        <v>65</v>
      </c>
      <c r="U10" s="174">
        <v>0.93678382449664954</v>
      </c>
      <c r="V10" s="172">
        <v>2</v>
      </c>
      <c r="W10" s="208" t="s">
        <v>49</v>
      </c>
      <c r="X10" s="208">
        <v>0.13588324106693508</v>
      </c>
      <c r="Y10" s="173"/>
      <c r="Z10" s="172"/>
    </row>
    <row r="11" spans="1:37" ht="16.8" customHeight="1" x14ac:dyDescent="0.3">
      <c r="A11" s="44">
        <v>10</v>
      </c>
      <c r="B11" s="44">
        <v>10</v>
      </c>
      <c r="C11" s="148" t="s">
        <v>449</v>
      </c>
      <c r="D11" s="184">
        <v>9625</v>
      </c>
      <c r="E11" s="18">
        <v>696176.25</v>
      </c>
      <c r="F11" s="184">
        <v>1020915.3526</v>
      </c>
      <c r="G11" s="20">
        <v>0.68191378279014436</v>
      </c>
      <c r="H11" s="13">
        <v>13.05</v>
      </c>
      <c r="I11" s="13">
        <v>0.6</v>
      </c>
      <c r="J11" s="11">
        <v>0.18042306097055164</v>
      </c>
      <c r="K11" s="186">
        <v>9.9543757776856076E-2</v>
      </c>
      <c r="L11" s="11">
        <v>-2.2567567568000001E-2</v>
      </c>
      <c r="M11" s="11">
        <v>1.1969514601999999E-2</v>
      </c>
      <c r="N11" s="11">
        <v>2.1884708275999996E-2</v>
      </c>
      <c r="Q11" s="46">
        <v>0.66781579345904118</v>
      </c>
      <c r="R11" s="47">
        <v>9.3611888861574954E-2</v>
      </c>
      <c r="S11" s="44">
        <v>3</v>
      </c>
      <c r="T11" s="44" t="s">
        <v>462</v>
      </c>
      <c r="U11" s="46">
        <v>0.8871025208023855</v>
      </c>
      <c r="V11" s="44">
        <v>3</v>
      </c>
      <c r="W11" s="110" t="s">
        <v>74</v>
      </c>
      <c r="X11" s="110">
        <v>0.13264554163596168</v>
      </c>
    </row>
    <row r="12" spans="1:37" s="139" customFormat="1" ht="16.8" customHeight="1" x14ac:dyDescent="0.3">
      <c r="A12" s="172">
        <v>8</v>
      </c>
      <c r="B12" s="172">
        <v>16</v>
      </c>
      <c r="C12" s="149" t="s">
        <v>37</v>
      </c>
      <c r="D12" s="191">
        <v>27130.066999999999</v>
      </c>
      <c r="E12" s="143">
        <v>2084131.7468999999</v>
      </c>
      <c r="F12" s="191">
        <v>2925920.2839000002</v>
      </c>
      <c r="G12" s="145">
        <v>0.71229956549671669</v>
      </c>
      <c r="H12" s="146">
        <v>5.55</v>
      </c>
      <c r="I12" s="146">
        <v>0.4</v>
      </c>
      <c r="J12" s="144">
        <v>7.2246810727759944E-2</v>
      </c>
      <c r="K12" s="196">
        <v>6.2483728196981586E-2</v>
      </c>
      <c r="L12" s="144">
        <v>1.6137566137000001E-2</v>
      </c>
      <c r="M12" s="144">
        <v>-4.2392447565999997E-2</v>
      </c>
      <c r="N12" s="144">
        <v>5.2351665541E-2</v>
      </c>
      <c r="O12" s="172"/>
      <c r="P12" s="172"/>
      <c r="Q12" s="174">
        <v>0.66781579345904118</v>
      </c>
      <c r="R12" s="175">
        <v>9.3611888861574954E-2</v>
      </c>
      <c r="S12" s="172">
        <v>4</v>
      </c>
      <c r="T12" s="172" t="s">
        <v>30</v>
      </c>
      <c r="U12" s="174">
        <v>0.82641014609304453</v>
      </c>
      <c r="V12" s="172">
        <v>4</v>
      </c>
      <c r="W12" s="208" t="s">
        <v>30</v>
      </c>
      <c r="X12" s="208">
        <v>0.12887828162291171</v>
      </c>
      <c r="Y12" s="173"/>
      <c r="Z12" s="172"/>
    </row>
    <row r="13" spans="1:37" ht="16.8" customHeight="1" x14ac:dyDescent="0.3">
      <c r="A13" s="44">
        <v>3</v>
      </c>
      <c r="B13" s="44">
        <v>6</v>
      </c>
      <c r="C13" s="148" t="s">
        <v>462</v>
      </c>
      <c r="D13" s="184">
        <v>35021.735999999997</v>
      </c>
      <c r="E13" s="18">
        <v>267916.28039999999</v>
      </c>
      <c r="F13" s="184">
        <v>302012.75965000002</v>
      </c>
      <c r="G13" s="20">
        <v>0.8871025208023855</v>
      </c>
      <c r="H13" s="13">
        <v>1.395</v>
      </c>
      <c r="I13" s="13">
        <v>7.4999999999999997E-2</v>
      </c>
      <c r="J13" s="11">
        <v>0.18235294117647061</v>
      </c>
      <c r="K13" s="186">
        <v>0.1176470588235294</v>
      </c>
      <c r="L13" s="11">
        <v>-8.1081081080999998E-2</v>
      </c>
      <c r="M13" s="11">
        <v>-3.5394831522E-2</v>
      </c>
      <c r="N13" s="11">
        <v>0.19610467595</v>
      </c>
      <c r="Q13" s="46">
        <v>0.66781579345904118</v>
      </c>
      <c r="R13" s="47">
        <v>9.3611888861574954E-2</v>
      </c>
      <c r="S13" s="44">
        <v>5</v>
      </c>
      <c r="T13" s="44" t="s">
        <v>24</v>
      </c>
      <c r="U13" s="46">
        <v>0.82372093119656442</v>
      </c>
      <c r="V13" s="44">
        <v>5</v>
      </c>
      <c r="W13" s="110" t="s">
        <v>78</v>
      </c>
      <c r="X13" s="110">
        <v>0.11980496865567682</v>
      </c>
    </row>
    <row r="14" spans="1:37" s="139" customFormat="1" ht="16.8" customHeight="1" x14ac:dyDescent="0.3">
      <c r="A14" s="172">
        <v>4</v>
      </c>
      <c r="B14" s="172">
        <v>4</v>
      </c>
      <c r="C14" s="149" t="s">
        <v>30</v>
      </c>
      <c r="D14" s="191">
        <v>12000</v>
      </c>
      <c r="E14" s="143">
        <v>1005600</v>
      </c>
      <c r="F14" s="191">
        <v>1216829.2037</v>
      </c>
      <c r="G14" s="145">
        <v>0.82641014609304453</v>
      </c>
      <c r="H14" s="146">
        <v>10.67</v>
      </c>
      <c r="I14" s="146">
        <v>0.9</v>
      </c>
      <c r="J14" s="144">
        <v>0.12732696897374701</v>
      </c>
      <c r="K14" s="196">
        <v>0.12887828162291171</v>
      </c>
      <c r="L14" s="144">
        <v>-1.3769565729E-2</v>
      </c>
      <c r="M14" s="144">
        <v>5.3725830559000001E-2</v>
      </c>
      <c r="N14" s="144">
        <v>0.38077319109000002</v>
      </c>
      <c r="O14" s="172"/>
      <c r="P14" s="172"/>
      <c r="Q14" s="174">
        <v>0.66781579345904118</v>
      </c>
      <c r="R14" s="175">
        <v>9.3611888861574954E-2</v>
      </c>
      <c r="S14" s="172">
        <v>6</v>
      </c>
      <c r="T14" s="172" t="s">
        <v>230</v>
      </c>
      <c r="U14" s="174">
        <v>0.80295952008153215</v>
      </c>
      <c r="V14" s="172">
        <v>6</v>
      </c>
      <c r="W14" s="208" t="s">
        <v>462</v>
      </c>
      <c r="X14" s="208">
        <v>0.1176470588235294</v>
      </c>
      <c r="Y14" s="173"/>
      <c r="Z14" s="172"/>
    </row>
    <row r="15" spans="1:37" ht="16.8" customHeight="1" x14ac:dyDescent="0.3">
      <c r="A15" s="44">
        <v>5</v>
      </c>
      <c r="B15" s="44">
        <v>14</v>
      </c>
      <c r="C15" s="148" t="s">
        <v>24</v>
      </c>
      <c r="D15" s="184">
        <v>11817.767</v>
      </c>
      <c r="E15" s="18">
        <v>1438104.0662</v>
      </c>
      <c r="F15" s="184">
        <v>1745863.2065000001</v>
      </c>
      <c r="G15" s="20">
        <v>0.82372093119656442</v>
      </c>
      <c r="H15" s="13">
        <v>12.55</v>
      </c>
      <c r="I15" s="13">
        <v>0.85</v>
      </c>
      <c r="J15" s="11">
        <v>0.10313090640366344</v>
      </c>
      <c r="K15" s="186">
        <v>8.3819541459551145E-2</v>
      </c>
      <c r="L15" s="11">
        <v>1.7049728373999998E-2</v>
      </c>
      <c r="M15" s="11">
        <v>1.3838410785E-2</v>
      </c>
      <c r="N15" s="11">
        <v>0.20745095941</v>
      </c>
      <c r="Q15" s="46">
        <v>0.66781579345904118</v>
      </c>
      <c r="R15" s="47">
        <v>9.3611888861574954E-2</v>
      </c>
      <c r="S15" s="44">
        <v>7</v>
      </c>
      <c r="T15" s="44" t="s">
        <v>74</v>
      </c>
      <c r="U15" s="46">
        <v>0.75110023956366567</v>
      </c>
      <c r="V15" s="44">
        <v>7</v>
      </c>
      <c r="W15" s="110" t="s">
        <v>72</v>
      </c>
      <c r="X15" s="110">
        <v>0.1128526645768025</v>
      </c>
    </row>
    <row r="16" spans="1:37" s="139" customFormat="1" ht="16.8" customHeight="1" x14ac:dyDescent="0.3">
      <c r="A16" s="172">
        <v>9</v>
      </c>
      <c r="B16" s="172">
        <v>12</v>
      </c>
      <c r="C16" s="149" t="s">
        <v>50</v>
      </c>
      <c r="D16" s="191">
        <v>3690.6950000000002</v>
      </c>
      <c r="E16" s="143">
        <v>515774.62624999997</v>
      </c>
      <c r="F16" s="191">
        <v>735708.92182000005</v>
      </c>
      <c r="G16" s="145">
        <v>0.70105800127321327</v>
      </c>
      <c r="H16" s="146">
        <v>11.47</v>
      </c>
      <c r="I16" s="146">
        <v>1.07</v>
      </c>
      <c r="J16" s="144">
        <v>8.2075134168157426E-2</v>
      </c>
      <c r="K16" s="196">
        <v>9.1878354203935614E-2</v>
      </c>
      <c r="L16" s="144">
        <v>-1.0619469025999998E-2</v>
      </c>
      <c r="M16" s="144">
        <v>2.1457774925000003E-2</v>
      </c>
      <c r="N16" s="144">
        <v>0.16685808948999997</v>
      </c>
      <c r="O16" s="172"/>
      <c r="P16" s="172"/>
      <c r="Q16" s="174">
        <v>0.66781579345904118</v>
      </c>
      <c r="R16" s="175">
        <v>9.3611888861574954E-2</v>
      </c>
      <c r="S16" s="172">
        <v>8</v>
      </c>
      <c r="T16" s="172" t="s">
        <v>37</v>
      </c>
      <c r="U16" s="174">
        <v>0.71229956549671669</v>
      </c>
      <c r="V16" s="172">
        <v>8</v>
      </c>
      <c r="W16" s="208" t="s">
        <v>398</v>
      </c>
      <c r="X16" s="208">
        <v>0.10875546204887522</v>
      </c>
      <c r="Y16" s="173"/>
      <c r="Z16" s="172"/>
    </row>
    <row r="17" spans="1:26" ht="16.8" customHeight="1" x14ac:dyDescent="0.3">
      <c r="A17" s="44">
        <v>7</v>
      </c>
      <c r="B17" s="44">
        <v>3</v>
      </c>
      <c r="C17" s="148" t="s">
        <v>74</v>
      </c>
      <c r="D17" s="184">
        <v>1798</v>
      </c>
      <c r="E17" s="18">
        <v>73196.58</v>
      </c>
      <c r="F17" s="184">
        <v>97452.478570000007</v>
      </c>
      <c r="G17" s="20">
        <v>0.75110023956366567</v>
      </c>
      <c r="H17" s="13">
        <v>5.37</v>
      </c>
      <c r="I17" s="13">
        <v>0.45</v>
      </c>
      <c r="J17" s="11">
        <v>0.13190862196020633</v>
      </c>
      <c r="K17" s="186">
        <v>0.13264554163596168</v>
      </c>
      <c r="L17" s="11">
        <v>1.0173697272E-2</v>
      </c>
      <c r="M17" s="11">
        <v>0.15549566183999999</v>
      </c>
      <c r="N17" s="11">
        <v>0.40673375948000001</v>
      </c>
      <c r="Q17" s="46">
        <v>0.66781579345904118</v>
      </c>
      <c r="R17" s="47">
        <v>9.3611888861574954E-2</v>
      </c>
      <c r="S17" s="44">
        <v>9</v>
      </c>
      <c r="T17" s="44" t="s">
        <v>50</v>
      </c>
      <c r="U17" s="46">
        <v>0.70105800127321327</v>
      </c>
      <c r="V17" s="44">
        <v>9</v>
      </c>
      <c r="W17" s="110" t="s">
        <v>18</v>
      </c>
      <c r="X17" s="110">
        <v>0.10403890885857237</v>
      </c>
    </row>
    <row r="18" spans="1:26" s="139" customFormat="1" ht="16.8" customHeight="1" x14ac:dyDescent="0.3">
      <c r="A18" s="172">
        <v>6</v>
      </c>
      <c r="B18" s="172">
        <v>15</v>
      </c>
      <c r="C18" s="149" t="s">
        <v>230</v>
      </c>
      <c r="D18" s="191">
        <v>4824.9870000000001</v>
      </c>
      <c r="E18" s="143">
        <v>294275.95713</v>
      </c>
      <c r="F18" s="191">
        <v>366489.15639000002</v>
      </c>
      <c r="G18" s="145">
        <v>0.80295952008153215</v>
      </c>
      <c r="H18" s="146">
        <v>4.0199999999999996</v>
      </c>
      <c r="I18" s="146">
        <v>0.34</v>
      </c>
      <c r="J18" s="144">
        <v>6.5912444663059525E-2</v>
      </c>
      <c r="K18" s="196">
        <v>6.6896212493851456E-2</v>
      </c>
      <c r="L18" s="144">
        <v>5.4401582583999998E-3</v>
      </c>
      <c r="M18" s="144">
        <v>0.17895223316</v>
      </c>
      <c r="N18" s="144">
        <v>0.45403639796</v>
      </c>
      <c r="O18" s="172"/>
      <c r="P18" s="172"/>
      <c r="Q18" s="174">
        <v>0.66781579345904118</v>
      </c>
      <c r="R18" s="175">
        <v>9.3611888861574954E-2</v>
      </c>
      <c r="S18" s="172">
        <v>10</v>
      </c>
      <c r="T18" s="172" t="s">
        <v>449</v>
      </c>
      <c r="U18" s="174">
        <v>0.68191378279014436</v>
      </c>
      <c r="V18" s="172">
        <v>10</v>
      </c>
      <c r="W18" s="208" t="s">
        <v>449</v>
      </c>
      <c r="X18" s="208">
        <v>9.9543757776856076E-2</v>
      </c>
      <c r="Y18" s="173"/>
      <c r="Z18" s="172"/>
    </row>
    <row r="19" spans="1:26" ht="16.8" customHeight="1" x14ac:dyDescent="0.3">
      <c r="A19" s="44">
        <v>11</v>
      </c>
      <c r="B19" s="44">
        <v>13</v>
      </c>
      <c r="C19" s="148" t="s">
        <v>21</v>
      </c>
      <c r="D19" s="184">
        <v>20767.328000000001</v>
      </c>
      <c r="E19" s="18">
        <v>1363167.4099000001</v>
      </c>
      <c r="F19" s="184">
        <v>2153619.5762999998</v>
      </c>
      <c r="G19" s="20">
        <v>0.63296574051484689</v>
      </c>
      <c r="H19" s="13">
        <v>5.76</v>
      </c>
      <c r="I19" s="13">
        <v>0.48</v>
      </c>
      <c r="J19" s="11">
        <v>8.7751371116461127E-2</v>
      </c>
      <c r="K19" s="186">
        <v>8.7751371116461127E-2</v>
      </c>
      <c r="L19" s="11">
        <v>-1.5006002401E-2</v>
      </c>
      <c r="M19" s="11">
        <v>1.5930610152000001E-2</v>
      </c>
      <c r="N19" s="11">
        <v>0.21785719244999999</v>
      </c>
      <c r="Q19" s="46">
        <v>0.66781579345904118</v>
      </c>
      <c r="R19" s="47">
        <v>9.3611888861574954E-2</v>
      </c>
      <c r="S19" s="44">
        <v>11</v>
      </c>
      <c r="T19" s="44" t="s">
        <v>21</v>
      </c>
      <c r="U19" s="46">
        <v>0.63296574051484689</v>
      </c>
      <c r="V19" s="44">
        <v>11</v>
      </c>
      <c r="W19" s="110" t="s">
        <v>45</v>
      </c>
      <c r="X19" s="110">
        <v>9.638554216867469E-2</v>
      </c>
    </row>
    <row r="20" spans="1:26" ht="16.8" customHeight="1" x14ac:dyDescent="0.3">
      <c r="A20" s="44">
        <v>12</v>
      </c>
      <c r="B20" s="44">
        <v>5</v>
      </c>
      <c r="C20" s="148" t="s">
        <v>78</v>
      </c>
      <c r="D20" s="184">
        <v>1815.6959999999999</v>
      </c>
      <c r="E20" s="18">
        <v>78202.026719999994</v>
      </c>
      <c r="F20" s="184">
        <v>123783.47315999999</v>
      </c>
      <c r="G20" s="20">
        <v>0.63176468331049052</v>
      </c>
      <c r="H20" s="13">
        <v>5.6770148750000002</v>
      </c>
      <c r="I20" s="13">
        <v>0.43</v>
      </c>
      <c r="J20" s="11">
        <v>0.1318090289064314</v>
      </c>
      <c r="K20" s="186">
        <v>0.11980496865567682</v>
      </c>
      <c r="L20" s="11">
        <v>1.395024412E-3</v>
      </c>
      <c r="M20" s="11">
        <v>-3.5815819669999999E-2</v>
      </c>
      <c r="N20" s="11">
        <v>0.26318525296</v>
      </c>
      <c r="Q20" s="46">
        <v>0.66781579345904118</v>
      </c>
      <c r="R20" s="47">
        <v>9.3611888861574954E-2</v>
      </c>
      <c r="S20" s="44">
        <v>13</v>
      </c>
      <c r="T20" s="44" t="s">
        <v>72</v>
      </c>
      <c r="U20" s="46">
        <v>0.61194004622086839</v>
      </c>
      <c r="V20" s="44">
        <v>13</v>
      </c>
      <c r="W20" s="110" t="s">
        <v>21</v>
      </c>
      <c r="X20" s="110">
        <v>8.7751371116461127E-2</v>
      </c>
    </row>
    <row r="21" spans="1:26" s="139" customFormat="1" ht="16.8" customHeight="1" x14ac:dyDescent="0.3">
      <c r="A21" s="172">
        <v>13</v>
      </c>
      <c r="B21" s="172">
        <v>7</v>
      </c>
      <c r="C21" s="149" t="s">
        <v>72</v>
      </c>
      <c r="D21" s="191">
        <v>2676</v>
      </c>
      <c r="E21" s="143">
        <v>136583.04000000001</v>
      </c>
      <c r="F21" s="191">
        <v>223196.76714000001</v>
      </c>
      <c r="G21" s="145">
        <v>0.61194004622086839</v>
      </c>
      <c r="H21" s="146">
        <v>4.33</v>
      </c>
      <c r="I21" s="146">
        <v>0.48</v>
      </c>
      <c r="J21" s="144">
        <v>8.4835423197492155E-2</v>
      </c>
      <c r="K21" s="196">
        <v>0.1128526645768025</v>
      </c>
      <c r="L21" s="144">
        <v>3.3418517796000003E-3</v>
      </c>
      <c r="M21" s="144">
        <v>3.0036104963E-2</v>
      </c>
      <c r="N21" s="144">
        <v>0.23700525537</v>
      </c>
      <c r="O21" s="172"/>
      <c r="P21" s="172"/>
      <c r="Q21" s="174">
        <v>0.66781579345904118</v>
      </c>
      <c r="R21" s="175">
        <v>9.3611888861574954E-2</v>
      </c>
      <c r="S21" s="172">
        <v>14</v>
      </c>
      <c r="T21" s="172" t="s">
        <v>398</v>
      </c>
      <c r="U21" s="174">
        <v>0.56099049436519866</v>
      </c>
      <c r="V21" s="172">
        <v>14</v>
      </c>
      <c r="W21" s="208" t="s">
        <v>24</v>
      </c>
      <c r="X21" s="208">
        <v>8.3819541459551145E-2</v>
      </c>
      <c r="Y21" s="173"/>
      <c r="Z21" s="172"/>
    </row>
    <row r="22" spans="1:26" ht="16.8" customHeight="1" x14ac:dyDescent="0.3">
      <c r="A22" s="44">
        <v>18</v>
      </c>
      <c r="B22" s="44">
        <v>11</v>
      </c>
      <c r="C22" s="148" t="s">
        <v>45</v>
      </c>
      <c r="D22" s="184">
        <v>82826.294999999998</v>
      </c>
      <c r="E22" s="18">
        <v>412474.94910000003</v>
      </c>
      <c r="F22" s="184">
        <v>818773.15228000004</v>
      </c>
      <c r="G22" s="20">
        <v>0.50377195191537483</v>
      </c>
      <c r="H22" s="13">
        <v>0.61</v>
      </c>
      <c r="I22" s="13">
        <v>0.04</v>
      </c>
      <c r="J22" s="11">
        <v>0.12248995983935741</v>
      </c>
      <c r="K22" s="186">
        <v>9.638554216867469E-2</v>
      </c>
      <c r="L22" s="11">
        <v>-9.9403578523999999E-3</v>
      </c>
      <c r="M22" s="11">
        <v>1.5060199858000002E-3</v>
      </c>
      <c r="N22" s="11">
        <v>0.11461936997000001</v>
      </c>
      <c r="Q22" s="46">
        <v>0.66781579345904118</v>
      </c>
      <c r="R22" s="47">
        <v>9.3611888861574954E-2</v>
      </c>
      <c r="S22" s="44">
        <v>15</v>
      </c>
      <c r="T22" s="44" t="s">
        <v>79</v>
      </c>
      <c r="U22" s="46">
        <v>0.55307611667252687</v>
      </c>
      <c r="V22" s="44">
        <v>15</v>
      </c>
      <c r="W22" s="110" t="s">
        <v>230</v>
      </c>
      <c r="X22" s="110">
        <v>6.6896212493851456E-2</v>
      </c>
    </row>
    <row r="23" spans="1:26" s="139" customFormat="1" ht="16.8" customHeight="1" x14ac:dyDescent="0.3">
      <c r="A23" s="172">
        <v>16</v>
      </c>
      <c r="B23" s="172">
        <v>9</v>
      </c>
      <c r="C23" s="149" t="s">
        <v>18</v>
      </c>
      <c r="D23" s="191">
        <v>26638.202000000001</v>
      </c>
      <c r="E23" s="143">
        <v>1259720.5726000001</v>
      </c>
      <c r="F23" s="191">
        <v>2286456.6022999999</v>
      </c>
      <c r="G23" s="145">
        <v>0.55094882244115972</v>
      </c>
      <c r="H23" s="146">
        <v>5</v>
      </c>
      <c r="I23" s="146">
        <v>0.41</v>
      </c>
      <c r="J23" s="144">
        <v>0.1057305984335085</v>
      </c>
      <c r="K23" s="196">
        <v>0.10403890885857237</v>
      </c>
      <c r="L23" s="144">
        <v>1.1334473909E-2</v>
      </c>
      <c r="M23" s="144">
        <v>5.5726331743999998E-2</v>
      </c>
      <c r="N23" s="144">
        <v>0.33154313627999998</v>
      </c>
      <c r="O23" s="172"/>
      <c r="P23" s="172"/>
      <c r="Q23" s="174">
        <v>0.66781579345904118</v>
      </c>
      <c r="R23" s="175">
        <v>9.3611888861574954E-2</v>
      </c>
      <c r="S23" s="172">
        <v>16</v>
      </c>
      <c r="T23" s="172" t="s">
        <v>18</v>
      </c>
      <c r="U23" s="174">
        <v>0.55094882244115972</v>
      </c>
      <c r="V23" s="172">
        <v>16</v>
      </c>
      <c r="W23" s="208" t="s">
        <v>37</v>
      </c>
      <c r="X23" s="208">
        <v>6.2483728196981586E-2</v>
      </c>
      <c r="Y23" s="173"/>
      <c r="Z23" s="172"/>
    </row>
    <row r="24" spans="1:26" ht="16.8" customHeight="1" x14ac:dyDescent="0.3">
      <c r="A24" s="44">
        <v>14</v>
      </c>
      <c r="B24" s="44">
        <v>8</v>
      </c>
      <c r="C24" s="148" t="s">
        <v>398</v>
      </c>
      <c r="D24" s="184">
        <v>11610.812</v>
      </c>
      <c r="E24" s="18">
        <v>717432.07348000002</v>
      </c>
      <c r="F24" s="184">
        <v>1278866.72</v>
      </c>
      <c r="G24" s="20">
        <v>0.56099049436519866</v>
      </c>
      <c r="H24" s="13">
        <v>6.49</v>
      </c>
      <c r="I24" s="13">
        <v>0.56000000000000005</v>
      </c>
      <c r="J24" s="11">
        <v>0.10503317688946431</v>
      </c>
      <c r="K24" s="186">
        <v>0.10875546204887522</v>
      </c>
      <c r="L24" s="11">
        <v>3.1552587644999998E-2</v>
      </c>
      <c r="M24" s="11">
        <v>0.12681691309999998</v>
      </c>
      <c r="N24" s="11">
        <v>0.43482790063000004</v>
      </c>
      <c r="Q24" s="46">
        <v>0.66781579345904118</v>
      </c>
      <c r="R24" s="47">
        <v>9.3611888861574954E-2</v>
      </c>
      <c r="S24" s="44">
        <v>17</v>
      </c>
      <c r="T24" s="44" t="s">
        <v>466</v>
      </c>
      <c r="U24" s="46">
        <v>0.51986295899049551</v>
      </c>
      <c r="V24" s="44">
        <v>17</v>
      </c>
      <c r="W24" s="110" t="s">
        <v>79</v>
      </c>
      <c r="X24" s="110">
        <v>4.807210816224336E-2</v>
      </c>
    </row>
    <row r="25" spans="1:26" s="139" customFormat="1" ht="16.8" customHeight="1" x14ac:dyDescent="0.3">
      <c r="A25" s="172">
        <v>19</v>
      </c>
      <c r="B25" s="172">
        <v>2</v>
      </c>
      <c r="C25" s="149" t="s">
        <v>49</v>
      </c>
      <c r="D25" s="191">
        <v>8543.4930000000004</v>
      </c>
      <c r="E25" s="143">
        <v>339518.41181999998</v>
      </c>
      <c r="F25" s="191">
        <v>766745.57435999997</v>
      </c>
      <c r="G25" s="145">
        <v>0.44280452756886779</v>
      </c>
      <c r="H25" s="146">
        <v>4.8</v>
      </c>
      <c r="I25" s="146">
        <v>0.45</v>
      </c>
      <c r="J25" s="144">
        <v>0.12078510317060896</v>
      </c>
      <c r="K25" s="196">
        <v>0.13588324106693508</v>
      </c>
      <c r="L25" s="144">
        <v>9.6544715451999993E-3</v>
      </c>
      <c r="M25" s="144">
        <v>7.1212877398000002E-2</v>
      </c>
      <c r="N25" s="144">
        <v>0.32485690103000003</v>
      </c>
      <c r="O25" s="172"/>
      <c r="P25" s="172"/>
      <c r="Q25" s="174">
        <v>0.66781579345904118</v>
      </c>
      <c r="R25" s="175">
        <v>9.3611888861574954E-2</v>
      </c>
      <c r="S25" s="172">
        <v>18</v>
      </c>
      <c r="T25" s="172" t="s">
        <v>45</v>
      </c>
      <c r="U25" s="174">
        <v>0.50377195191537483</v>
      </c>
      <c r="V25" s="172">
        <v>18</v>
      </c>
      <c r="W25" s="208" t="s">
        <v>67</v>
      </c>
      <c r="X25" s="208">
        <v>1.5793629902605952E-2</v>
      </c>
      <c r="Y25" s="173"/>
      <c r="Z25" s="172"/>
    </row>
    <row r="26" spans="1:26" ht="16.8" customHeight="1" x14ac:dyDescent="0.3">
      <c r="A26" s="44">
        <v>17</v>
      </c>
      <c r="B26" s="44">
        <v>20</v>
      </c>
      <c r="C26" s="148" t="s">
        <v>466</v>
      </c>
      <c r="D26" s="184">
        <v>7316.1710000000003</v>
      </c>
      <c r="E26" s="18">
        <v>157297.6765</v>
      </c>
      <c r="F26" s="184">
        <v>302575.27253999998</v>
      </c>
      <c r="G26" s="20">
        <v>0.51986295899049551</v>
      </c>
      <c r="H26" s="13">
        <v>0</v>
      </c>
      <c r="I26" s="13">
        <v>0</v>
      </c>
      <c r="J26" s="11">
        <v>0</v>
      </c>
      <c r="K26" s="186">
        <v>0</v>
      </c>
      <c r="L26" s="11">
        <v>-2.2727272727000002E-2</v>
      </c>
      <c r="M26" s="11">
        <v>0.33126934985000001</v>
      </c>
      <c r="N26" s="11">
        <v>0.64877300614000011</v>
      </c>
      <c r="Q26" s="46">
        <v>0.66781579345904118</v>
      </c>
      <c r="R26" s="47">
        <v>9.3611888861574954E-2</v>
      </c>
      <c r="S26" s="44">
        <v>19</v>
      </c>
      <c r="T26" s="44" t="s">
        <v>49</v>
      </c>
      <c r="U26" s="46">
        <v>0.44280452756886779</v>
      </c>
      <c r="V26" s="44">
        <v>19</v>
      </c>
      <c r="W26" s="110" t="s">
        <v>77</v>
      </c>
      <c r="X26" s="110">
        <v>5.6444990000317462E-3</v>
      </c>
    </row>
    <row r="27" spans="1:26" s="139" customFormat="1" ht="16.8" customHeight="1" x14ac:dyDescent="0.3">
      <c r="A27" s="172">
        <v>15</v>
      </c>
      <c r="B27" s="172">
        <v>17</v>
      </c>
      <c r="C27" s="149" t="s">
        <v>79</v>
      </c>
      <c r="D27" s="191">
        <v>1415</v>
      </c>
      <c r="E27" s="143">
        <v>56515.1</v>
      </c>
      <c r="F27" s="191">
        <v>102183.2227</v>
      </c>
      <c r="G27" s="145">
        <v>0.55307611667252687</v>
      </c>
      <c r="H27" s="146">
        <v>1.78</v>
      </c>
      <c r="I27" s="146">
        <v>0.16</v>
      </c>
      <c r="J27" s="144">
        <v>4.4566850275413121E-2</v>
      </c>
      <c r="K27" s="196">
        <v>4.807210816224336E-2</v>
      </c>
      <c r="L27" s="144">
        <v>3.2655111791E-3</v>
      </c>
      <c r="M27" s="144">
        <v>0.23753166409999998</v>
      </c>
      <c r="N27" s="144">
        <v>0.98593168042000001</v>
      </c>
      <c r="O27" s="172"/>
      <c r="P27" s="172"/>
      <c r="Q27" s="174">
        <v>0.66781579345904118</v>
      </c>
      <c r="R27" s="175">
        <v>9.3611888861574954E-2</v>
      </c>
      <c r="S27" s="172">
        <v>20</v>
      </c>
      <c r="T27" s="172" t="s">
        <v>77</v>
      </c>
      <c r="U27" s="174">
        <v>0.31380615458051647</v>
      </c>
      <c r="V27" s="172">
        <v>20</v>
      </c>
      <c r="W27" s="208" t="s">
        <v>466</v>
      </c>
      <c r="X27" s="208">
        <v>0</v>
      </c>
      <c r="Y27" s="173"/>
      <c r="Z27" s="172"/>
    </row>
    <row r="28" spans="1:26" ht="16.8" customHeight="1" x14ac:dyDescent="0.3">
      <c r="A28" s="44">
        <v>20</v>
      </c>
      <c r="B28" s="44">
        <v>19</v>
      </c>
      <c r="C28" s="148" t="s">
        <v>77</v>
      </c>
      <c r="D28" s="184">
        <v>111.17700000000001</v>
      </c>
      <c r="E28" s="18">
        <v>70043.733540000001</v>
      </c>
      <c r="F28" s="184">
        <v>223207.01018000001</v>
      </c>
      <c r="G28" s="20">
        <v>0.31380615458051647</v>
      </c>
      <c r="H28" s="13">
        <v>43.113300588999998</v>
      </c>
      <c r="I28" s="13">
        <v>0.29634560500000001</v>
      </c>
      <c r="J28" s="11">
        <v>6.8431638025776953E-2</v>
      </c>
      <c r="K28" s="186">
        <v>5.6444990000317462E-3</v>
      </c>
      <c r="L28" s="11" t="s">
        <v>211</v>
      </c>
      <c r="M28" s="11">
        <v>8.9165004157999994E-2</v>
      </c>
      <c r="N28" s="11">
        <v>0.13097614683</v>
      </c>
      <c r="Q28" s="46">
        <v>0.66781579345904118</v>
      </c>
      <c r="R28" s="47">
        <v>9.3611888861574954E-2</v>
      </c>
      <c r="S28" s="44">
        <v>21</v>
      </c>
      <c r="T28" s="44" t="e">
        <v>#N/A</v>
      </c>
      <c r="U28" s="46" t="e">
        <v>#N/A</v>
      </c>
      <c r="V28" s="44">
        <v>21</v>
      </c>
      <c r="W28" s="110" t="e">
        <v>#N/A</v>
      </c>
      <c r="X28" s="110" t="e">
        <v>#N/A</v>
      </c>
    </row>
    <row r="29" spans="1:26" hidden="1" x14ac:dyDescent="0.3">
      <c r="C29" s="10"/>
      <c r="D29" s="17"/>
      <c r="E29" s="17"/>
      <c r="F29" s="17"/>
      <c r="G29" s="19"/>
      <c r="H29" s="12"/>
      <c r="I29" s="12"/>
      <c r="J29" s="8"/>
      <c r="K29" s="185"/>
      <c r="L29" s="8"/>
      <c r="M29" s="8"/>
      <c r="N29" s="8"/>
      <c r="R29" s="46"/>
    </row>
    <row r="30" spans="1:26" hidden="1" x14ac:dyDescent="0.3">
      <c r="D30" s="17"/>
      <c r="E30" s="17"/>
      <c r="F30" s="17"/>
      <c r="G30" s="19"/>
      <c r="H30" s="12"/>
      <c r="I30" s="12"/>
      <c r="J30" s="8"/>
      <c r="K30" s="185"/>
      <c r="L30" s="8"/>
      <c r="M30" s="8"/>
      <c r="N30" s="8"/>
      <c r="R30" s="46"/>
    </row>
    <row r="31" spans="1:26" hidden="1" x14ac:dyDescent="0.3">
      <c r="C31" s="10"/>
      <c r="D31" s="17"/>
      <c r="E31" s="17"/>
      <c r="F31" s="17"/>
      <c r="G31" s="19"/>
      <c r="H31" s="12"/>
      <c r="I31" s="12"/>
      <c r="J31" s="8"/>
      <c r="K31" s="185"/>
      <c r="L31" s="8"/>
      <c r="M31" s="8"/>
      <c r="N31" s="8"/>
      <c r="R31" s="46"/>
    </row>
    <row r="32" spans="1:26" hidden="1" x14ac:dyDescent="0.3">
      <c r="D32" s="17"/>
      <c r="E32" s="17"/>
      <c r="F32" s="17"/>
      <c r="G32" s="19"/>
      <c r="H32" s="12"/>
      <c r="I32" s="12"/>
      <c r="J32" s="8"/>
      <c r="K32" s="185"/>
      <c r="L32" s="8"/>
      <c r="M32" s="8"/>
      <c r="N32" s="8"/>
      <c r="R32" s="46"/>
    </row>
    <row r="33" spans="3:18" hidden="1" x14ac:dyDescent="0.3">
      <c r="C33" s="10"/>
      <c r="D33" s="17"/>
      <c r="E33" s="17"/>
      <c r="F33" s="17"/>
      <c r="G33" s="19"/>
      <c r="H33" s="12"/>
      <c r="I33" s="12"/>
      <c r="J33" s="8"/>
      <c r="K33" s="185"/>
      <c r="L33" s="8"/>
      <c r="M33" s="8"/>
      <c r="N33" s="8"/>
      <c r="R33" s="46"/>
    </row>
    <row r="34" spans="3:18" hidden="1" x14ac:dyDescent="0.3">
      <c r="D34" s="17"/>
      <c r="E34" s="17"/>
      <c r="F34" s="17"/>
      <c r="G34" s="19"/>
      <c r="H34" s="12"/>
      <c r="I34" s="12"/>
      <c r="J34" s="8"/>
      <c r="K34" s="185"/>
      <c r="L34" s="8"/>
      <c r="M34" s="8"/>
      <c r="N34" s="8"/>
      <c r="R34" s="46"/>
    </row>
    <row r="35" spans="3:18" hidden="1" x14ac:dyDescent="0.3">
      <c r="C35" s="10"/>
      <c r="D35" s="17"/>
      <c r="E35" s="17"/>
      <c r="F35" s="17"/>
      <c r="G35" s="19"/>
      <c r="H35" s="12"/>
      <c r="I35" s="12"/>
      <c r="J35" s="8"/>
      <c r="K35" s="185"/>
      <c r="L35" s="8"/>
      <c r="M35" s="8"/>
      <c r="N35" s="8"/>
      <c r="R35" s="46"/>
    </row>
    <row r="36" spans="3:18" hidden="1" x14ac:dyDescent="0.3">
      <c r="D36" s="17"/>
      <c r="E36" s="17"/>
      <c r="F36" s="17"/>
      <c r="G36" s="19"/>
      <c r="H36" s="12"/>
      <c r="I36" s="12"/>
      <c r="J36" s="8"/>
      <c r="K36" s="185"/>
      <c r="L36" s="8"/>
      <c r="M36" s="8"/>
      <c r="N36" s="8"/>
      <c r="R36" s="46"/>
    </row>
    <row r="37" spans="3:18" hidden="1" x14ac:dyDescent="0.3">
      <c r="C37" s="10"/>
      <c r="D37" s="17"/>
      <c r="E37" s="17"/>
      <c r="F37" s="17"/>
      <c r="G37" s="19"/>
      <c r="H37" s="12"/>
      <c r="I37" s="12"/>
      <c r="J37" s="8"/>
      <c r="K37" s="185"/>
      <c r="L37" s="8"/>
      <c r="M37" s="8"/>
      <c r="N37" s="8"/>
      <c r="R37" s="46"/>
    </row>
    <row r="38" spans="3:18" hidden="1" x14ac:dyDescent="0.3">
      <c r="D38" s="17"/>
      <c r="E38" s="17"/>
      <c r="F38" s="17"/>
      <c r="G38" s="19"/>
      <c r="H38" s="12"/>
      <c r="I38" s="12"/>
      <c r="J38" s="8"/>
      <c r="K38" s="185"/>
      <c r="L38" s="8"/>
      <c r="M38" s="8"/>
      <c r="N38" s="8"/>
      <c r="R38" s="46"/>
    </row>
    <row r="39" spans="3:18" hidden="1" x14ac:dyDescent="0.3">
      <c r="C39" s="10"/>
      <c r="D39" s="17"/>
      <c r="E39" s="17"/>
      <c r="F39" s="17"/>
      <c r="G39" s="19"/>
      <c r="H39" s="12"/>
      <c r="I39" s="12"/>
      <c r="J39" s="8"/>
      <c r="K39" s="185"/>
      <c r="L39" s="8"/>
      <c r="M39" s="8"/>
      <c r="N39" s="8"/>
      <c r="R39" s="46"/>
    </row>
    <row r="40" spans="3:18" hidden="1" x14ac:dyDescent="0.3">
      <c r="D40" s="17"/>
      <c r="E40" s="17"/>
      <c r="F40" s="17"/>
      <c r="G40" s="19"/>
      <c r="H40" s="12"/>
      <c r="I40" s="12"/>
      <c r="J40" s="8"/>
      <c r="K40" s="185"/>
      <c r="L40" s="8"/>
      <c r="M40" s="8"/>
      <c r="N40" s="8"/>
      <c r="R40" s="46"/>
    </row>
    <row r="41" spans="3:18" hidden="1" x14ac:dyDescent="0.3">
      <c r="C41" s="10"/>
      <c r="D41" s="17"/>
      <c r="E41" s="17"/>
      <c r="F41" s="17"/>
      <c r="G41" s="19"/>
      <c r="H41" s="12"/>
      <c r="I41" s="12"/>
      <c r="J41" s="8"/>
      <c r="K41" s="185"/>
      <c r="L41" s="8"/>
      <c r="M41" s="8"/>
      <c r="N41" s="8"/>
      <c r="R41" s="46"/>
    </row>
    <row r="42" spans="3:18" hidden="1" x14ac:dyDescent="0.3">
      <c r="D42" s="17"/>
      <c r="E42" s="17"/>
      <c r="F42" s="17"/>
      <c r="G42" s="19"/>
      <c r="H42" s="12"/>
      <c r="I42" s="12"/>
      <c r="J42" s="8"/>
      <c r="K42" s="185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5"/>
      <c r="L43" s="8"/>
      <c r="M43" s="8"/>
      <c r="N43" s="8"/>
      <c r="R43" s="46"/>
    </row>
    <row r="44" spans="3:18" hidden="1" x14ac:dyDescent="0.3">
      <c r="C44" s="10"/>
      <c r="D44" s="17"/>
      <c r="E44" s="17"/>
      <c r="F44" s="17"/>
      <c r="G44" s="19"/>
      <c r="H44" s="12"/>
      <c r="I44" s="12"/>
      <c r="J44" s="8"/>
      <c r="K44" s="185"/>
      <c r="L44" s="8"/>
      <c r="M44" s="8"/>
      <c r="N44" s="8"/>
      <c r="R44" s="46"/>
    </row>
    <row r="45" spans="3:18" hidden="1" x14ac:dyDescent="0.3">
      <c r="D45" s="17"/>
      <c r="E45" s="17"/>
      <c r="F45" s="17"/>
      <c r="G45" s="19"/>
      <c r="H45" s="12"/>
      <c r="I45" s="12"/>
      <c r="J45" s="8"/>
      <c r="K45" s="185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5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5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5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5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5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5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5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5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5"/>
      <c r="L54" s="8"/>
      <c r="M54" s="8"/>
      <c r="N54" s="8"/>
      <c r="R54" s="46"/>
    </row>
    <row r="55" spans="3:18" x14ac:dyDescent="0.3">
      <c r="C55" s="21"/>
      <c r="D55" s="22"/>
      <c r="E55" s="178"/>
      <c r="F55" s="198"/>
      <c r="G55" s="23"/>
      <c r="H55" s="24"/>
      <c r="I55" s="24"/>
      <c r="J55" s="25"/>
      <c r="K55" s="199"/>
      <c r="L55" s="25"/>
      <c r="M55" s="25"/>
      <c r="N55" s="25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87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646</v>
      </c>
      <c r="D4" s="72" t="s">
        <v>280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2" customFormat="1" ht="17.399999999999999" customHeight="1" x14ac:dyDescent="0.3">
      <c r="A6" s="151"/>
      <c r="B6" s="151"/>
      <c r="C6" s="238" t="s">
        <v>1</v>
      </c>
      <c r="D6" s="238"/>
      <c r="E6" s="239" t="s">
        <v>303</v>
      </c>
      <c r="F6" s="240"/>
      <c r="G6" s="238" t="s">
        <v>7</v>
      </c>
      <c r="H6" s="238"/>
      <c r="I6" s="238"/>
      <c r="J6" s="238"/>
      <c r="K6" s="238"/>
      <c r="L6" s="239" t="s">
        <v>216</v>
      </c>
      <c r="M6" s="241"/>
      <c r="N6" s="241"/>
      <c r="O6" s="151"/>
      <c r="P6" s="151"/>
      <c r="Q6" s="151"/>
      <c r="R6" s="151"/>
      <c r="S6" s="151"/>
      <c r="T6" s="151"/>
      <c r="U6" s="151"/>
      <c r="V6" s="109"/>
      <c r="W6" s="109"/>
      <c r="X6" s="109"/>
    </row>
    <row r="7" spans="1:41" s="152" customFormat="1" ht="17.399999999999999" customHeight="1" x14ac:dyDescent="0.3">
      <c r="A7" s="151"/>
      <c r="B7" s="151"/>
      <c r="C7" s="206" t="s">
        <v>614</v>
      </c>
      <c r="D7" s="161"/>
      <c r="E7" s="188" t="s">
        <v>211</v>
      </c>
      <c r="F7" s="192" t="s">
        <v>211</v>
      </c>
      <c r="G7" s="163">
        <v>0.92617004569908767</v>
      </c>
      <c r="H7" s="164">
        <v>9.7440664032550011</v>
      </c>
      <c r="I7" s="164">
        <v>0.80666666666666664</v>
      </c>
      <c r="J7" s="165">
        <v>9.4209487486738588E-2</v>
      </c>
      <c r="K7" s="165">
        <v>9.6019945960827177E-2</v>
      </c>
      <c r="L7" s="190">
        <v>4.0738843922811119E-3</v>
      </c>
      <c r="M7" s="165">
        <v>2.121458776145E-2</v>
      </c>
      <c r="N7" s="165">
        <v>0.22633223635794439</v>
      </c>
      <c r="O7" s="151"/>
      <c r="P7" s="151"/>
      <c r="Q7" s="151"/>
      <c r="R7" s="151"/>
      <c r="S7" s="151"/>
      <c r="T7" s="151"/>
      <c r="U7" s="151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251</v>
      </c>
      <c r="E8" s="179" t="s">
        <v>10</v>
      </c>
      <c r="F8" s="193" t="s">
        <v>250</v>
      </c>
      <c r="G8" s="73" t="s">
        <v>6</v>
      </c>
      <c r="H8" s="73" t="s">
        <v>252</v>
      </c>
      <c r="I8" s="73" t="s">
        <v>253</v>
      </c>
      <c r="J8" s="73" t="s">
        <v>254</v>
      </c>
      <c r="K8" s="73" t="s">
        <v>255</v>
      </c>
      <c r="L8" s="179" t="s">
        <v>217</v>
      </c>
      <c r="M8" s="73" t="s">
        <v>218</v>
      </c>
      <c r="N8" s="73" t="s">
        <v>219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14</v>
      </c>
      <c r="B9" s="44">
        <v>17</v>
      </c>
      <c r="C9" s="148" t="s">
        <v>61</v>
      </c>
      <c r="D9" s="184">
        <v>685</v>
      </c>
      <c r="E9" s="18">
        <v>317819.45</v>
      </c>
      <c r="F9" s="184">
        <v>404228.19412</v>
      </c>
      <c r="G9" s="20">
        <v>0.78623771083530969</v>
      </c>
      <c r="H9" s="13">
        <v>42.38</v>
      </c>
      <c r="I9" s="13">
        <v>3</v>
      </c>
      <c r="J9" s="11">
        <v>9.1342112636592893E-2</v>
      </c>
      <c r="K9" s="186">
        <v>7.7591223570489462E-2</v>
      </c>
      <c r="L9" s="11">
        <v>1.2813796115E-2</v>
      </c>
      <c r="M9" s="11">
        <v>-5.0109624126000001E-3</v>
      </c>
      <c r="N9" s="11">
        <v>1.8441659033000001E-2</v>
      </c>
      <c r="Q9" s="46">
        <v>0.92617004569908767</v>
      </c>
      <c r="R9" s="47">
        <v>9.6019945960827177E-2</v>
      </c>
      <c r="S9" s="44">
        <v>1</v>
      </c>
      <c r="T9" s="47" t="s">
        <v>29</v>
      </c>
      <c r="U9" s="46">
        <v>1.0128687439439177</v>
      </c>
      <c r="V9" s="44">
        <v>1</v>
      </c>
      <c r="W9" s="159" t="s">
        <v>44</v>
      </c>
      <c r="X9" s="160">
        <v>0.14544417510337943</v>
      </c>
    </row>
    <row r="10" spans="1:41" s="173" customFormat="1" ht="16.8" customHeight="1" x14ac:dyDescent="0.3">
      <c r="A10" s="172">
        <v>5</v>
      </c>
      <c r="B10" s="172">
        <v>15</v>
      </c>
      <c r="C10" s="149" t="s">
        <v>16</v>
      </c>
      <c r="D10" s="191">
        <v>42404.675000000003</v>
      </c>
      <c r="E10" s="143">
        <v>6621914.0480000004</v>
      </c>
      <c r="F10" s="191">
        <v>7028329.0767999999</v>
      </c>
      <c r="G10" s="145">
        <v>0.94217472967486027</v>
      </c>
      <c r="H10" s="146">
        <v>13.2</v>
      </c>
      <c r="I10" s="146">
        <v>1.1000000000000001</v>
      </c>
      <c r="J10" s="144">
        <v>8.4528688524590154E-2</v>
      </c>
      <c r="K10" s="196">
        <v>8.4528688524590168E-2</v>
      </c>
      <c r="L10" s="8">
        <v>7.2239422096999992E-3</v>
      </c>
      <c r="M10" s="8">
        <v>1.9351632614000001E-2</v>
      </c>
      <c r="N10" s="8">
        <v>0.10399590739</v>
      </c>
      <c r="Q10" s="174">
        <v>0.92617004569908767</v>
      </c>
      <c r="R10" s="175">
        <v>9.6019945960827177E-2</v>
      </c>
      <c r="S10" s="172">
        <v>2</v>
      </c>
      <c r="T10" s="175" t="s">
        <v>27</v>
      </c>
      <c r="U10" s="174">
        <v>0.98397298828944257</v>
      </c>
      <c r="V10" s="172">
        <v>2</v>
      </c>
      <c r="W10" s="176" t="s">
        <v>344</v>
      </c>
      <c r="X10" s="177">
        <v>0.14453477868112016</v>
      </c>
    </row>
    <row r="11" spans="1:41" s="114" customFormat="1" ht="16.8" customHeight="1" x14ac:dyDescent="0.3">
      <c r="A11" s="44">
        <v>1</v>
      </c>
      <c r="B11" s="44">
        <v>13</v>
      </c>
      <c r="C11" s="148" t="s">
        <v>29</v>
      </c>
      <c r="D11" s="184">
        <v>53310.351999999999</v>
      </c>
      <c r="E11" s="18">
        <v>5544809.7115000002</v>
      </c>
      <c r="F11" s="184">
        <v>5474361.5543999998</v>
      </c>
      <c r="G11" s="20">
        <v>1.0128687439439177</v>
      </c>
      <c r="H11" s="13">
        <v>9.4501000000000008</v>
      </c>
      <c r="I11" s="13">
        <v>0.8</v>
      </c>
      <c r="J11" s="11">
        <v>9.0857609845534926E-2</v>
      </c>
      <c r="K11" s="186">
        <v>9.2298817421734722E-2</v>
      </c>
      <c r="L11" s="11">
        <v>6.3860667632999997E-3</v>
      </c>
      <c r="M11" s="11">
        <v>3.7019615199999995E-2</v>
      </c>
      <c r="N11" s="11">
        <v>0.17085621155999997</v>
      </c>
      <c r="Q11" s="46">
        <v>0.92617004569908767</v>
      </c>
      <c r="R11" s="47">
        <v>9.6019945960827177E-2</v>
      </c>
      <c r="S11" s="44">
        <v>3</v>
      </c>
      <c r="T11" s="47" t="s">
        <v>444</v>
      </c>
      <c r="U11" s="46">
        <v>0.95607396951967649</v>
      </c>
      <c r="V11" s="44">
        <v>3</v>
      </c>
      <c r="W11" s="159" t="s">
        <v>393</v>
      </c>
      <c r="X11" s="160">
        <v>0.13104728622911435</v>
      </c>
    </row>
    <row r="12" spans="1:41" s="114" customFormat="1" ht="16.8" customHeight="1" x14ac:dyDescent="0.3">
      <c r="A12" s="44">
        <v>2</v>
      </c>
      <c r="B12" s="44">
        <v>11</v>
      </c>
      <c r="C12" s="7" t="s">
        <v>27</v>
      </c>
      <c r="D12" s="183">
        <v>18021.303</v>
      </c>
      <c r="E12" s="17">
        <v>2065781.9628999999</v>
      </c>
      <c r="F12" s="183">
        <v>2099429.5447999998</v>
      </c>
      <c r="G12" s="19">
        <v>0.98397298828944257</v>
      </c>
      <c r="H12" s="12">
        <v>10.72</v>
      </c>
      <c r="I12" s="12">
        <v>0.92</v>
      </c>
      <c r="J12" s="8">
        <v>9.3518276192515987E-2</v>
      </c>
      <c r="K12" s="185">
        <v>9.6309866526620949E-2</v>
      </c>
      <c r="L12" s="144">
        <v>1.7450484301999999E-4</v>
      </c>
      <c r="M12" s="144">
        <v>2.1111656715000001E-3</v>
      </c>
      <c r="N12" s="144">
        <v>0.19054984360999999</v>
      </c>
      <c r="Q12" s="46">
        <v>0.92617004569908767</v>
      </c>
      <c r="R12" s="47">
        <v>9.6019945960827177E-2</v>
      </c>
      <c r="S12" s="44">
        <v>4</v>
      </c>
      <c r="T12" s="47" t="s">
        <v>17</v>
      </c>
      <c r="U12" s="46">
        <v>0.94872064522250743</v>
      </c>
      <c r="V12" s="44">
        <v>4</v>
      </c>
      <c r="W12" s="159" t="s">
        <v>444</v>
      </c>
      <c r="X12" s="160">
        <v>0.13085311096856958</v>
      </c>
    </row>
    <row r="13" spans="1:41" s="114" customFormat="1" ht="16.8" customHeight="1" x14ac:dyDescent="0.3">
      <c r="A13" s="44">
        <v>7</v>
      </c>
      <c r="B13" s="44">
        <v>5</v>
      </c>
      <c r="C13" s="148" t="s">
        <v>40</v>
      </c>
      <c r="D13" s="184">
        <v>214249.66399999999</v>
      </c>
      <c r="E13" s="18">
        <v>2178919.0828999998</v>
      </c>
      <c r="F13" s="184">
        <v>2409963.9180000001</v>
      </c>
      <c r="G13" s="20">
        <v>0.90412933846256849</v>
      </c>
      <c r="H13" s="13">
        <v>1.2050000000000001</v>
      </c>
      <c r="I13" s="13">
        <v>0.1</v>
      </c>
      <c r="J13" s="11">
        <v>0.11848574237846014</v>
      </c>
      <c r="K13" s="186">
        <v>0.11799410029390223</v>
      </c>
      <c r="L13" s="11">
        <v>-2.9221584308999999E-3</v>
      </c>
      <c r="M13" s="11">
        <v>6.8675239797999998E-2</v>
      </c>
      <c r="N13" s="11">
        <v>0.17174710025000001</v>
      </c>
      <c r="Q13" s="46">
        <v>0.92617004569908767</v>
      </c>
      <c r="R13" s="47">
        <v>9.6019945960827177E-2</v>
      </c>
      <c r="S13" s="44">
        <v>5</v>
      </c>
      <c r="T13" s="47" t="s">
        <v>16</v>
      </c>
      <c r="U13" s="46">
        <v>0.94217472967486027</v>
      </c>
      <c r="V13" s="44">
        <v>5</v>
      </c>
      <c r="W13" s="159" t="s">
        <v>40</v>
      </c>
      <c r="X13" s="160">
        <v>0.11799410029390223</v>
      </c>
    </row>
    <row r="14" spans="1:41" s="114" customFormat="1" ht="16.8" customHeight="1" x14ac:dyDescent="0.3">
      <c r="A14" s="44">
        <v>4</v>
      </c>
      <c r="B14" s="44">
        <v>10</v>
      </c>
      <c r="C14" s="7" t="s">
        <v>17</v>
      </c>
      <c r="D14" s="183">
        <v>40015.69</v>
      </c>
      <c r="E14" s="17">
        <v>4025178.2571</v>
      </c>
      <c r="F14" s="183">
        <v>4242743.4012000002</v>
      </c>
      <c r="G14" s="19">
        <v>0.94872064522250743</v>
      </c>
      <c r="H14" s="12">
        <v>9.84</v>
      </c>
      <c r="I14" s="12">
        <v>0.82</v>
      </c>
      <c r="J14" s="8">
        <v>9.7822845213241874E-2</v>
      </c>
      <c r="K14" s="185">
        <v>9.7822845213241874E-2</v>
      </c>
      <c r="L14" s="144">
        <v>8.2189034782999999E-3</v>
      </c>
      <c r="M14" s="144">
        <v>-1.8645850161999999E-2</v>
      </c>
      <c r="N14" s="144">
        <v>0.15213446946</v>
      </c>
      <c r="Q14" s="46">
        <v>0.92617004569908767</v>
      </c>
      <c r="R14" s="47">
        <v>9.6019945960827177E-2</v>
      </c>
      <c r="S14" s="44">
        <v>6</v>
      </c>
      <c r="T14" s="47" t="s">
        <v>644</v>
      </c>
      <c r="U14" s="46">
        <v>0.92200185915246313</v>
      </c>
      <c r="V14" s="44">
        <v>6</v>
      </c>
      <c r="W14" s="159" t="s">
        <v>237</v>
      </c>
      <c r="X14" s="160">
        <v>0.112464854732896</v>
      </c>
    </row>
    <row r="15" spans="1:41" s="114" customFormat="1" ht="16.8" customHeight="1" x14ac:dyDescent="0.3">
      <c r="A15" s="44">
        <v>9</v>
      </c>
      <c r="B15" s="44">
        <v>3</v>
      </c>
      <c r="C15" s="148" t="s">
        <v>393</v>
      </c>
      <c r="D15" s="184">
        <v>4235.0420000000004</v>
      </c>
      <c r="E15" s="18">
        <v>387802.79593999998</v>
      </c>
      <c r="F15" s="184">
        <v>429992.45269000001</v>
      </c>
      <c r="G15" s="20">
        <v>0.90188279704430918</v>
      </c>
      <c r="H15" s="13">
        <v>12</v>
      </c>
      <c r="I15" s="13">
        <v>1</v>
      </c>
      <c r="J15" s="11">
        <v>0.13104728622911435</v>
      </c>
      <c r="K15" s="186">
        <v>0.13104728622911435</v>
      </c>
      <c r="L15" s="11">
        <v>6.5566604644000002E-4</v>
      </c>
      <c r="M15" s="11">
        <v>6.8127713704999995E-2</v>
      </c>
      <c r="N15" s="11">
        <v>0.16161887350000001</v>
      </c>
      <c r="Q15" s="46">
        <v>0.92617004569908767</v>
      </c>
      <c r="R15" s="47">
        <v>9.6019945960827177E-2</v>
      </c>
      <c r="S15" s="44">
        <v>7</v>
      </c>
      <c r="T15" s="47" t="s">
        <v>40</v>
      </c>
      <c r="U15" s="46">
        <v>0.90412933846256849</v>
      </c>
      <c r="V15" s="44">
        <v>7</v>
      </c>
      <c r="W15" s="159" t="s">
        <v>55</v>
      </c>
      <c r="X15" s="160">
        <v>0.10230332037092432</v>
      </c>
    </row>
    <row r="16" spans="1:41" s="173" customFormat="1" ht="16.8" customHeight="1" x14ac:dyDescent="0.3">
      <c r="A16" s="172">
        <v>8</v>
      </c>
      <c r="B16" s="172">
        <v>16</v>
      </c>
      <c r="C16" s="148" t="s">
        <v>31</v>
      </c>
      <c r="D16" s="191">
        <v>16118.565000000001</v>
      </c>
      <c r="E16" s="143">
        <v>1749831.4164</v>
      </c>
      <c r="F16" s="191">
        <v>1936832.8574000001</v>
      </c>
      <c r="G16" s="145">
        <v>0.9034498819629535</v>
      </c>
      <c r="H16" s="146">
        <v>9</v>
      </c>
      <c r="I16" s="146">
        <v>0.75</v>
      </c>
      <c r="J16" s="144">
        <v>8.2903463522476045E-2</v>
      </c>
      <c r="K16" s="196">
        <v>8.2903463522476045E-2</v>
      </c>
      <c r="L16" s="144">
        <v>-1.5635059316999999E-3</v>
      </c>
      <c r="M16" s="144">
        <v>-6.2277419419999999E-3</v>
      </c>
      <c r="N16" s="144">
        <v>0.17575171929</v>
      </c>
      <c r="Q16" s="174">
        <v>0.92617004569908767</v>
      </c>
      <c r="R16" s="175">
        <v>9.6019945960827177E-2</v>
      </c>
      <c r="S16" s="172">
        <v>8</v>
      </c>
      <c r="T16" s="175" t="s">
        <v>31</v>
      </c>
      <c r="U16" s="174">
        <v>0.9034498819629535</v>
      </c>
      <c r="V16" s="172">
        <v>8</v>
      </c>
      <c r="W16" s="176" t="s">
        <v>238</v>
      </c>
      <c r="X16" s="177">
        <v>0.10012237178774058</v>
      </c>
    </row>
    <row r="17" spans="1:24" s="114" customFormat="1" ht="16.8" customHeight="1" x14ac:dyDescent="0.3">
      <c r="A17" s="44">
        <v>12</v>
      </c>
      <c r="B17" s="44">
        <v>12</v>
      </c>
      <c r="C17" s="149" t="s">
        <v>235</v>
      </c>
      <c r="D17" s="184">
        <v>12660.066999999999</v>
      </c>
      <c r="E17" s="18">
        <v>1163460.1573000001</v>
      </c>
      <c r="F17" s="184">
        <v>1390795.6853</v>
      </c>
      <c r="G17" s="20">
        <v>0.83654282911370781</v>
      </c>
      <c r="H17" s="13">
        <v>8.26</v>
      </c>
      <c r="I17" s="13">
        <v>0.72</v>
      </c>
      <c r="J17" s="11">
        <v>8.9880304678998893E-2</v>
      </c>
      <c r="K17" s="186">
        <v>9.4015233949945584E-2</v>
      </c>
      <c r="L17" s="11">
        <v>1.1780248817000001E-2</v>
      </c>
      <c r="M17" s="11">
        <v>2.7696487929999999E-2</v>
      </c>
      <c r="N17" s="11">
        <v>0.23304982032000002</v>
      </c>
      <c r="Q17" s="46">
        <v>0.92617004569908767</v>
      </c>
      <c r="R17" s="47">
        <v>9.6019945960827177E-2</v>
      </c>
      <c r="S17" s="44">
        <v>9</v>
      </c>
      <c r="T17" s="47" t="s">
        <v>393</v>
      </c>
      <c r="U17" s="46">
        <v>0.90188279704430918</v>
      </c>
      <c r="V17" s="44">
        <v>9</v>
      </c>
      <c r="W17" s="159" t="s">
        <v>32</v>
      </c>
      <c r="X17" s="160">
        <v>9.8439375747673558E-2</v>
      </c>
    </row>
    <row r="18" spans="1:24" s="173" customFormat="1" ht="16.8" customHeight="1" x14ac:dyDescent="0.3">
      <c r="A18" s="172">
        <v>13</v>
      </c>
      <c r="B18" s="172">
        <v>6</v>
      </c>
      <c r="C18" s="148" t="s">
        <v>237</v>
      </c>
      <c r="D18" s="191">
        <v>2810.1930000000002</v>
      </c>
      <c r="E18" s="143">
        <v>299847.5931</v>
      </c>
      <c r="F18" s="191">
        <v>367516.16584999999</v>
      </c>
      <c r="G18" s="145">
        <v>0.81587592863161673</v>
      </c>
      <c r="H18" s="146">
        <v>11.68</v>
      </c>
      <c r="I18" s="146">
        <v>1</v>
      </c>
      <c r="J18" s="144">
        <v>0.10946579194001876</v>
      </c>
      <c r="K18" s="196">
        <v>0.112464854732896</v>
      </c>
      <c r="L18" s="8">
        <v>6.98376746E-3</v>
      </c>
      <c r="M18" s="8">
        <v>-3.7745460740999999E-2</v>
      </c>
      <c r="N18" s="8">
        <v>0.25035095197000001</v>
      </c>
      <c r="Q18" s="174">
        <v>0.92617004569908767</v>
      </c>
      <c r="R18" s="175">
        <v>9.6019945960827177E-2</v>
      </c>
      <c r="S18" s="172">
        <v>10</v>
      </c>
      <c r="T18" s="175" t="s">
        <v>238</v>
      </c>
      <c r="U18" s="174">
        <v>0.8891539217462846</v>
      </c>
      <c r="V18" s="172">
        <v>10</v>
      </c>
      <c r="W18" s="176" t="s">
        <v>17</v>
      </c>
      <c r="X18" s="177">
        <v>9.7822845213241874E-2</v>
      </c>
    </row>
    <row r="19" spans="1:24" s="114" customFormat="1" ht="16.8" customHeight="1" x14ac:dyDescent="0.3">
      <c r="A19" s="44">
        <v>11</v>
      </c>
      <c r="B19" s="44">
        <v>9</v>
      </c>
      <c r="C19" s="7" t="s">
        <v>32</v>
      </c>
      <c r="D19" s="184">
        <v>14997.396000000001</v>
      </c>
      <c r="E19" s="18">
        <v>1499139.7042</v>
      </c>
      <c r="F19" s="184">
        <v>1697552.3669</v>
      </c>
      <c r="G19" s="20">
        <v>0.88311838469977044</v>
      </c>
      <c r="H19" s="13">
        <v>8.85</v>
      </c>
      <c r="I19" s="13">
        <v>0.82</v>
      </c>
      <c r="J19" s="11">
        <v>8.853541416330396E-2</v>
      </c>
      <c r="K19" s="186">
        <v>9.8439375747673558E-2</v>
      </c>
      <c r="L19" s="11">
        <v>1.9168026101000001E-2</v>
      </c>
      <c r="M19" s="11">
        <v>3.6860012386999999E-2</v>
      </c>
      <c r="N19" s="11">
        <v>0.34511048929999999</v>
      </c>
      <c r="Q19" s="46">
        <v>0.92617004569908767</v>
      </c>
      <c r="R19" s="47">
        <v>9.6019945960827177E-2</v>
      </c>
      <c r="S19" s="44">
        <v>11</v>
      </c>
      <c r="T19" s="47" t="s">
        <v>32</v>
      </c>
      <c r="U19" s="46">
        <v>0.88311838469977044</v>
      </c>
      <c r="V19" s="44">
        <v>11</v>
      </c>
      <c r="W19" s="159" t="s">
        <v>27</v>
      </c>
      <c r="X19" s="160">
        <v>9.6309866526620949E-2</v>
      </c>
    </row>
    <row r="20" spans="1:24" s="114" customFormat="1" ht="16.8" customHeight="1" x14ac:dyDescent="0.3">
      <c r="A20" s="44">
        <v>15</v>
      </c>
      <c r="B20" s="44">
        <v>14</v>
      </c>
      <c r="C20" s="148" t="s">
        <v>233</v>
      </c>
      <c r="D20" s="183">
        <v>42500</v>
      </c>
      <c r="E20" s="17">
        <v>389725</v>
      </c>
      <c r="F20" s="183">
        <v>510274.25234000001</v>
      </c>
      <c r="G20" s="19">
        <v>0.76375595714032418</v>
      </c>
      <c r="H20" s="12">
        <v>0.89</v>
      </c>
      <c r="I20" s="12">
        <v>7.0000000000000007E-2</v>
      </c>
      <c r="J20" s="8">
        <v>9.7055616139585604E-2</v>
      </c>
      <c r="K20" s="185">
        <v>9.1603053435114504E-2</v>
      </c>
      <c r="L20" s="144">
        <v>-4.3431053200000003E-3</v>
      </c>
      <c r="M20" s="144">
        <v>2.9182133103E-2</v>
      </c>
      <c r="N20" s="144">
        <v>0.29118064104999997</v>
      </c>
      <c r="Q20" s="46">
        <v>0.92617004569908767</v>
      </c>
      <c r="R20" s="47">
        <v>9.6019945960827177E-2</v>
      </c>
      <c r="S20" s="44">
        <v>12</v>
      </c>
      <c r="T20" s="47" t="s">
        <v>235</v>
      </c>
      <c r="U20" s="46">
        <v>0.83654282911370781</v>
      </c>
      <c r="V20" s="44">
        <v>12</v>
      </c>
      <c r="W20" s="159" t="s">
        <v>235</v>
      </c>
      <c r="X20" s="160">
        <v>9.4015233949945584E-2</v>
      </c>
    </row>
    <row r="21" spans="1:24" s="167" customFormat="1" ht="16.8" customHeight="1" x14ac:dyDescent="0.3">
      <c r="A21" s="147">
        <v>3</v>
      </c>
      <c r="B21" s="147">
        <v>4</v>
      </c>
      <c r="C21" s="149" t="s">
        <v>444</v>
      </c>
      <c r="D21" s="184">
        <v>7739.0919999999996</v>
      </c>
      <c r="E21" s="18">
        <v>603262.22140000004</v>
      </c>
      <c r="F21" s="184">
        <v>630978.60692000005</v>
      </c>
      <c r="G21" s="20">
        <v>0.95607396951967649</v>
      </c>
      <c r="H21" s="13">
        <v>7.5</v>
      </c>
      <c r="I21" s="13">
        <v>0.85</v>
      </c>
      <c r="J21" s="11">
        <v>9.6215522771007048E-2</v>
      </c>
      <c r="K21" s="186">
        <v>0.13085311096856958</v>
      </c>
      <c r="L21" s="11">
        <v>1.1680726799E-2</v>
      </c>
      <c r="M21" s="11">
        <v>0.17129469855000001</v>
      </c>
      <c r="N21" s="11">
        <v>0.39539859245999998</v>
      </c>
      <c r="Q21" s="168">
        <v>0.92617004569908767</v>
      </c>
      <c r="R21" s="169">
        <v>9.6019945960827177E-2</v>
      </c>
      <c r="S21" s="147">
        <v>13</v>
      </c>
      <c r="T21" s="169" t="s">
        <v>237</v>
      </c>
      <c r="U21" s="168">
        <v>0.81587592863161673</v>
      </c>
      <c r="V21" s="147">
        <v>13</v>
      </c>
      <c r="W21" s="170" t="s">
        <v>29</v>
      </c>
      <c r="X21" s="171">
        <v>9.2298817421734722E-2</v>
      </c>
    </row>
    <row r="22" spans="1:24" s="114" customFormat="1" ht="16.8" customHeight="1" x14ac:dyDescent="0.3">
      <c r="A22" s="44">
        <v>18</v>
      </c>
      <c r="B22" s="44">
        <v>1</v>
      </c>
      <c r="C22" s="148" t="s">
        <v>44</v>
      </c>
      <c r="D22" s="191">
        <v>7150.4219999999996</v>
      </c>
      <c r="E22" s="143">
        <v>501459.09486000001</v>
      </c>
      <c r="F22" s="191">
        <v>739847.65839</v>
      </c>
      <c r="G22" s="145">
        <v>0.677786959481952</v>
      </c>
      <c r="H22" s="146">
        <v>9.58</v>
      </c>
      <c r="I22" s="146">
        <v>0.85</v>
      </c>
      <c r="J22" s="144">
        <v>0.13660345073435048</v>
      </c>
      <c r="K22" s="196">
        <v>0.14544417510337943</v>
      </c>
      <c r="L22" s="144">
        <v>1.1420413975E-3</v>
      </c>
      <c r="M22" s="144">
        <v>-0.12415322398</v>
      </c>
      <c r="N22" s="144">
        <v>0.14914454830000001</v>
      </c>
      <c r="Q22" s="46">
        <v>0.92617004569908767</v>
      </c>
      <c r="R22" s="47">
        <v>9.6019945960827177E-2</v>
      </c>
      <c r="S22" s="44">
        <v>14</v>
      </c>
      <c r="T22" s="47" t="s">
        <v>61</v>
      </c>
      <c r="U22" s="46">
        <v>0.78623771083530969</v>
      </c>
      <c r="V22" s="44">
        <v>14</v>
      </c>
      <c r="W22" s="159" t="s">
        <v>233</v>
      </c>
      <c r="X22" s="160">
        <v>9.1603053435114504E-2</v>
      </c>
    </row>
    <row r="23" spans="1:24" s="167" customFormat="1" ht="16.8" customHeight="1" x14ac:dyDescent="0.3">
      <c r="A23" s="147">
        <v>10</v>
      </c>
      <c r="B23" s="147">
        <v>8</v>
      </c>
      <c r="C23" s="149" t="s">
        <v>238</v>
      </c>
      <c r="D23" s="184">
        <v>6687.0349999999999</v>
      </c>
      <c r="E23" s="18">
        <v>601097.57614999998</v>
      </c>
      <c r="F23" s="184">
        <v>676033.20577999996</v>
      </c>
      <c r="G23" s="20">
        <v>0.8891539217462846</v>
      </c>
      <c r="H23" s="13">
        <v>9.02</v>
      </c>
      <c r="I23" s="13">
        <v>0.75</v>
      </c>
      <c r="J23" s="11">
        <v>0.10034486594726888</v>
      </c>
      <c r="K23" s="186">
        <v>0.10012237178774058</v>
      </c>
      <c r="L23" s="11">
        <v>-5.5315853524000001E-3</v>
      </c>
      <c r="M23" s="11">
        <v>-4.1235849821999997E-3</v>
      </c>
      <c r="N23" s="11">
        <v>0.35240785185000001</v>
      </c>
      <c r="Q23" s="168">
        <v>0.92617004569908767</v>
      </c>
      <c r="R23" s="169">
        <v>9.6019945960827177E-2</v>
      </c>
      <c r="S23" s="147">
        <v>15</v>
      </c>
      <c r="T23" s="169" t="s">
        <v>233</v>
      </c>
      <c r="U23" s="168">
        <v>0.76375595714032418</v>
      </c>
      <c r="V23" s="147">
        <v>15</v>
      </c>
      <c r="W23" s="170" t="s">
        <v>16</v>
      </c>
      <c r="X23" s="171">
        <v>8.4528688524590168E-2</v>
      </c>
    </row>
    <row r="24" spans="1:24" s="114" customFormat="1" ht="16.8" customHeight="1" x14ac:dyDescent="0.3">
      <c r="A24" s="44">
        <v>6</v>
      </c>
      <c r="B24" s="44">
        <v>18</v>
      </c>
      <c r="C24" s="148" t="s">
        <v>644</v>
      </c>
      <c r="D24" s="191">
        <v>2481.2839899999999</v>
      </c>
      <c r="E24" s="143">
        <v>64364.506700999998</v>
      </c>
      <c r="F24" s="191">
        <v>69809.51943</v>
      </c>
      <c r="G24" s="145">
        <v>0.92200185915246313</v>
      </c>
      <c r="H24" s="146">
        <v>0.26219525858999998</v>
      </c>
      <c r="I24" s="146">
        <v>0</v>
      </c>
      <c r="J24" s="144">
        <v>1.0107758619443737E-2</v>
      </c>
      <c r="K24" s="196">
        <v>0</v>
      </c>
      <c r="L24" s="144">
        <v>-2.3076923080000001E-3</v>
      </c>
      <c r="M24" s="144">
        <v>8.083333333300001E-2</v>
      </c>
      <c r="N24" s="144">
        <v>0.15499807631999998</v>
      </c>
      <c r="Q24" s="46">
        <v>0.92617004569908767</v>
      </c>
      <c r="R24" s="47">
        <v>9.6019945960827177E-2</v>
      </c>
      <c r="S24" s="44">
        <v>16</v>
      </c>
      <c r="T24" s="47" t="s">
        <v>55</v>
      </c>
      <c r="U24" s="46">
        <v>0.74949725485382401</v>
      </c>
      <c r="V24" s="44">
        <v>16</v>
      </c>
      <c r="W24" s="159" t="s">
        <v>31</v>
      </c>
      <c r="X24" s="160">
        <v>8.2903463522476045E-2</v>
      </c>
    </row>
    <row r="25" spans="1:24" s="167" customFormat="1" ht="16.8" customHeight="1" x14ac:dyDescent="0.3">
      <c r="A25" s="147">
        <v>16</v>
      </c>
      <c r="B25" s="147">
        <v>7</v>
      </c>
      <c r="C25" s="149" t="s">
        <v>55</v>
      </c>
      <c r="D25" s="184">
        <v>4991.5349999999999</v>
      </c>
      <c r="E25" s="18">
        <v>333734.03009999997</v>
      </c>
      <c r="F25" s="184">
        <v>445277.18806000001</v>
      </c>
      <c r="G25" s="20">
        <v>0.74949725485382401</v>
      </c>
      <c r="H25" s="13">
        <v>7.1</v>
      </c>
      <c r="I25" s="13">
        <v>0.56999999999999995</v>
      </c>
      <c r="J25" s="11">
        <v>0.10619204307508226</v>
      </c>
      <c r="K25" s="186">
        <v>0.10230332037092432</v>
      </c>
      <c r="L25" s="11">
        <v>6.4729790756000005E-3</v>
      </c>
      <c r="M25" s="11">
        <v>4.5363584322000002E-2</v>
      </c>
      <c r="N25" s="11">
        <v>0.55841936584000007</v>
      </c>
      <c r="Q25" s="168">
        <v>0.92617004569908767</v>
      </c>
      <c r="R25" s="169">
        <v>9.6019945960827177E-2</v>
      </c>
      <c r="S25" s="147">
        <v>17</v>
      </c>
      <c r="T25" s="169" t="s">
        <v>344</v>
      </c>
      <c r="U25" s="168">
        <v>0.70061318326941724</v>
      </c>
      <c r="V25" s="147">
        <v>17</v>
      </c>
      <c r="W25" s="170" t="s">
        <v>61</v>
      </c>
      <c r="X25" s="171">
        <v>7.7591223570489462E-2</v>
      </c>
    </row>
    <row r="26" spans="1:24" s="114" customFormat="1" ht="16.8" customHeight="1" x14ac:dyDescent="0.3">
      <c r="A26" s="44">
        <v>17</v>
      </c>
      <c r="B26" s="44">
        <v>2</v>
      </c>
      <c r="C26" s="148" t="s">
        <v>344</v>
      </c>
      <c r="D26" s="191">
        <v>4674.5479999999998</v>
      </c>
      <c r="E26" s="143">
        <v>155241.73908</v>
      </c>
      <c r="F26" s="191">
        <v>221579.81435</v>
      </c>
      <c r="G26" s="145">
        <v>0.70061318326941724</v>
      </c>
      <c r="H26" s="146">
        <v>4.4558999999999997</v>
      </c>
      <c r="I26" s="146">
        <v>0.4</v>
      </c>
      <c r="J26" s="144">
        <v>0.13417344173441734</v>
      </c>
      <c r="K26" s="196">
        <v>0.14453477868112016</v>
      </c>
      <c r="L26" s="144">
        <v>-2.7027027018E-3</v>
      </c>
      <c r="M26" s="144">
        <v>-8.746212687600001E-3</v>
      </c>
      <c r="N26" s="144">
        <v>0.19882413293999998</v>
      </c>
      <c r="Q26" s="46">
        <v>0.92617004569908767</v>
      </c>
      <c r="R26" s="47">
        <v>9.6019945960827177E-2</v>
      </c>
      <c r="S26" s="44">
        <v>18</v>
      </c>
      <c r="T26" s="47" t="s">
        <v>44</v>
      </c>
      <c r="U26" s="46">
        <v>0.677786959481952</v>
      </c>
      <c r="V26" s="44">
        <v>18</v>
      </c>
      <c r="W26" s="159" t="s">
        <v>644</v>
      </c>
      <c r="X26" s="160">
        <v>0</v>
      </c>
    </row>
    <row r="27" spans="1:24" hidden="1" x14ac:dyDescent="0.3">
      <c r="C27" s="10"/>
      <c r="D27" s="18"/>
      <c r="E27" s="18"/>
      <c r="F27" s="18"/>
      <c r="G27" s="194"/>
      <c r="H27" s="13"/>
      <c r="I27" s="13"/>
      <c r="J27" s="11"/>
      <c r="K27" s="11"/>
      <c r="L27" s="11"/>
      <c r="M27" s="11"/>
      <c r="N27" s="11"/>
      <c r="O27" s="46"/>
      <c r="P27" s="47"/>
      <c r="Q27" s="47"/>
    </row>
    <row r="28" spans="1:24" hidden="1" x14ac:dyDescent="0.3">
      <c r="D28" s="17"/>
      <c r="E28" s="17"/>
      <c r="F28" s="17"/>
      <c r="G28" s="195"/>
      <c r="H28" s="12"/>
      <c r="I28" s="12"/>
      <c r="J28" s="8"/>
      <c r="K28" s="8"/>
      <c r="L28" s="8"/>
      <c r="M28" s="8"/>
      <c r="N28" s="8"/>
      <c r="O28" s="46"/>
      <c r="P28" s="47"/>
      <c r="Q28" s="47"/>
    </row>
    <row r="29" spans="1:24" hidden="1" x14ac:dyDescent="0.3">
      <c r="C29" s="10"/>
      <c r="D29" s="17"/>
      <c r="E29" s="17"/>
      <c r="F29" s="17"/>
      <c r="G29" s="195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D30" s="17"/>
      <c r="E30" s="17"/>
      <c r="F30" s="17"/>
      <c r="G30" s="195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C31" s="10"/>
      <c r="D31" s="17"/>
      <c r="E31" s="17"/>
      <c r="F31" s="17"/>
      <c r="G31" s="195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D32" s="17"/>
      <c r="E32" s="17"/>
      <c r="F32" s="17"/>
      <c r="G32" s="195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C33" s="10"/>
      <c r="D33" s="17"/>
      <c r="E33" s="17"/>
      <c r="F33" s="17"/>
      <c r="G33" s="195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D34" s="17"/>
      <c r="E34" s="17"/>
      <c r="F34" s="17"/>
      <c r="G34" s="195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C35" s="10"/>
      <c r="D35" s="18"/>
      <c r="E35" s="18"/>
      <c r="F35" s="18"/>
      <c r="G35" s="194"/>
      <c r="H35" s="13"/>
      <c r="I35" s="13"/>
      <c r="J35" s="11"/>
      <c r="K35" s="11"/>
      <c r="L35" s="11"/>
      <c r="M35" s="11"/>
      <c r="N35" s="11"/>
      <c r="O35" s="46"/>
      <c r="P35" s="47"/>
      <c r="Q35" s="47"/>
    </row>
    <row r="36" spans="3:17" hidden="1" x14ac:dyDescent="0.3">
      <c r="D36" s="17"/>
      <c r="E36" s="17"/>
      <c r="F36" s="17"/>
      <c r="G36" s="195"/>
      <c r="H36" s="12"/>
      <c r="I36" s="12"/>
      <c r="J36" s="8"/>
      <c r="K36" s="8"/>
      <c r="L36" s="8"/>
      <c r="M36" s="8"/>
      <c r="N36" s="8"/>
      <c r="O36" s="46"/>
      <c r="P36" s="47"/>
      <c r="Q36" s="47"/>
    </row>
    <row r="37" spans="3:17" hidden="1" x14ac:dyDescent="0.3">
      <c r="C37" s="10"/>
      <c r="D37" s="18"/>
      <c r="E37" s="18"/>
      <c r="F37" s="18"/>
      <c r="G37" s="194"/>
      <c r="H37" s="13"/>
      <c r="I37" s="13"/>
      <c r="J37" s="11"/>
      <c r="K37" s="11"/>
      <c r="L37" s="11"/>
      <c r="M37" s="11"/>
      <c r="N37" s="11"/>
      <c r="O37" s="46"/>
      <c r="P37" s="47"/>
      <c r="Q37" s="47"/>
    </row>
    <row r="38" spans="3:17" hidden="1" x14ac:dyDescent="0.3">
      <c r="D38" s="17"/>
      <c r="E38" s="17"/>
      <c r="F38" s="17"/>
      <c r="G38" s="195"/>
      <c r="H38" s="12"/>
      <c r="I38" s="12"/>
      <c r="J38" s="8"/>
      <c r="K38" s="8"/>
      <c r="L38" s="8"/>
      <c r="M38" s="8"/>
      <c r="N38" s="8"/>
      <c r="O38" s="46"/>
      <c r="P38" s="47"/>
      <c r="Q38" s="47"/>
    </row>
    <row r="39" spans="3:17" hidden="1" x14ac:dyDescent="0.3">
      <c r="D39" s="17"/>
      <c r="E39" s="17"/>
      <c r="F39" s="17"/>
      <c r="G39" s="195"/>
      <c r="H39" s="12"/>
      <c r="I39" s="12"/>
      <c r="J39" s="8"/>
      <c r="K39" s="8"/>
      <c r="L39" s="8"/>
      <c r="M39" s="8"/>
      <c r="N39" s="8"/>
      <c r="O39" s="46"/>
    </row>
    <row r="40" spans="3:17" hidden="1" x14ac:dyDescent="0.3">
      <c r="D40" s="17"/>
      <c r="E40" s="17"/>
      <c r="F40" s="17"/>
      <c r="G40" s="195"/>
      <c r="H40" s="12"/>
      <c r="I40" s="12"/>
      <c r="J40" s="8"/>
      <c r="K40" s="8"/>
      <c r="L40" s="8"/>
      <c r="M40" s="8"/>
      <c r="N40" s="8"/>
      <c r="O40" s="46"/>
    </row>
    <row r="41" spans="3:17" x14ac:dyDescent="0.3">
      <c r="C41" s="22"/>
      <c r="D41" s="22"/>
      <c r="E41" s="178"/>
      <c r="F41" s="21"/>
      <c r="G41" s="181"/>
      <c r="H41" s="21"/>
      <c r="I41" s="24"/>
      <c r="J41" s="25"/>
      <c r="K41" s="25"/>
      <c r="L41" s="182"/>
      <c r="M41" s="25"/>
      <c r="N41" s="25"/>
    </row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6">
    <sortCondition descending="1" ref="G9:G26"/>
  </sortState>
  <mergeCells count="4">
    <mergeCell ref="C6:D6"/>
    <mergeCell ref="E6:F6"/>
    <mergeCell ref="G6:K6"/>
    <mergeCell ref="L6:N6"/>
  </mergeCells>
  <conditionalFormatting sqref="L9:N26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activeCell="K11" sqref="K11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646</v>
      </c>
      <c r="D4" s="72" t="s">
        <v>280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2" customFormat="1" ht="17.399999999999999" customHeight="1" x14ac:dyDescent="0.3">
      <c r="A6" s="151"/>
      <c r="B6" s="151"/>
      <c r="C6" s="238" t="s">
        <v>1</v>
      </c>
      <c r="D6" s="238"/>
      <c r="E6" s="239" t="s">
        <v>303</v>
      </c>
      <c r="F6" s="240"/>
      <c r="G6" s="241" t="s">
        <v>7</v>
      </c>
      <c r="H6" s="241"/>
      <c r="I6" s="241"/>
      <c r="J6" s="241"/>
      <c r="K6" s="240"/>
      <c r="L6" s="238" t="s">
        <v>216</v>
      </c>
      <c r="M6" s="238"/>
      <c r="N6" s="238"/>
      <c r="O6" s="151"/>
      <c r="P6" s="151"/>
      <c r="Q6" s="151"/>
      <c r="R6" s="151"/>
      <c r="S6" s="151"/>
      <c r="T6" s="151"/>
      <c r="U6" s="134"/>
      <c r="V6" s="151"/>
      <c r="W6" s="151"/>
      <c r="X6" s="151"/>
    </row>
    <row r="7" spans="1:40" ht="17.399999999999999" customHeight="1" x14ac:dyDescent="0.3">
      <c r="C7" s="205" t="s">
        <v>615</v>
      </c>
      <c r="D7" s="161"/>
      <c r="E7" s="188" t="s">
        <v>211</v>
      </c>
      <c r="F7" s="192" t="s">
        <v>211</v>
      </c>
      <c r="G7" s="163">
        <v>0.88957339061477891</v>
      </c>
      <c r="H7" s="164">
        <v>30.827131238461536</v>
      </c>
      <c r="I7" s="164">
        <v>2.9847859513076922</v>
      </c>
      <c r="J7" s="165">
        <v>0.10438919962834704</v>
      </c>
      <c r="K7" s="200">
        <v>0.10166894634094702</v>
      </c>
      <c r="L7" s="165">
        <v>7.8252877428923069E-3</v>
      </c>
      <c r="M7" s="165">
        <v>4.7119656111030778E-2</v>
      </c>
      <c r="N7" s="165">
        <v>0.22279163973923077</v>
      </c>
    </row>
    <row r="8" spans="1:40" s="71" customFormat="1" ht="21" customHeight="1" x14ac:dyDescent="0.3">
      <c r="A8" s="74"/>
      <c r="B8" s="74"/>
      <c r="C8" s="65" t="s">
        <v>0</v>
      </c>
      <c r="D8" s="193" t="s">
        <v>251</v>
      </c>
      <c r="E8" s="73" t="s">
        <v>10</v>
      </c>
      <c r="F8" s="193" t="s">
        <v>250</v>
      </c>
      <c r="G8" s="73" t="s">
        <v>6</v>
      </c>
      <c r="H8" s="73" t="s">
        <v>252</v>
      </c>
      <c r="I8" s="73" t="s">
        <v>253</v>
      </c>
      <c r="J8" s="73" t="s">
        <v>254</v>
      </c>
      <c r="K8" s="193" t="s">
        <v>255</v>
      </c>
      <c r="L8" s="73" t="s">
        <v>217</v>
      </c>
      <c r="M8" s="73" t="s">
        <v>218</v>
      </c>
      <c r="N8" s="73" t="s">
        <v>219</v>
      </c>
      <c r="O8" s="74"/>
      <c r="P8" s="74"/>
      <c r="Q8" s="74"/>
      <c r="R8" s="74"/>
      <c r="S8" s="74"/>
      <c r="T8" s="74"/>
      <c r="U8" s="116"/>
      <c r="V8" s="74"/>
      <c r="W8" s="74"/>
      <c r="X8" s="74"/>
    </row>
    <row r="9" spans="1:40" ht="16.8" customHeight="1" x14ac:dyDescent="0.3">
      <c r="A9" s="44">
        <v>8</v>
      </c>
      <c r="B9" s="44">
        <v>13</v>
      </c>
      <c r="C9" s="148" t="s">
        <v>54</v>
      </c>
      <c r="D9" s="184">
        <v>608.95000000000005</v>
      </c>
      <c r="E9" s="18">
        <v>548055</v>
      </c>
      <c r="F9" s="184">
        <v>630417.41310999996</v>
      </c>
      <c r="G9" s="20">
        <v>0.86935257276018685</v>
      </c>
      <c r="H9" s="13">
        <v>81.77</v>
      </c>
      <c r="I9" s="13">
        <v>5.3</v>
      </c>
      <c r="J9" s="11">
        <v>9.0855555555555564E-2</v>
      </c>
      <c r="K9" s="186">
        <v>7.0666666666666669E-2</v>
      </c>
      <c r="L9" s="11">
        <v>-1.7145353281999998E-2</v>
      </c>
      <c r="M9" s="11">
        <v>-2.6287004153000001E-2</v>
      </c>
      <c r="N9" s="11">
        <v>0.14093392406999999</v>
      </c>
      <c r="Q9" s="46">
        <v>0.88957339061477891</v>
      </c>
      <c r="R9" s="47">
        <v>0.10166894634094702</v>
      </c>
      <c r="S9" s="117">
        <v>1</v>
      </c>
      <c r="T9" s="47" t="s">
        <v>20</v>
      </c>
      <c r="U9" s="118">
        <v>0.98959274682802267</v>
      </c>
      <c r="V9" s="44">
        <v>1</v>
      </c>
      <c r="W9" s="110" t="s">
        <v>48</v>
      </c>
      <c r="X9" s="110">
        <v>0.13087761808194809</v>
      </c>
    </row>
    <row r="10" spans="1:40" ht="16.8" customHeight="1" x14ac:dyDescent="0.3">
      <c r="A10" s="44">
        <v>2</v>
      </c>
      <c r="B10" s="44">
        <v>9</v>
      </c>
      <c r="C10" s="166" t="s">
        <v>19</v>
      </c>
      <c r="D10" s="183">
        <v>129133.01</v>
      </c>
      <c r="E10" s="17">
        <v>2648518.0351</v>
      </c>
      <c r="F10" s="183">
        <v>2679044.5438999999</v>
      </c>
      <c r="G10" s="19">
        <v>0.98860544933099126</v>
      </c>
      <c r="H10" s="12">
        <v>1.88</v>
      </c>
      <c r="I10" s="12">
        <v>0.17</v>
      </c>
      <c r="J10" s="8">
        <v>9.1662603607996093E-2</v>
      </c>
      <c r="K10" s="185">
        <v>9.946367625548512E-2</v>
      </c>
      <c r="L10" s="8">
        <v>1.1840157867E-2</v>
      </c>
      <c r="M10" s="8">
        <v>5.9065902013999999E-2</v>
      </c>
      <c r="N10" s="8">
        <v>0.17111266171</v>
      </c>
      <c r="Q10" s="46">
        <v>0.88957339061477891</v>
      </c>
      <c r="R10" s="47">
        <v>0.10166894634094702</v>
      </c>
      <c r="S10" s="117">
        <v>2</v>
      </c>
      <c r="T10" s="47" t="s">
        <v>19</v>
      </c>
      <c r="U10" s="118">
        <v>0.98860544933099126</v>
      </c>
      <c r="V10" s="44">
        <v>2</v>
      </c>
      <c r="W10" s="110" t="s">
        <v>446</v>
      </c>
      <c r="X10" s="110">
        <v>0.12452830188679245</v>
      </c>
    </row>
    <row r="11" spans="1:40" ht="16.8" customHeight="1" x14ac:dyDescent="0.3">
      <c r="A11" s="44">
        <v>1</v>
      </c>
      <c r="B11" s="44">
        <v>8</v>
      </c>
      <c r="C11" s="148" t="s">
        <v>20</v>
      </c>
      <c r="D11" s="184">
        <v>58559.855000000003</v>
      </c>
      <c r="E11" s="18">
        <v>6401177.7500999998</v>
      </c>
      <c r="F11" s="184">
        <v>6468497.0363999996</v>
      </c>
      <c r="G11" s="20">
        <v>0.98959274682802267</v>
      </c>
      <c r="H11" s="13">
        <v>11.04</v>
      </c>
      <c r="I11" s="13">
        <v>0.92</v>
      </c>
      <c r="J11" s="11">
        <v>0.10099716402811972</v>
      </c>
      <c r="K11" s="186">
        <v>0.10099716402811973</v>
      </c>
      <c r="L11" s="11">
        <v>1.1286890553999999E-2</v>
      </c>
      <c r="M11" s="11">
        <v>3.7662464180999999E-2</v>
      </c>
      <c r="N11" s="11">
        <v>0.19119443820000001</v>
      </c>
      <c r="Q11" s="46">
        <v>0.88957339061477891</v>
      </c>
      <c r="R11" s="47">
        <v>0.10166894634094702</v>
      </c>
      <c r="S11" s="117">
        <v>3</v>
      </c>
      <c r="T11" s="47" t="s">
        <v>48</v>
      </c>
      <c r="U11" s="118">
        <v>0.94666218858326745</v>
      </c>
      <c r="V11" s="44">
        <v>3</v>
      </c>
      <c r="W11" s="110" t="s">
        <v>454</v>
      </c>
      <c r="X11" s="110">
        <v>0.11666666666666668</v>
      </c>
    </row>
    <row r="12" spans="1:40" ht="16.8" customHeight="1" x14ac:dyDescent="0.3">
      <c r="A12" s="44">
        <v>5</v>
      </c>
      <c r="B12" s="44">
        <v>11</v>
      </c>
      <c r="C12" s="166" t="s">
        <v>26</v>
      </c>
      <c r="D12" s="183">
        <v>28828.639999999999</v>
      </c>
      <c r="E12" s="17">
        <v>3131943.4495999999</v>
      </c>
      <c r="F12" s="183">
        <v>3403756.2089999998</v>
      </c>
      <c r="G12" s="19">
        <v>0.92014329384657767</v>
      </c>
      <c r="H12" s="12">
        <v>9.7899999999999991</v>
      </c>
      <c r="I12" s="12">
        <v>0.84</v>
      </c>
      <c r="J12" s="8">
        <v>9.0114138438880706E-2</v>
      </c>
      <c r="K12" s="185">
        <v>9.2783505154639179E-2</v>
      </c>
      <c r="L12" s="144">
        <v>7.3691967555E-4</v>
      </c>
      <c r="M12" s="144">
        <v>2.7010405946999997E-2</v>
      </c>
      <c r="N12" s="144">
        <v>0.18742104296000001</v>
      </c>
      <c r="Q12" s="46">
        <v>0.88957339061477891</v>
      </c>
      <c r="R12" s="47">
        <v>0.10166894634094702</v>
      </c>
      <c r="S12" s="117">
        <v>4</v>
      </c>
      <c r="T12" s="47" t="s">
        <v>446</v>
      </c>
      <c r="U12" s="118">
        <v>0.93315743422142983</v>
      </c>
      <c r="V12" s="44">
        <v>4</v>
      </c>
      <c r="W12" s="110" t="s">
        <v>231</v>
      </c>
      <c r="X12" s="110">
        <v>0.11660329531051966</v>
      </c>
    </row>
    <row r="13" spans="1:40" ht="16.8" customHeight="1" x14ac:dyDescent="0.3">
      <c r="A13" s="44">
        <v>6</v>
      </c>
      <c r="B13" s="44">
        <v>7</v>
      </c>
      <c r="C13" s="148" t="s">
        <v>641</v>
      </c>
      <c r="D13" s="184">
        <v>13982.093000000001</v>
      </c>
      <c r="E13" s="18">
        <v>1508108.551</v>
      </c>
      <c r="F13" s="184">
        <v>1645420.2978999999</v>
      </c>
      <c r="G13" s="20">
        <v>0.91654913515091141</v>
      </c>
      <c r="H13" s="13">
        <v>10.72</v>
      </c>
      <c r="I13" s="13">
        <v>1</v>
      </c>
      <c r="J13" s="11">
        <v>9.9388095678266619E-2</v>
      </c>
      <c r="K13" s="186">
        <v>0.11125533098313425</v>
      </c>
      <c r="L13" s="11">
        <v>4.7508150910000003E-3</v>
      </c>
      <c r="M13" s="11">
        <v>6.2620743325000006E-2</v>
      </c>
      <c r="N13" s="11">
        <v>0.19709650377999999</v>
      </c>
      <c r="Q13" s="46">
        <v>0.88957339061477891</v>
      </c>
      <c r="R13" s="47">
        <v>0.10166894634094702</v>
      </c>
      <c r="S13" s="117">
        <v>5</v>
      </c>
      <c r="T13" s="47" t="s">
        <v>26</v>
      </c>
      <c r="U13" s="118">
        <v>0.92014329384657767</v>
      </c>
      <c r="V13" s="44">
        <v>5</v>
      </c>
      <c r="W13" s="110" t="s">
        <v>73</v>
      </c>
      <c r="X13" s="110">
        <v>0.1143992055610725</v>
      </c>
    </row>
    <row r="14" spans="1:40" ht="16.8" customHeight="1" x14ac:dyDescent="0.3">
      <c r="A14" s="44">
        <v>4</v>
      </c>
      <c r="B14" s="44">
        <v>2</v>
      </c>
      <c r="C14" s="166" t="s">
        <v>446</v>
      </c>
      <c r="D14" s="183">
        <v>79699.817999999999</v>
      </c>
      <c r="E14" s="17">
        <v>844818.07079999999</v>
      </c>
      <c r="F14" s="183">
        <v>905332.84076000005</v>
      </c>
      <c r="G14" s="19">
        <v>0.93315743422142983</v>
      </c>
      <c r="H14" s="12">
        <v>1.3</v>
      </c>
      <c r="I14" s="12">
        <v>0.11</v>
      </c>
      <c r="J14" s="8">
        <v>0.12264150943396226</v>
      </c>
      <c r="K14" s="185">
        <v>0.12452830188679245</v>
      </c>
      <c r="L14" s="144">
        <v>9.4428706325E-4</v>
      </c>
      <c r="M14" s="144">
        <v>-1.3482370064E-2</v>
      </c>
      <c r="N14" s="144">
        <v>0.33941189162000002</v>
      </c>
      <c r="Q14" s="46">
        <v>0.88957339061477891</v>
      </c>
      <c r="R14" s="47">
        <v>0.10166894634094702</v>
      </c>
      <c r="S14" s="117">
        <v>6</v>
      </c>
      <c r="T14" s="47" t="s">
        <v>641</v>
      </c>
      <c r="U14" s="118">
        <v>0.91654913515091141</v>
      </c>
      <c r="V14" s="44">
        <v>6</v>
      </c>
      <c r="W14" s="110" t="s">
        <v>458</v>
      </c>
      <c r="X14" s="110">
        <v>0.11262569832402235</v>
      </c>
    </row>
    <row r="15" spans="1:40" ht="16.8" customHeight="1" x14ac:dyDescent="0.3">
      <c r="A15" s="44">
        <v>7</v>
      </c>
      <c r="B15" s="44">
        <v>12</v>
      </c>
      <c r="C15" s="148" t="s">
        <v>28</v>
      </c>
      <c r="D15" s="184">
        <v>21329.975999999999</v>
      </c>
      <c r="E15" s="18">
        <v>2016322.6313</v>
      </c>
      <c r="F15" s="184">
        <v>2219515.1850000001</v>
      </c>
      <c r="G15" s="20">
        <v>0.90845182989815854</v>
      </c>
      <c r="H15" s="13">
        <v>8.16</v>
      </c>
      <c r="I15" s="13">
        <v>0.7</v>
      </c>
      <c r="J15" s="11">
        <v>8.632180260149222E-2</v>
      </c>
      <c r="K15" s="186">
        <v>8.8860679148594926E-2</v>
      </c>
      <c r="L15" s="11">
        <v>1.6954540661000001E-3</v>
      </c>
      <c r="M15" s="11">
        <v>5.2603849984999999E-2</v>
      </c>
      <c r="N15" s="11">
        <v>0.26184944912999997</v>
      </c>
      <c r="Q15" s="46">
        <v>0.88957339061477891</v>
      </c>
      <c r="R15" s="47">
        <v>0.10166894634094702</v>
      </c>
      <c r="S15" s="117">
        <v>7</v>
      </c>
      <c r="T15" s="47" t="s">
        <v>28</v>
      </c>
      <c r="U15" s="118">
        <v>0.90845182989815854</v>
      </c>
      <c r="V15" s="44">
        <v>7</v>
      </c>
      <c r="W15" s="110" t="s">
        <v>641</v>
      </c>
      <c r="X15" s="110">
        <v>0.11125533098313425</v>
      </c>
    </row>
    <row r="16" spans="1:40" ht="16.8" customHeight="1" x14ac:dyDescent="0.3">
      <c r="A16" s="44">
        <v>10</v>
      </c>
      <c r="B16" s="44">
        <v>3</v>
      </c>
      <c r="C16" s="166" t="s">
        <v>454</v>
      </c>
      <c r="D16" s="183">
        <v>99120.994000000006</v>
      </c>
      <c r="E16" s="17">
        <v>713671.1568</v>
      </c>
      <c r="F16" s="183">
        <v>954521.08842000004</v>
      </c>
      <c r="G16" s="19">
        <v>0.74767458305329404</v>
      </c>
      <c r="H16" s="12">
        <v>0.95299999999999996</v>
      </c>
      <c r="I16" s="12">
        <v>7.0000000000000007E-2</v>
      </c>
      <c r="J16" s="8">
        <v>0.13236111111111112</v>
      </c>
      <c r="K16" s="185">
        <v>0.11666666666666668</v>
      </c>
      <c r="L16" s="144">
        <v>3.0042918455000001E-2</v>
      </c>
      <c r="M16" s="144">
        <v>3.3209412298999999E-2</v>
      </c>
      <c r="N16" s="144">
        <v>0.19042540866999999</v>
      </c>
      <c r="Q16" s="46">
        <v>0.88957339061477891</v>
      </c>
      <c r="R16" s="47">
        <v>0.10166894634094702</v>
      </c>
      <c r="S16" s="117">
        <v>8</v>
      </c>
      <c r="T16" s="47" t="s">
        <v>54</v>
      </c>
      <c r="U16" s="118">
        <v>0.86935257276018685</v>
      </c>
      <c r="V16" s="44">
        <v>8</v>
      </c>
      <c r="W16" s="110" t="s">
        <v>20</v>
      </c>
      <c r="X16" s="110">
        <v>0.10099716402811973</v>
      </c>
    </row>
    <row r="17" spans="1:24" ht="16.8" customHeight="1" x14ac:dyDescent="0.3">
      <c r="A17" s="44">
        <v>11</v>
      </c>
      <c r="B17" s="44">
        <v>10</v>
      </c>
      <c r="C17" s="148" t="s">
        <v>38</v>
      </c>
      <c r="D17" s="184">
        <v>4709.0820000000003</v>
      </c>
      <c r="E17" s="18">
        <v>376020.19770000002</v>
      </c>
      <c r="F17" s="184">
        <v>521834.74169</v>
      </c>
      <c r="G17" s="20">
        <v>0.72057333032720494</v>
      </c>
      <c r="H17" s="13">
        <v>7.95</v>
      </c>
      <c r="I17" s="13">
        <v>0.65</v>
      </c>
      <c r="J17" s="11">
        <v>9.9561678146524724E-2</v>
      </c>
      <c r="K17" s="186">
        <v>9.7683155917345041E-2</v>
      </c>
      <c r="L17" s="11">
        <v>-4.1157395854000004E-3</v>
      </c>
      <c r="M17" s="11">
        <v>2.5821514608000001E-2</v>
      </c>
      <c r="N17" s="11">
        <v>0.17685518164000003</v>
      </c>
      <c r="Q17" s="46">
        <v>0.88957339061477891</v>
      </c>
      <c r="R17" s="47">
        <v>0.10166894634094702</v>
      </c>
      <c r="S17" s="117">
        <v>9</v>
      </c>
      <c r="T17" s="47" t="s">
        <v>231</v>
      </c>
      <c r="U17" s="118">
        <v>0.76094722582347329</v>
      </c>
      <c r="V17" s="44">
        <v>9</v>
      </c>
      <c r="W17" s="110" t="s">
        <v>19</v>
      </c>
      <c r="X17" s="110">
        <v>9.946367625548512E-2</v>
      </c>
    </row>
    <row r="18" spans="1:24" ht="16.8" customHeight="1" x14ac:dyDescent="0.3">
      <c r="A18" s="44">
        <v>3</v>
      </c>
      <c r="B18" s="44">
        <v>1</v>
      </c>
      <c r="C18" s="166" t="s">
        <v>48</v>
      </c>
      <c r="D18" s="183">
        <v>202.37299999999999</v>
      </c>
      <c r="E18" s="17">
        <v>505116.93680999998</v>
      </c>
      <c r="F18" s="183">
        <v>533576.75303999998</v>
      </c>
      <c r="G18" s="19">
        <v>0.94666218858326745</v>
      </c>
      <c r="H18" s="12">
        <v>238.32970610000001</v>
      </c>
      <c r="I18" s="12">
        <v>27.222217366999999</v>
      </c>
      <c r="J18" s="8">
        <v>9.5485805558560399E-2</v>
      </c>
      <c r="K18" s="185">
        <v>0.13087761808194809</v>
      </c>
      <c r="L18" s="8">
        <v>1.7609511009E-2</v>
      </c>
      <c r="M18" s="8">
        <v>9.9483544169000016E-2</v>
      </c>
      <c r="N18" s="8">
        <v>0.26637547716999999</v>
      </c>
      <c r="Q18" s="46">
        <v>0.88957339061477891</v>
      </c>
      <c r="R18" s="47">
        <v>0.10166894634094702</v>
      </c>
      <c r="S18" s="117">
        <v>10</v>
      </c>
      <c r="T18" s="47" t="s">
        <v>454</v>
      </c>
      <c r="U18" s="118">
        <v>0.74767458305329404</v>
      </c>
      <c r="V18" s="44">
        <v>10</v>
      </c>
      <c r="W18" s="110" t="s">
        <v>38</v>
      </c>
      <c r="X18" s="110">
        <v>9.7683155917345041E-2</v>
      </c>
    </row>
    <row r="19" spans="1:24" ht="16.8" customHeight="1" x14ac:dyDescent="0.3">
      <c r="A19" s="44">
        <v>12</v>
      </c>
      <c r="B19" s="44">
        <v>5</v>
      </c>
      <c r="C19" s="148" t="s">
        <v>73</v>
      </c>
      <c r="D19" s="184">
        <v>2850</v>
      </c>
      <c r="E19" s="18">
        <v>143497.5</v>
      </c>
      <c r="F19" s="184">
        <v>199617.47811</v>
      </c>
      <c r="G19" s="20">
        <v>0.71886240302527582</v>
      </c>
      <c r="H19" s="13">
        <v>5.7</v>
      </c>
      <c r="I19" s="13">
        <v>0.48</v>
      </c>
      <c r="J19" s="11">
        <v>0.11320754716981132</v>
      </c>
      <c r="K19" s="186">
        <v>0.1143992055610725</v>
      </c>
      <c r="L19" s="11">
        <v>-3.5622402529000004E-3</v>
      </c>
      <c r="M19" s="11">
        <v>0.11308356176000001</v>
      </c>
      <c r="N19" s="11">
        <v>0.24979324205</v>
      </c>
      <c r="Q19" s="46">
        <v>0.88957339061477891</v>
      </c>
      <c r="R19" s="47">
        <v>0.10166894634094702</v>
      </c>
      <c r="S19" s="117">
        <v>11</v>
      </c>
      <c r="T19" s="47" t="s">
        <v>38</v>
      </c>
      <c r="U19" s="118">
        <v>0.72057333032720494</v>
      </c>
      <c r="V19" s="44">
        <v>11</v>
      </c>
      <c r="W19" s="110" t="s">
        <v>26</v>
      </c>
      <c r="X19" s="110">
        <v>9.2783505154639179E-2</v>
      </c>
    </row>
    <row r="20" spans="1:24" ht="16.8" customHeight="1" x14ac:dyDescent="0.3">
      <c r="A20" s="44">
        <v>9</v>
      </c>
      <c r="B20" s="44">
        <v>4</v>
      </c>
      <c r="C20" s="166" t="s">
        <v>231</v>
      </c>
      <c r="D20" s="183">
        <v>7441.7449999999999</v>
      </c>
      <c r="E20" s="17">
        <v>704584.4166</v>
      </c>
      <c r="F20" s="183">
        <v>925930.72514</v>
      </c>
      <c r="G20" s="19">
        <v>0.76094722582347329</v>
      </c>
      <c r="H20" s="12">
        <v>14.52</v>
      </c>
      <c r="I20" s="12">
        <v>0.92</v>
      </c>
      <c r="J20" s="8">
        <v>0.15335868187579213</v>
      </c>
      <c r="K20" s="185">
        <v>0.11660329531051966</v>
      </c>
      <c r="L20" s="144">
        <v>3.5659593086000002E-2</v>
      </c>
      <c r="M20" s="144">
        <v>0.14560217846000001</v>
      </c>
      <c r="N20" s="144">
        <v>0.41252109611000004</v>
      </c>
      <c r="Q20" s="46">
        <v>0.88957339061477891</v>
      </c>
      <c r="R20" s="47">
        <v>0.10166894634094702</v>
      </c>
      <c r="S20" s="117">
        <v>12</v>
      </c>
      <c r="T20" s="47" t="s">
        <v>73</v>
      </c>
      <c r="U20" s="118">
        <v>0.71886240302527582</v>
      </c>
      <c r="V20" s="44">
        <v>12</v>
      </c>
      <c r="W20" s="110" t="s">
        <v>28</v>
      </c>
      <c r="X20" s="110">
        <v>8.8860679148594926E-2</v>
      </c>
    </row>
    <row r="21" spans="1:24" ht="16.8" customHeight="1" x14ac:dyDescent="0.3">
      <c r="A21" s="44">
        <v>13</v>
      </c>
      <c r="B21" s="44">
        <v>6</v>
      </c>
      <c r="C21" s="148" t="s">
        <v>458</v>
      </c>
      <c r="D21" s="184">
        <v>21841.231</v>
      </c>
      <c r="E21" s="18">
        <v>977395.08724999998</v>
      </c>
      <c r="F21" s="184">
        <v>1978905.4772999999</v>
      </c>
      <c r="G21" s="20">
        <v>0.49390690887548033</v>
      </c>
      <c r="H21" s="13">
        <v>8.64</v>
      </c>
      <c r="I21" s="13">
        <v>0.42</v>
      </c>
      <c r="J21" s="11">
        <v>0.19307262569832404</v>
      </c>
      <c r="K21" s="186">
        <v>0.11262569832402235</v>
      </c>
      <c r="L21" s="11">
        <v>1.1985526910999999E-2</v>
      </c>
      <c r="M21" s="11">
        <v>-3.8386730876000001E-3</v>
      </c>
      <c r="N21" s="11">
        <v>0.1113009995</v>
      </c>
      <c r="Q21" s="46">
        <v>0.88957339061477891</v>
      </c>
      <c r="R21" s="47">
        <v>0.10166894634094702</v>
      </c>
      <c r="S21" s="117">
        <v>13</v>
      </c>
      <c r="T21" s="47" t="s">
        <v>458</v>
      </c>
      <c r="U21" s="118">
        <v>0.49390690887548033</v>
      </c>
      <c r="V21" s="44">
        <v>13</v>
      </c>
      <c r="W21" s="110" t="s">
        <v>54</v>
      </c>
      <c r="X21" s="110">
        <v>7.0666666666666669E-2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09"/>
      <c r="E36" s="21"/>
      <c r="F36" s="21"/>
      <c r="G36" s="181"/>
      <c r="H36" s="21"/>
      <c r="I36" s="24"/>
      <c r="J36" s="25"/>
      <c r="K36" s="199"/>
      <c r="L36" s="25"/>
      <c r="M36" s="25"/>
      <c r="N36" s="25"/>
    </row>
    <row r="37" spans="3:16" hidden="1" x14ac:dyDescent="0.3">
      <c r="C37" s="70" t="s">
        <v>259</v>
      </c>
      <c r="D37" s="22"/>
      <c r="E37" s="21"/>
      <c r="F37" s="21"/>
      <c r="G37" s="23">
        <v>0.87678982432849961</v>
      </c>
      <c r="H37" s="21"/>
      <c r="I37" s="24"/>
      <c r="J37" s="25">
        <v>0.10676318898575191</v>
      </c>
      <c r="K37" s="25">
        <v>0.10298696895322393</v>
      </c>
      <c r="L37" s="25">
        <v>9.7303578247818195E-3</v>
      </c>
      <c r="M37" s="25">
        <v>5.2706966507490911E-2</v>
      </c>
      <c r="N37" s="25">
        <v>0.23493133916636363</v>
      </c>
    </row>
    <row r="38" spans="3:16" hidden="1" x14ac:dyDescent="0.3">
      <c r="C38" s="70" t="s">
        <v>259</v>
      </c>
      <c r="D38" s="22"/>
      <c r="E38" s="21"/>
      <c r="F38" s="21"/>
      <c r="G38" s="23">
        <v>0.82187991967042751</v>
      </c>
      <c r="H38" s="21"/>
      <c r="I38" s="24"/>
      <c r="J38" s="25">
        <v>0.11014270874237723</v>
      </c>
      <c r="K38" s="25">
        <v>0.10415321174711251</v>
      </c>
      <c r="L38" s="25">
        <v>9.5747045518600003E-3</v>
      </c>
      <c r="M38" s="25">
        <v>5.4211416740140003E-2</v>
      </c>
      <c r="N38" s="25">
        <v>0.23930502926299999</v>
      </c>
    </row>
    <row r="39" spans="3:16" hidden="1" x14ac:dyDescent="0.3">
      <c r="C39" s="70" t="s">
        <v>259</v>
      </c>
      <c r="D39" s="22"/>
      <c r="E39" s="21"/>
      <c r="F39" s="21"/>
      <c r="G39" s="23">
        <v>0.78804317130321044</v>
      </c>
      <c r="H39" s="21"/>
      <c r="I39" s="24"/>
      <c r="J39" s="25">
        <v>0.11819560961575498</v>
      </c>
      <c r="K39" s="25">
        <v>0.1087246374036204</v>
      </c>
      <c r="L39" s="25">
        <v>1.0556680649227776E-2</v>
      </c>
      <c r="M39" s="25">
        <v>5.7233751272711117E-2</v>
      </c>
      <c r="N39" s="25">
        <v>0.24506991663</v>
      </c>
    </row>
    <row r="40" spans="3:16" hidden="1" x14ac:dyDescent="0.3">
      <c r="C40" s="70" t="s">
        <v>259</v>
      </c>
      <c r="D40" s="22"/>
      <c r="E40" s="21"/>
      <c r="F40" s="21"/>
      <c r="G40" s="23">
        <v>0.76237982518539171</v>
      </c>
      <c r="H40" s="21"/>
      <c r="I40" s="24"/>
      <c r="J40" s="25">
        <v>0.12271110858120493</v>
      </c>
      <c r="K40" s="25">
        <v>0.10811704278595075</v>
      </c>
      <c r="L40" s="25">
        <v>1.128241384400625E-2</v>
      </c>
      <c r="M40" s="25">
        <v>5.6560377266175008E-2</v>
      </c>
      <c r="N40" s="25">
        <v>0.25106659323625002</v>
      </c>
    </row>
    <row r="41" spans="3:16" hidden="1" x14ac:dyDescent="0.3">
      <c r="C41" s="70" t="s">
        <v>259</v>
      </c>
      <c r="D41" s="22"/>
      <c r="E41" s="21"/>
      <c r="F41" s="21"/>
      <c r="G41" s="23">
        <v>0.74129819775853245</v>
      </c>
      <c r="H41" s="21"/>
      <c r="I41" s="24"/>
      <c r="J41" s="25">
        <v>0.12272192389437415</v>
      </c>
      <c r="K41" s="25">
        <v>0.10556682609927498</v>
      </c>
      <c r="L41" s="25">
        <v>1.27592890984E-2</v>
      </c>
      <c r="M41" s="25">
        <v>6.6566484027628575E-2</v>
      </c>
      <c r="N41" s="25">
        <v>0.23844583632428576</v>
      </c>
    </row>
    <row r="42" spans="3:16" hidden="1" x14ac:dyDescent="0.3">
      <c r="C42" s="70" t="s">
        <v>259</v>
      </c>
      <c r="D42" s="22"/>
      <c r="E42" s="21"/>
      <c r="F42" s="21"/>
      <c r="G42" s="23">
        <v>0.66875771965756781</v>
      </c>
      <c r="H42" s="21"/>
      <c r="I42" s="24"/>
      <c r="J42" s="25">
        <v>0.14418048129856562</v>
      </c>
      <c r="K42" s="25">
        <v>0.11541541452730662</v>
      </c>
      <c r="L42" s="25">
        <v>1.4603261603783333E-2</v>
      </c>
      <c r="M42" s="25">
        <v>6.8893589701400013E-2</v>
      </c>
      <c r="N42" s="25">
        <v>0.23454523419000003</v>
      </c>
    </row>
    <row r="43" spans="3:16" hidden="1" x14ac:dyDescent="0.3">
      <c r="C43" s="70" t="s">
        <v>259</v>
      </c>
      <c r="D43" s="22"/>
      <c r="E43" s="21"/>
      <c r="F43" s="21"/>
      <c r="G43" s="23">
        <v>0.65064948605643647</v>
      </c>
      <c r="H43" s="21"/>
      <c r="I43" s="24"/>
      <c r="J43" s="25">
        <v>0.14729697414280943</v>
      </c>
      <c r="K43" s="25">
        <v>0.11508548845875864</v>
      </c>
      <c r="L43" s="25">
        <v>1.1515330233540001E-2</v>
      </c>
      <c r="M43" s="25">
        <v>7.603042518188001E-2</v>
      </c>
      <c r="N43" s="25">
        <v>0.243369199294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2026-04-02T22:40:12Z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1459636080</vt:lpwstr>
  </property>
  <property fmtid="{D5CDD505-2E9C-101B-9397-08002B2CF9AE}" pid="3" name="EcoUpdateMessage">
    <vt:lpwstr>2026/04/02-22:28:00</vt:lpwstr>
  </property>
  <property fmtid="{D5CDD505-2E9C-101B-9397-08002B2CF9AE}" pid="4" name="EcoUpdateStatus">
    <vt:lpwstr>2026-04-02=BRA:St,ME,Fd,TP;USA:St,ME;MEX:ME;CHL:St,ME;SAU:St|2022-10-17=USA:TP|2026-04-01=ARG:St,ME,TP;MEX:St,Fd,TP;CHL:Fd;COL:St,ME;PER:St,ME,Fd|2026-03-31=ARG:Fd|2021-11-17=CHL:TP|2014-02-26=VEN:St|2002-11-08=JPN:St|2026-03-30=GBR:St,ME|2016-08-18=NNN:St|2026-03-26=COL:Fd|2026-03-04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