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1DEDC951-E362-46DA-9E18-B59155CD45BF}" xr6:coauthVersionLast="47" xr6:coauthVersionMax="47" xr10:uidLastSave="{00000000-0000-0000-0000-000000000000}"/>
  <bookViews>
    <workbookView xWindow="-1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036102da8b16401cb79084ab4aa554ec" localSheetId="12" hidden="1">IFIX!$A$11:$B$1879</definedName>
    <definedName name="_ECO_RANGE_ID04b60ec15bb248f09f783b8383327284" localSheetId="12" hidden="1">IFIX!$F$11:$F$1879</definedName>
    <definedName name="_ECO_RANGE_ID7f25b2a87e864a4c9784aec0a65daaaa" localSheetId="12" hidden="1">IFIX!$G$11:$G$1879</definedName>
    <definedName name="_ECO_RANGE_ID97e94caf5eff48e8b112b20df3fe37fc" localSheetId="12" hidden="1">IFIX!$C$11:$C$1879</definedName>
    <definedName name="_ECO_RANGE_IDfcfa9e12f950428ba59c213bab25c460" localSheetId="12" hidden="1">IFIX!$B$10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J186" i="16"/>
  <c r="O186" i="16" s="1"/>
  <c r="R187" i="16" l="1"/>
  <c r="R188" i="16" s="1"/>
  <c r="M188" i="16"/>
  <c r="L187" i="16"/>
  <c r="K187" i="16"/>
  <c r="I188" i="16"/>
  <c r="J187" i="16"/>
  <c r="P187" i="16" l="1"/>
  <c r="P188" i="16" s="1"/>
  <c r="K188" i="16"/>
  <c r="Q187" i="16"/>
  <c r="Q188" i="16" s="1"/>
  <c r="L188" i="16"/>
  <c r="O187" i="16"/>
  <c r="O188" i="16" s="1"/>
  <c r="J188" i="16"/>
  <c r="I189" i="16"/>
  <c r="M189" i="16" s="1"/>
  <c r="R189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J210" i="16"/>
  <c r="O210" i="16" s="1"/>
  <c r="R211" i="16" l="1"/>
  <c r="R212" i="16" s="1"/>
  <c r="M212" i="16"/>
  <c r="L211" i="16"/>
  <c r="K211" i="16"/>
  <c r="I212" i="16"/>
  <c r="J211" i="16"/>
  <c r="P211" i="16" l="1"/>
  <c r="P212" i="16" s="1"/>
  <c r="K212" i="16"/>
  <c r="Q211" i="16"/>
  <c r="Q212" i="16" s="1"/>
  <c r="L212" i="16"/>
  <c r="O211" i="16"/>
  <c r="O212" i="16" s="1"/>
  <c r="J212" i="16"/>
  <c r="I213" i="16"/>
  <c r="M213" i="16" s="1"/>
  <c r="R213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J214" i="16"/>
  <c r="O214" i="16" s="1"/>
  <c r="R215" i="16" l="1"/>
  <c r="R216" i="16" s="1"/>
  <c r="M216" i="16"/>
  <c r="L215" i="16"/>
  <c r="K215" i="16"/>
  <c r="I216" i="16"/>
  <c r="J215" i="16"/>
  <c r="P215" i="16" l="1"/>
  <c r="P216" i="16" s="1"/>
  <c r="K216" i="16"/>
  <c r="Q215" i="16"/>
  <c r="Q216" i="16" s="1"/>
  <c r="L216" i="16"/>
  <c r="O215" i="16"/>
  <c r="O216" i="16" s="1"/>
  <c r="J216" i="16"/>
  <c r="I217" i="16"/>
  <c r="M217" i="16" s="1"/>
  <c r="R217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J251" i="16"/>
  <c r="O251" i="16" s="1"/>
  <c r="M252" i="16" l="1"/>
  <c r="R252" i="16" s="1"/>
  <c r="L252" i="16"/>
  <c r="Q252" i="16" s="1"/>
  <c r="K252" i="16"/>
  <c r="P252" i="16" s="1"/>
  <c r="J252" i="16"/>
  <c r="O252" i="16" s="1"/>
  <c r="J253" i="16" l="1"/>
  <c r="O253" i="16" s="1"/>
  <c r="K253" i="16"/>
  <c r="P253" i="16" s="1"/>
  <c r="L253" i="16"/>
  <c r="Q253" i="16" s="1"/>
  <c r="M253" i="16"/>
  <c r="R253" i="16" s="1"/>
  <c r="D8" i="16"/>
  <c r="E8" i="16"/>
  <c r="C10" i="16"/>
  <c r="E10" i="16"/>
  <c r="D10" i="16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<sst xmlns="http://schemas.openxmlformats.org/spreadsheetml/2006/main" count="1798" uniqueCount="644">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</sst>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3e9900982cdb488f84effd8582219be6">
      <tp>
        <v>2</v>
        <stp/>
        <stp>748776ca-dfd5-4e22-a2da-bed89d3b08f9</stp>
        <tr r="B4" s="16"/>
      </tp>
    </main>
    <main first="rtdsrv_eco_3e9900982cdb488f84effd8582219be6">
      <tp>
        <v>2</v>
        <stp/>
        <stp>f6448bc4-3596-4272-b29a-883e690cfa06</stp>
        <tr r="A10" s="16"/>
      </tp>
    </main>
    <main first="rtdsrv_eco_3e9900982cdb488f84effd8582219be6">
      <tp>
        <v>2</v>
        <stp/>
        <stp>05d6570f-e10d-4c01-84e1-a87a9d3e4a3a</stp>
        <tr r="C10" s="16"/>
      </tp>
    </main>
    <main first="rtdsrv_eco_3e9900982cdb488f84effd8582219be6">
      <tp>
        <v>2</v>
        <stp/>
        <stp>a3e1fb30-270b-4a90-b695-6eba40a650a9</stp>
        <tr r="G10" s="16"/>
      </tp>
    </main>
    <main first="rtdsrv_eco_3e9900982cdb488f84effd8582219be6">
      <tp>
        <v>2</v>
        <stp/>
        <stp>391c3a76-3b06-444b-8430-79b9366980e8</stp>
        <tr r="F10" s="16"/>
      </tp>
    </main>
    <main first="rtdsrv_eco_3e9900982cdb488f84effd8582219be6">
      <tp>
        <v>2</v>
        <stp/>
        <stp>43f05904-7f09-4353-b2f4-556f5638b5a6</stp>
        <tr r="D10" s="16"/>
      </tp>
    </main>
    <main first="rtdsrv_eco_3e9900982cdb488f84effd8582219be6">
      <tp>
        <v>2</v>
        <stp/>
        <stp>ebc5dcb7-ca04-41dd-9e6f-af47c52a9475</stp>
        <tr r="E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RBVA11</c:v>
                </c:pt>
                <c:pt idx="4">
                  <c:v>TGAR11</c:v>
                </c:pt>
                <c:pt idx="5">
                  <c:v>ALZR11</c:v>
                </c:pt>
                <c:pt idx="6">
                  <c:v>RBRP11</c:v>
                </c:pt>
                <c:pt idx="7">
                  <c:v>HGRU11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0.16106353061485365</c:v>
                </c:pt>
                <c:pt idx="1">
                  <c:v>0.12475247524752478</c:v>
                </c:pt>
                <c:pt idx="2">
                  <c:v>0.12005163511228978</c:v>
                </c:pt>
                <c:pt idx="3">
                  <c:v>0.10876132930513595</c:v>
                </c:pt>
                <c:pt idx="4">
                  <c:v>0.10635376357733974</c:v>
                </c:pt>
                <c:pt idx="5">
                  <c:v>9.2833333333333323E-2</c:v>
                </c:pt>
                <c:pt idx="6">
                  <c:v>8.8560885608802445E-2</c:v>
                </c:pt>
                <c:pt idx="7">
                  <c:v>8.6956521739130432E-2</c:v>
                </c:pt>
                <c:pt idx="8">
                  <c:v>8.6194512282717989E-2</c:v>
                </c:pt>
                <c:pt idx="9">
                  <c:v>7.6301006234952784E-2</c:v>
                </c:pt>
                <c:pt idx="10">
                  <c:v>6.2652032037311969E-2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9.8556397797169612E-2</c:v>
                </c:pt>
                <c:pt idx="1">
                  <c:v>9.8556397797169612E-2</c:v>
                </c:pt>
                <c:pt idx="2">
                  <c:v>9.8556397797169612E-2</c:v>
                </c:pt>
                <c:pt idx="3">
                  <c:v>9.8556397797169612E-2</c:v>
                </c:pt>
                <c:pt idx="4">
                  <c:v>9.8556397797169612E-2</c:v>
                </c:pt>
                <c:pt idx="5">
                  <c:v>9.8556397797169612E-2</c:v>
                </c:pt>
                <c:pt idx="6">
                  <c:v>9.8556397797169612E-2</c:v>
                </c:pt>
                <c:pt idx="7">
                  <c:v>9.8556397797169612E-2</c:v>
                </c:pt>
                <c:pt idx="8">
                  <c:v>9.8556397797169612E-2</c:v>
                </c:pt>
                <c:pt idx="9">
                  <c:v>9.8556397797169612E-2</c:v>
                </c:pt>
                <c:pt idx="10">
                  <c:v>9.8556397797169612E-2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0.94628476555059982</c:v>
                </c:pt>
                <c:pt idx="1">
                  <c:v>0.96666932001947059</c:v>
                </c:pt>
                <c:pt idx="2">
                  <c:v>0.91232455537623658</c:v>
                </c:pt>
                <c:pt idx="3">
                  <c:v>0.87292109785348726</c:v>
                </c:pt>
                <c:pt idx="4">
                  <c:v>0.90365305980294397</c:v>
                </c:pt>
                <c:pt idx="5">
                  <c:v>0.69214151981212091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0.90143202315334736</c:v>
                </c:pt>
                <c:pt idx="1">
                  <c:v>0.90143202315334736</c:v>
                </c:pt>
                <c:pt idx="2">
                  <c:v>0.90143202315334736</c:v>
                </c:pt>
                <c:pt idx="3">
                  <c:v>0.90143202315334736</c:v>
                </c:pt>
                <c:pt idx="4">
                  <c:v>0.90143202315334736</c:v>
                </c:pt>
                <c:pt idx="5">
                  <c:v>0.90143202315334736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9.2841211723101641E-2</c:v>
                </c:pt>
                <c:pt idx="1">
                  <c:v>0.12337922991482458</c:v>
                </c:pt>
                <c:pt idx="2">
                  <c:v>9.8556397797169612E-2</c:v>
                </c:pt>
                <c:pt idx="3">
                  <c:v>0.11238167914140033</c:v>
                </c:pt>
                <c:pt idx="4">
                  <c:v>9.9212263472876955E-2</c:v>
                </c:pt>
                <c:pt idx="5">
                  <c:v>9.1270062306381614E-2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45727</c:v>
                </c:pt>
                <c:pt idx="4">
                  <c:v>45728</c:v>
                </c:pt>
                <c:pt idx="5">
                  <c:v>45729</c:v>
                </c:pt>
                <c:pt idx="6">
                  <c:v>45730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45740</c:v>
                </c:pt>
                <c:pt idx="13">
                  <c:v>45741</c:v>
                </c:pt>
                <c:pt idx="14">
                  <c:v>45742</c:v>
                </c:pt>
                <c:pt idx="15">
                  <c:v>45743</c:v>
                </c:pt>
                <c:pt idx="16">
                  <c:v>45744</c:v>
                </c:pt>
                <c:pt idx="17">
                  <c:v>45747</c:v>
                </c:pt>
                <c:pt idx="18">
                  <c:v>45748</c:v>
                </c:pt>
                <c:pt idx="19">
                  <c:v>45749</c:v>
                </c:pt>
                <c:pt idx="20">
                  <c:v>45750</c:v>
                </c:pt>
                <c:pt idx="21">
                  <c:v>45751</c:v>
                </c:pt>
                <c:pt idx="22">
                  <c:v>45754</c:v>
                </c:pt>
                <c:pt idx="23">
                  <c:v>45755</c:v>
                </c:pt>
                <c:pt idx="24">
                  <c:v>45756</c:v>
                </c:pt>
                <c:pt idx="25">
                  <c:v>45757</c:v>
                </c:pt>
                <c:pt idx="26">
                  <c:v>45758</c:v>
                </c:pt>
                <c:pt idx="27">
                  <c:v>45761</c:v>
                </c:pt>
                <c:pt idx="28">
                  <c:v>45762</c:v>
                </c:pt>
                <c:pt idx="29">
                  <c:v>45763</c:v>
                </c:pt>
                <c:pt idx="30">
                  <c:v>45764</c:v>
                </c:pt>
                <c:pt idx="31">
                  <c:v>45769</c:v>
                </c:pt>
                <c:pt idx="32">
                  <c:v>45770</c:v>
                </c:pt>
                <c:pt idx="33">
                  <c:v>45771</c:v>
                </c:pt>
                <c:pt idx="34">
                  <c:v>45772</c:v>
                </c:pt>
                <c:pt idx="35">
                  <c:v>45775</c:v>
                </c:pt>
                <c:pt idx="36">
                  <c:v>45776</c:v>
                </c:pt>
                <c:pt idx="37">
                  <c:v>45777</c:v>
                </c:pt>
                <c:pt idx="38">
                  <c:v>45779</c:v>
                </c:pt>
                <c:pt idx="39">
                  <c:v>45782</c:v>
                </c:pt>
                <c:pt idx="40">
                  <c:v>45783</c:v>
                </c:pt>
                <c:pt idx="41">
                  <c:v>45784</c:v>
                </c:pt>
                <c:pt idx="42">
                  <c:v>45785</c:v>
                </c:pt>
                <c:pt idx="43">
                  <c:v>45786</c:v>
                </c:pt>
                <c:pt idx="44">
                  <c:v>45789</c:v>
                </c:pt>
                <c:pt idx="45">
                  <c:v>45790</c:v>
                </c:pt>
                <c:pt idx="46">
                  <c:v>45791</c:v>
                </c:pt>
                <c:pt idx="47">
                  <c:v>45792</c:v>
                </c:pt>
                <c:pt idx="48">
                  <c:v>45793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45803</c:v>
                </c:pt>
                <c:pt idx="55">
                  <c:v>45804</c:v>
                </c:pt>
                <c:pt idx="56">
                  <c:v>45805</c:v>
                </c:pt>
                <c:pt idx="57">
                  <c:v>45806</c:v>
                </c:pt>
                <c:pt idx="58">
                  <c:v>45807</c:v>
                </c:pt>
                <c:pt idx="59">
                  <c:v>45810</c:v>
                </c:pt>
                <c:pt idx="60">
                  <c:v>45811</c:v>
                </c:pt>
                <c:pt idx="61">
                  <c:v>45812</c:v>
                </c:pt>
                <c:pt idx="62">
                  <c:v>45813</c:v>
                </c:pt>
                <c:pt idx="63">
                  <c:v>45814</c:v>
                </c:pt>
                <c:pt idx="64">
                  <c:v>45817</c:v>
                </c:pt>
                <c:pt idx="65">
                  <c:v>45818</c:v>
                </c:pt>
                <c:pt idx="66">
                  <c:v>45819</c:v>
                </c:pt>
                <c:pt idx="67">
                  <c:v>45820</c:v>
                </c:pt>
                <c:pt idx="68">
                  <c:v>45821</c:v>
                </c:pt>
                <c:pt idx="69">
                  <c:v>45824</c:v>
                </c:pt>
                <c:pt idx="70">
                  <c:v>45825</c:v>
                </c:pt>
                <c:pt idx="71">
                  <c:v>45826</c:v>
                </c:pt>
                <c:pt idx="72">
                  <c:v>45828</c:v>
                </c:pt>
                <c:pt idx="73">
                  <c:v>45831</c:v>
                </c:pt>
                <c:pt idx="74">
                  <c:v>45832</c:v>
                </c:pt>
                <c:pt idx="75">
                  <c:v>45833</c:v>
                </c:pt>
                <c:pt idx="76">
                  <c:v>45834</c:v>
                </c:pt>
                <c:pt idx="77">
                  <c:v>45835</c:v>
                </c:pt>
                <c:pt idx="78">
                  <c:v>45838</c:v>
                </c:pt>
                <c:pt idx="79">
                  <c:v>45839</c:v>
                </c:pt>
                <c:pt idx="80">
                  <c:v>45840</c:v>
                </c:pt>
                <c:pt idx="81">
                  <c:v>45841</c:v>
                </c:pt>
                <c:pt idx="82">
                  <c:v>45842</c:v>
                </c:pt>
                <c:pt idx="83">
                  <c:v>45845</c:v>
                </c:pt>
                <c:pt idx="84">
                  <c:v>45846</c:v>
                </c:pt>
                <c:pt idx="85">
                  <c:v>45847</c:v>
                </c:pt>
                <c:pt idx="86">
                  <c:v>45848</c:v>
                </c:pt>
                <c:pt idx="87">
                  <c:v>45849</c:v>
                </c:pt>
                <c:pt idx="88">
                  <c:v>45852</c:v>
                </c:pt>
                <c:pt idx="89">
                  <c:v>45853</c:v>
                </c:pt>
                <c:pt idx="90">
                  <c:v>45854</c:v>
                </c:pt>
                <c:pt idx="91">
                  <c:v>45855</c:v>
                </c:pt>
                <c:pt idx="92">
                  <c:v>45856</c:v>
                </c:pt>
                <c:pt idx="93">
                  <c:v>45859</c:v>
                </c:pt>
                <c:pt idx="94">
                  <c:v>45860</c:v>
                </c:pt>
                <c:pt idx="95">
                  <c:v>45861</c:v>
                </c:pt>
                <c:pt idx="96">
                  <c:v>45862</c:v>
                </c:pt>
                <c:pt idx="97">
                  <c:v>45863</c:v>
                </c:pt>
                <c:pt idx="98">
                  <c:v>45866</c:v>
                </c:pt>
                <c:pt idx="99">
                  <c:v>45867</c:v>
                </c:pt>
                <c:pt idx="100">
                  <c:v>45868</c:v>
                </c:pt>
                <c:pt idx="101">
                  <c:v>45869</c:v>
                </c:pt>
                <c:pt idx="102">
                  <c:v>45870</c:v>
                </c:pt>
                <c:pt idx="103">
                  <c:v>45873</c:v>
                </c:pt>
                <c:pt idx="104">
                  <c:v>45874</c:v>
                </c:pt>
                <c:pt idx="105">
                  <c:v>45875</c:v>
                </c:pt>
                <c:pt idx="106">
                  <c:v>45876</c:v>
                </c:pt>
                <c:pt idx="107">
                  <c:v>45877</c:v>
                </c:pt>
                <c:pt idx="108">
                  <c:v>45880</c:v>
                </c:pt>
                <c:pt idx="109">
                  <c:v>45881</c:v>
                </c:pt>
                <c:pt idx="110">
                  <c:v>45882</c:v>
                </c:pt>
                <c:pt idx="111">
                  <c:v>45883</c:v>
                </c:pt>
                <c:pt idx="112">
                  <c:v>45884</c:v>
                </c:pt>
                <c:pt idx="113">
                  <c:v>45887</c:v>
                </c:pt>
                <c:pt idx="114">
                  <c:v>45888</c:v>
                </c:pt>
                <c:pt idx="115">
                  <c:v>45889</c:v>
                </c:pt>
                <c:pt idx="116">
                  <c:v>45890</c:v>
                </c:pt>
                <c:pt idx="117">
                  <c:v>45891</c:v>
                </c:pt>
                <c:pt idx="118">
                  <c:v>45894</c:v>
                </c:pt>
                <c:pt idx="119">
                  <c:v>45895</c:v>
                </c:pt>
                <c:pt idx="120">
                  <c:v>45896</c:v>
                </c:pt>
                <c:pt idx="121">
                  <c:v>45897</c:v>
                </c:pt>
                <c:pt idx="122">
                  <c:v>45898</c:v>
                </c:pt>
                <c:pt idx="123">
                  <c:v>45901</c:v>
                </c:pt>
                <c:pt idx="124">
                  <c:v>45902</c:v>
                </c:pt>
                <c:pt idx="125">
                  <c:v>45903</c:v>
                </c:pt>
                <c:pt idx="126">
                  <c:v>45904</c:v>
                </c:pt>
                <c:pt idx="127">
                  <c:v>45905</c:v>
                </c:pt>
                <c:pt idx="128">
                  <c:v>45908</c:v>
                </c:pt>
                <c:pt idx="129">
                  <c:v>45909</c:v>
                </c:pt>
                <c:pt idx="130">
                  <c:v>45910</c:v>
                </c:pt>
                <c:pt idx="131">
                  <c:v>45911</c:v>
                </c:pt>
                <c:pt idx="132">
                  <c:v>45912</c:v>
                </c:pt>
                <c:pt idx="133">
                  <c:v>45915</c:v>
                </c:pt>
                <c:pt idx="134">
                  <c:v>45916</c:v>
                </c:pt>
                <c:pt idx="135">
                  <c:v>45917</c:v>
                </c:pt>
                <c:pt idx="136">
                  <c:v>45918</c:v>
                </c:pt>
                <c:pt idx="137">
                  <c:v>45919</c:v>
                </c:pt>
                <c:pt idx="138">
                  <c:v>45922</c:v>
                </c:pt>
                <c:pt idx="139">
                  <c:v>45923</c:v>
                </c:pt>
                <c:pt idx="140">
                  <c:v>45924</c:v>
                </c:pt>
                <c:pt idx="141">
                  <c:v>45925</c:v>
                </c:pt>
                <c:pt idx="142">
                  <c:v>45926</c:v>
                </c:pt>
                <c:pt idx="143">
                  <c:v>45929</c:v>
                </c:pt>
                <c:pt idx="144">
                  <c:v>45930</c:v>
                </c:pt>
                <c:pt idx="145">
                  <c:v>45931</c:v>
                </c:pt>
                <c:pt idx="146">
                  <c:v>45932</c:v>
                </c:pt>
                <c:pt idx="147">
                  <c:v>45933</c:v>
                </c:pt>
                <c:pt idx="148">
                  <c:v>45936</c:v>
                </c:pt>
                <c:pt idx="149">
                  <c:v>45937</c:v>
                </c:pt>
                <c:pt idx="150">
                  <c:v>45938</c:v>
                </c:pt>
                <c:pt idx="151">
                  <c:v>45939</c:v>
                </c:pt>
                <c:pt idx="152">
                  <c:v>45940</c:v>
                </c:pt>
                <c:pt idx="153">
                  <c:v>45943</c:v>
                </c:pt>
                <c:pt idx="154">
                  <c:v>45944</c:v>
                </c:pt>
                <c:pt idx="155">
                  <c:v>45945</c:v>
                </c:pt>
                <c:pt idx="156">
                  <c:v>45946</c:v>
                </c:pt>
                <c:pt idx="157">
                  <c:v>45947</c:v>
                </c:pt>
                <c:pt idx="158">
                  <c:v>45950</c:v>
                </c:pt>
                <c:pt idx="159">
                  <c:v>45951</c:v>
                </c:pt>
                <c:pt idx="160">
                  <c:v>45952</c:v>
                </c:pt>
                <c:pt idx="161">
                  <c:v>45953</c:v>
                </c:pt>
                <c:pt idx="162">
                  <c:v>45954</c:v>
                </c:pt>
                <c:pt idx="163">
                  <c:v>45957</c:v>
                </c:pt>
                <c:pt idx="164">
                  <c:v>45958</c:v>
                </c:pt>
                <c:pt idx="165">
                  <c:v>45959</c:v>
                </c:pt>
                <c:pt idx="166">
                  <c:v>45960</c:v>
                </c:pt>
                <c:pt idx="167">
                  <c:v>45961</c:v>
                </c:pt>
                <c:pt idx="168">
                  <c:v>45964</c:v>
                </c:pt>
                <c:pt idx="169">
                  <c:v>45965</c:v>
                </c:pt>
                <c:pt idx="170">
                  <c:v>45966</c:v>
                </c:pt>
                <c:pt idx="171">
                  <c:v>45967</c:v>
                </c:pt>
                <c:pt idx="172">
                  <c:v>45968</c:v>
                </c:pt>
                <c:pt idx="173">
                  <c:v>45971</c:v>
                </c:pt>
                <c:pt idx="174">
                  <c:v>45972</c:v>
                </c:pt>
                <c:pt idx="175">
                  <c:v>45973</c:v>
                </c:pt>
                <c:pt idx="176">
                  <c:v>45974</c:v>
                </c:pt>
                <c:pt idx="177">
                  <c:v>45975</c:v>
                </c:pt>
                <c:pt idx="178">
                  <c:v>45978</c:v>
                </c:pt>
                <c:pt idx="179">
                  <c:v>45979</c:v>
                </c:pt>
                <c:pt idx="180">
                  <c:v>45980</c:v>
                </c:pt>
                <c:pt idx="181">
                  <c:v>45981</c:v>
                </c:pt>
                <c:pt idx="182">
                  <c:v>45982</c:v>
                </c:pt>
                <c:pt idx="183">
                  <c:v>45985</c:v>
                </c:pt>
                <c:pt idx="184">
                  <c:v>45986</c:v>
                </c:pt>
                <c:pt idx="185">
                  <c:v>45987</c:v>
                </c:pt>
                <c:pt idx="186">
                  <c:v>45988</c:v>
                </c:pt>
                <c:pt idx="187">
                  <c:v>45989</c:v>
                </c:pt>
                <c:pt idx="188">
                  <c:v>45992</c:v>
                </c:pt>
                <c:pt idx="189">
                  <c:v>45993</c:v>
                </c:pt>
                <c:pt idx="190">
                  <c:v>45994</c:v>
                </c:pt>
                <c:pt idx="191">
                  <c:v>45995</c:v>
                </c:pt>
                <c:pt idx="192">
                  <c:v>45996</c:v>
                </c:pt>
                <c:pt idx="193">
                  <c:v>45999</c:v>
                </c:pt>
                <c:pt idx="194">
                  <c:v>46000</c:v>
                </c:pt>
                <c:pt idx="195">
                  <c:v>46001</c:v>
                </c:pt>
                <c:pt idx="196">
                  <c:v>46002</c:v>
                </c:pt>
                <c:pt idx="197">
                  <c:v>46003</c:v>
                </c:pt>
                <c:pt idx="198">
                  <c:v>46006</c:v>
                </c:pt>
                <c:pt idx="199">
                  <c:v>46007</c:v>
                </c:pt>
                <c:pt idx="200">
                  <c:v>46008</c:v>
                </c:pt>
                <c:pt idx="201">
                  <c:v>46009</c:v>
                </c:pt>
                <c:pt idx="202">
                  <c:v>46010</c:v>
                </c:pt>
                <c:pt idx="203">
                  <c:v>46013</c:v>
                </c:pt>
                <c:pt idx="204">
                  <c:v>46014</c:v>
                </c:pt>
                <c:pt idx="205">
                  <c:v>46015</c:v>
                </c:pt>
                <c:pt idx="206">
                  <c:v>46017</c:v>
                </c:pt>
                <c:pt idx="207">
                  <c:v>46020</c:v>
                </c:pt>
                <c:pt idx="208">
                  <c:v>46021</c:v>
                </c:pt>
                <c:pt idx="209">
                  <c:v>46022</c:v>
                </c:pt>
                <c:pt idx="210">
                  <c:v>46024</c:v>
                </c:pt>
                <c:pt idx="211">
                  <c:v>46027</c:v>
                </c:pt>
                <c:pt idx="212">
                  <c:v>46028</c:v>
                </c:pt>
                <c:pt idx="213">
                  <c:v>46029</c:v>
                </c:pt>
                <c:pt idx="214">
                  <c:v>46030</c:v>
                </c:pt>
                <c:pt idx="215">
                  <c:v>46031</c:v>
                </c:pt>
                <c:pt idx="216">
                  <c:v>46034</c:v>
                </c:pt>
                <c:pt idx="217">
                  <c:v>46035</c:v>
                </c:pt>
                <c:pt idx="218">
                  <c:v>46036</c:v>
                </c:pt>
                <c:pt idx="219">
                  <c:v>46037</c:v>
                </c:pt>
                <c:pt idx="220">
                  <c:v>46038</c:v>
                </c:pt>
                <c:pt idx="221">
                  <c:v>46041</c:v>
                </c:pt>
                <c:pt idx="222">
                  <c:v>46042</c:v>
                </c:pt>
                <c:pt idx="223">
                  <c:v>46043</c:v>
                </c:pt>
                <c:pt idx="224">
                  <c:v>46044</c:v>
                </c:pt>
                <c:pt idx="225">
                  <c:v>46045</c:v>
                </c:pt>
                <c:pt idx="226">
                  <c:v>46048</c:v>
                </c:pt>
                <c:pt idx="227">
                  <c:v>46049</c:v>
                </c:pt>
                <c:pt idx="228">
                  <c:v>46050</c:v>
                </c:pt>
                <c:pt idx="229">
                  <c:v>46051</c:v>
                </c:pt>
                <c:pt idx="230">
                  <c:v>46052</c:v>
                </c:pt>
                <c:pt idx="231">
                  <c:v>46055</c:v>
                </c:pt>
                <c:pt idx="232">
                  <c:v>46056</c:v>
                </c:pt>
                <c:pt idx="233">
                  <c:v>46057</c:v>
                </c:pt>
                <c:pt idx="234">
                  <c:v>46058</c:v>
                </c:pt>
                <c:pt idx="235">
                  <c:v>46059</c:v>
                </c:pt>
                <c:pt idx="236">
                  <c:v>46062</c:v>
                </c:pt>
                <c:pt idx="237">
                  <c:v>46063</c:v>
                </c:pt>
                <c:pt idx="238">
                  <c:v>46064</c:v>
                </c:pt>
                <c:pt idx="239">
                  <c:v>46065</c:v>
                </c:pt>
                <c:pt idx="240">
                  <c:v>46066</c:v>
                </c:pt>
                <c:pt idx="241">
                  <c:v>46071</c:v>
                </c:pt>
                <c:pt idx="242">
                  <c:v>46072</c:v>
                </c:pt>
                <c:pt idx="243">
                  <c:v>46073</c:v>
                </c:pt>
                <c:pt idx="244">
                  <c:v>46076</c:v>
                </c:pt>
                <c:pt idx="245">
                  <c:v>46077</c:v>
                </c:pt>
                <c:pt idx="246">
                  <c:v>46078</c:v>
                </c:pt>
              </c:numCache>
            </c:numRef>
          </c:cat>
          <c:val>
            <c:numRef>
              <c:f>IFIX!$O$6:$O$254</c:f>
              <c:numCache>
                <c:formatCode>General</c:formatCode>
                <c:ptCount val="248"/>
                <c:pt idx="0">
                  <c:v>100</c:v>
                </c:pt>
                <c:pt idx="1">
                  <c:v>100.59767272725031</c:v>
                </c:pt>
                <c:pt idx="2">
                  <c:v>101.24915521399602</c:v>
                </c:pt>
                <c:pt idx="3">
                  <c:v>101.66682147760997</c:v>
                </c:pt>
                <c:pt idx="4">
                  <c:v>102.02843589272443</c:v>
                </c:pt>
                <c:pt idx="5">
                  <c:v>102.12356386981887</c:v>
                </c:pt>
                <c:pt idx="6">
                  <c:v>102.90060247460728</c:v>
                </c:pt>
                <c:pt idx="7">
                  <c:v>103.13826225952077</c:v>
                </c:pt>
                <c:pt idx="8">
                  <c:v>103.67796137997688</c:v>
                </c:pt>
                <c:pt idx="9">
                  <c:v>104.275313806646</c:v>
                </c:pt>
                <c:pt idx="10">
                  <c:v>104.38549570769003</c:v>
                </c:pt>
                <c:pt idx="11">
                  <c:v>104.37300415072954</c:v>
                </c:pt>
                <c:pt idx="12">
                  <c:v>104.45564057086351</c:v>
                </c:pt>
                <c:pt idx="13">
                  <c:v>104.60329712772486</c:v>
                </c:pt>
                <c:pt idx="14">
                  <c:v>104.81693470046089</c:v>
                </c:pt>
                <c:pt idx="15">
                  <c:v>105.24933457991119</c:v>
                </c:pt>
                <c:pt idx="16">
                  <c:v>105.75572289184878</c:v>
                </c:pt>
                <c:pt idx="17">
                  <c:v>106.11701701391411</c:v>
                </c:pt>
                <c:pt idx="18">
                  <c:v>106.06544932835868</c:v>
                </c:pt>
                <c:pt idx="19">
                  <c:v>106.0004291916313</c:v>
                </c:pt>
                <c:pt idx="20">
                  <c:v>105.86013945775224</c:v>
                </c:pt>
                <c:pt idx="21">
                  <c:v>105.05427419232527</c:v>
                </c:pt>
                <c:pt idx="22">
                  <c:v>104.21445752474945</c:v>
                </c:pt>
                <c:pt idx="23">
                  <c:v>103.88359154363236</c:v>
                </c:pt>
                <c:pt idx="24">
                  <c:v>103.98512544196559</c:v>
                </c:pt>
                <c:pt idx="25">
                  <c:v>103.98864870316615</c:v>
                </c:pt>
                <c:pt idx="26">
                  <c:v>104.34193541615096</c:v>
                </c:pt>
                <c:pt idx="27">
                  <c:v>105.07477315083418</c:v>
                </c:pt>
                <c:pt idx="28">
                  <c:v>105.45656623140846</c:v>
                </c:pt>
                <c:pt idx="29">
                  <c:v>105.98345349432292</c:v>
                </c:pt>
                <c:pt idx="30">
                  <c:v>106.76561684062158</c:v>
                </c:pt>
                <c:pt idx="31">
                  <c:v>107.31844809660433</c:v>
                </c:pt>
                <c:pt idx="32">
                  <c:v>107.62657305280455</c:v>
                </c:pt>
                <c:pt idx="33">
                  <c:v>107.79697063458276</c:v>
                </c:pt>
                <c:pt idx="34">
                  <c:v>108.61692893727992</c:v>
                </c:pt>
                <c:pt idx="35">
                  <c:v>108.73575882597063</c:v>
                </c:pt>
                <c:pt idx="36">
                  <c:v>108.94491225082672</c:v>
                </c:pt>
                <c:pt idx="37">
                  <c:v>109.30780786073382</c:v>
                </c:pt>
                <c:pt idx="38">
                  <c:v>109.52400780045897</c:v>
                </c:pt>
                <c:pt idx="39">
                  <c:v>108.6364670015774</c:v>
                </c:pt>
                <c:pt idx="40">
                  <c:v>108.43884423947034</c:v>
                </c:pt>
                <c:pt idx="41">
                  <c:v>108.5227618468649</c:v>
                </c:pt>
                <c:pt idx="42">
                  <c:v>108.57400923937119</c:v>
                </c:pt>
                <c:pt idx="43">
                  <c:v>109.15406567568284</c:v>
                </c:pt>
                <c:pt idx="44">
                  <c:v>109.11883309380551</c:v>
                </c:pt>
                <c:pt idx="45">
                  <c:v>109.27705941920439</c:v>
                </c:pt>
                <c:pt idx="46">
                  <c:v>109.0928891007372</c:v>
                </c:pt>
                <c:pt idx="47">
                  <c:v>109.63418969397094</c:v>
                </c:pt>
                <c:pt idx="48">
                  <c:v>110.15210866865753</c:v>
                </c:pt>
                <c:pt idx="49">
                  <c:v>110.02911492513597</c:v>
                </c:pt>
                <c:pt idx="50">
                  <c:v>110.0909320937119</c:v>
                </c:pt>
                <c:pt idx="51">
                  <c:v>110.06146483944305</c:v>
                </c:pt>
                <c:pt idx="52">
                  <c:v>110.08516675857136</c:v>
                </c:pt>
                <c:pt idx="53">
                  <c:v>110.19182539841482</c:v>
                </c:pt>
                <c:pt idx="54">
                  <c:v>110.05890247245394</c:v>
                </c:pt>
                <c:pt idx="55">
                  <c:v>110.12616467558922</c:v>
                </c:pt>
                <c:pt idx="56">
                  <c:v>110.27382122491849</c:v>
                </c:pt>
                <c:pt idx="57">
                  <c:v>110.37471453715349</c:v>
                </c:pt>
                <c:pt idx="58">
                  <c:v>110.8843058021784</c:v>
                </c:pt>
                <c:pt idx="59">
                  <c:v>110.34012254137437</c:v>
                </c:pt>
                <c:pt idx="60">
                  <c:v>110.63607624119528</c:v>
                </c:pt>
                <c:pt idx="61">
                  <c:v>110.43557081151793</c:v>
                </c:pt>
                <c:pt idx="62">
                  <c:v>110.44165643970759</c:v>
                </c:pt>
                <c:pt idx="63">
                  <c:v>110.48233406367633</c:v>
                </c:pt>
                <c:pt idx="64">
                  <c:v>109.42119271486513</c:v>
                </c:pt>
                <c:pt idx="65">
                  <c:v>109.15022212143312</c:v>
                </c:pt>
                <c:pt idx="66">
                  <c:v>109.16751811932266</c:v>
                </c:pt>
                <c:pt idx="67">
                  <c:v>108.62749870581744</c:v>
                </c:pt>
                <c:pt idx="68">
                  <c:v>109.50735239619965</c:v>
                </c:pt>
                <c:pt idx="69">
                  <c:v>109.92053450440159</c:v>
                </c:pt>
                <c:pt idx="70">
                  <c:v>109.92758102680268</c:v>
                </c:pt>
                <c:pt idx="71">
                  <c:v>110.21648820422247</c:v>
                </c:pt>
                <c:pt idx="72">
                  <c:v>110.07619846281138</c:v>
                </c:pt>
                <c:pt idx="73">
                  <c:v>109.85583467578742</c:v>
                </c:pt>
                <c:pt idx="74">
                  <c:v>109.99484322993796</c:v>
                </c:pt>
                <c:pt idx="75">
                  <c:v>110.25844700791974</c:v>
                </c:pt>
                <c:pt idx="76">
                  <c:v>110.48777909823566</c:v>
                </c:pt>
                <c:pt idx="77">
                  <c:v>110.91569482980599</c:v>
                </c:pt>
                <c:pt idx="78">
                  <c:v>111.58383272834301</c:v>
                </c:pt>
                <c:pt idx="79">
                  <c:v>111.29908939822199</c:v>
                </c:pt>
                <c:pt idx="80">
                  <c:v>111.30965916675954</c:v>
                </c:pt>
                <c:pt idx="81">
                  <c:v>111.52201555976708</c:v>
                </c:pt>
                <c:pt idx="82">
                  <c:v>111.9569778137385</c:v>
                </c:pt>
                <c:pt idx="83">
                  <c:v>111.83750732388546</c:v>
                </c:pt>
                <c:pt idx="84">
                  <c:v>111.66903151546606</c:v>
                </c:pt>
                <c:pt idx="85">
                  <c:v>111.5460377719445</c:v>
                </c:pt>
                <c:pt idx="86">
                  <c:v>111.30261265189048</c:v>
                </c:pt>
                <c:pt idx="87">
                  <c:v>111.56621643740432</c:v>
                </c:pt>
                <c:pt idx="88">
                  <c:v>111.58639509533208</c:v>
                </c:pt>
                <c:pt idx="89">
                  <c:v>111.443863279981</c:v>
                </c:pt>
                <c:pt idx="90">
                  <c:v>111.31350272854127</c:v>
                </c:pt>
                <c:pt idx="91">
                  <c:v>111.30421413220017</c:v>
                </c:pt>
                <c:pt idx="92">
                  <c:v>110.98295703294126</c:v>
                </c:pt>
                <c:pt idx="93">
                  <c:v>110.30809292011635</c:v>
                </c:pt>
                <c:pt idx="94">
                  <c:v>110.21232435692366</c:v>
                </c:pt>
                <c:pt idx="95">
                  <c:v>109.94840027836069</c:v>
                </c:pt>
                <c:pt idx="96">
                  <c:v>110.10438452981961</c:v>
                </c:pt>
                <c:pt idx="97">
                  <c:v>110.34556757593366</c:v>
                </c:pt>
                <c:pt idx="98">
                  <c:v>109.89362962465384</c:v>
                </c:pt>
                <c:pt idx="99">
                  <c:v>109.5486706062666</c:v>
                </c:pt>
                <c:pt idx="100">
                  <c:v>109.3369548144214</c:v>
                </c:pt>
                <c:pt idx="101">
                  <c:v>110.06594898732291</c:v>
                </c:pt>
                <c:pt idx="102">
                  <c:v>109.86288119065647</c:v>
                </c:pt>
                <c:pt idx="103">
                  <c:v>109.51952365257893</c:v>
                </c:pt>
                <c:pt idx="104">
                  <c:v>109.1812908560116</c:v>
                </c:pt>
                <c:pt idx="105">
                  <c:v>109.03491548641085</c:v>
                </c:pt>
                <c:pt idx="106">
                  <c:v>109.22933528789855</c:v>
                </c:pt>
                <c:pt idx="107">
                  <c:v>109.53425727594733</c:v>
                </c:pt>
                <c:pt idx="108">
                  <c:v>109.47308070100169</c:v>
                </c:pt>
                <c:pt idx="109">
                  <c:v>109.26969261128613</c:v>
                </c:pt>
                <c:pt idx="110">
                  <c:v>109.24086595064757</c:v>
                </c:pt>
                <c:pt idx="111">
                  <c:v>109.53713994351759</c:v>
                </c:pt>
                <c:pt idx="112">
                  <c:v>109.90644147466347</c:v>
                </c:pt>
                <c:pt idx="113">
                  <c:v>110.01374070813721</c:v>
                </c:pt>
                <c:pt idx="114">
                  <c:v>109.8209223869592</c:v>
                </c:pt>
                <c:pt idx="115">
                  <c:v>109.6277837727321</c:v>
                </c:pt>
                <c:pt idx="116">
                  <c:v>109.7213102619848</c:v>
                </c:pt>
                <c:pt idx="117">
                  <c:v>109.86448267096618</c:v>
                </c:pt>
                <c:pt idx="118">
                  <c:v>109.93622902198143</c:v>
                </c:pt>
                <c:pt idx="119">
                  <c:v>110.19182539841476</c:v>
                </c:pt>
                <c:pt idx="120">
                  <c:v>110.23058124149267</c:v>
                </c:pt>
                <c:pt idx="121">
                  <c:v>110.57329818593993</c:v>
                </c:pt>
                <c:pt idx="122">
                  <c:v>111.34649323647868</c:v>
                </c:pt>
                <c:pt idx="123">
                  <c:v>111.44546476029075</c:v>
                </c:pt>
                <c:pt idx="124">
                  <c:v>111.22189800511536</c:v>
                </c:pt>
                <c:pt idx="125">
                  <c:v>111.65365729846741</c:v>
                </c:pt>
                <c:pt idx="126">
                  <c:v>111.63540041389847</c:v>
                </c:pt>
                <c:pt idx="127">
                  <c:v>112.11424325245807</c:v>
                </c:pt>
                <c:pt idx="128">
                  <c:v>112.40347073045905</c:v>
                </c:pt>
                <c:pt idx="129">
                  <c:v>112.2929685363659</c:v>
                </c:pt>
                <c:pt idx="130">
                  <c:v>112.57579008559604</c:v>
                </c:pt>
                <c:pt idx="131">
                  <c:v>112.57130593771608</c:v>
                </c:pt>
                <c:pt idx="132">
                  <c:v>113.21382013623392</c:v>
                </c:pt>
                <c:pt idx="133">
                  <c:v>113.61066714075777</c:v>
                </c:pt>
                <c:pt idx="134">
                  <c:v>113.92615891240823</c:v>
                </c:pt>
                <c:pt idx="135">
                  <c:v>114.13146878301464</c:v>
                </c:pt>
                <c:pt idx="136">
                  <c:v>113.85120959324155</c:v>
                </c:pt>
                <c:pt idx="137">
                  <c:v>114.24549423077629</c:v>
                </c:pt>
                <c:pt idx="138">
                  <c:v>113.96779741552434</c:v>
                </c:pt>
                <c:pt idx="139">
                  <c:v>114.13242966969408</c:v>
                </c:pt>
                <c:pt idx="140">
                  <c:v>114.16638106431084</c:v>
                </c:pt>
                <c:pt idx="141">
                  <c:v>114.31179554723221</c:v>
                </c:pt>
                <c:pt idx="142">
                  <c:v>114.6231234640518</c:v>
                </c:pt>
                <c:pt idx="143">
                  <c:v>114.73426624424319</c:v>
                </c:pt>
                <c:pt idx="144">
                  <c:v>114.96840277548816</c:v>
                </c:pt>
                <c:pt idx="145">
                  <c:v>114.44055462589431</c:v>
                </c:pt>
                <c:pt idx="146">
                  <c:v>114.47610750082075</c:v>
                </c:pt>
                <c:pt idx="147">
                  <c:v>114.82266799951768</c:v>
                </c:pt>
                <c:pt idx="148">
                  <c:v>114.7563666830618</c:v>
                </c:pt>
                <c:pt idx="149">
                  <c:v>114.52126926513739</c:v>
                </c:pt>
                <c:pt idx="150">
                  <c:v>114.58212554703393</c:v>
                </c:pt>
                <c:pt idx="151">
                  <c:v>114.45368676895301</c:v>
                </c:pt>
                <c:pt idx="152">
                  <c:v>114.58212554703393</c:v>
                </c:pt>
                <c:pt idx="153">
                  <c:v>114.34446576212046</c:v>
                </c:pt>
                <c:pt idx="154">
                  <c:v>114.52062867150715</c:v>
                </c:pt>
                <c:pt idx="155">
                  <c:v>114.86014265533503</c:v>
                </c:pt>
                <c:pt idx="156">
                  <c:v>114.61127250072164</c:v>
                </c:pt>
                <c:pt idx="157">
                  <c:v>114.58628939433275</c:v>
                </c:pt>
                <c:pt idx="158">
                  <c:v>114.27079763021436</c:v>
                </c:pt>
                <c:pt idx="159">
                  <c:v>114.42229774132535</c:v>
                </c:pt>
                <c:pt idx="160">
                  <c:v>114.28072681265367</c:v>
                </c:pt>
                <c:pt idx="161">
                  <c:v>114.27880503929485</c:v>
                </c:pt>
                <c:pt idx="162">
                  <c:v>114.62312346405179</c:v>
                </c:pt>
                <c:pt idx="163">
                  <c:v>114.75796816337147</c:v>
                </c:pt>
                <c:pt idx="164">
                  <c:v>114.80921556340984</c:v>
                </c:pt>
                <c:pt idx="165">
                  <c:v>114.97608988398748</c:v>
                </c:pt>
                <c:pt idx="166">
                  <c:v>114.84829169953684</c:v>
                </c:pt>
                <c:pt idx="167">
                  <c:v>115.1010054083999</c:v>
                </c:pt>
                <c:pt idx="168">
                  <c:v>115.03342290468343</c:v>
                </c:pt>
                <c:pt idx="169">
                  <c:v>114.97128544305839</c:v>
                </c:pt>
                <c:pt idx="170">
                  <c:v>115.00908039192481</c:v>
                </c:pt>
                <c:pt idx="171">
                  <c:v>115.07185845471218</c:v>
                </c:pt>
                <c:pt idx="172">
                  <c:v>115.19773486580402</c:v>
                </c:pt>
                <c:pt idx="173">
                  <c:v>115.08435000414062</c:v>
                </c:pt>
                <c:pt idx="174">
                  <c:v>115.07217874776131</c:v>
                </c:pt>
                <c:pt idx="175">
                  <c:v>115.21246848917242</c:v>
                </c:pt>
                <c:pt idx="176">
                  <c:v>115.02093135525499</c:v>
                </c:pt>
                <c:pt idx="177">
                  <c:v>115.84217083768067</c:v>
                </c:pt>
                <c:pt idx="178">
                  <c:v>115.83480402223043</c:v>
                </c:pt>
                <c:pt idx="179">
                  <c:v>115.81622684461237</c:v>
                </c:pt>
                <c:pt idx="180">
                  <c:v>115.93505674083515</c:v>
                </c:pt>
                <c:pt idx="181">
                  <c:v>115.93505674083515</c:v>
                </c:pt>
                <c:pt idx="182">
                  <c:v>116.12178942629146</c:v>
                </c:pt>
                <c:pt idx="183">
                  <c:v>116.14837401299003</c:v>
                </c:pt>
                <c:pt idx="184">
                  <c:v>116.3069206389701</c:v>
                </c:pt>
                <c:pt idx="185">
                  <c:v>115.88701230894823</c:v>
                </c:pt>
                <c:pt idx="186">
                  <c:v>116.41325897823239</c:v>
                </c:pt>
                <c:pt idx="187">
                  <c:v>117.24154497552711</c:v>
                </c:pt>
                <c:pt idx="188">
                  <c:v>117.23577964791863</c:v>
                </c:pt>
                <c:pt idx="189">
                  <c:v>117.49361809829193</c:v>
                </c:pt>
                <c:pt idx="190">
                  <c:v>117.45870580946371</c:v>
                </c:pt>
                <c:pt idx="191">
                  <c:v>117.73864469865562</c:v>
                </c:pt>
                <c:pt idx="192">
                  <c:v>117.55959911416663</c:v>
                </c:pt>
                <c:pt idx="193">
                  <c:v>117.79373564541163</c:v>
                </c:pt>
                <c:pt idx="194">
                  <c:v>117.72743432895575</c:v>
                </c:pt>
                <c:pt idx="195">
                  <c:v>117.75337832202405</c:v>
                </c:pt>
                <c:pt idx="196">
                  <c:v>117.80846926878002</c:v>
                </c:pt>
                <c:pt idx="197">
                  <c:v>118.05990179791455</c:v>
                </c:pt>
                <c:pt idx="198">
                  <c:v>118.19794945785361</c:v>
                </c:pt>
                <c:pt idx="199">
                  <c:v>118.23894737487149</c:v>
                </c:pt>
                <c:pt idx="200">
                  <c:v>118.09225171222162</c:v>
                </c:pt>
                <c:pt idx="201">
                  <c:v>118.41703206514904</c:v>
                </c:pt>
                <c:pt idx="202">
                  <c:v>118.74469509317879</c:v>
                </c:pt>
                <c:pt idx="203">
                  <c:v>119.63351707178884</c:v>
                </c:pt>
                <c:pt idx="204">
                  <c:v>120.2760312703067</c:v>
                </c:pt>
                <c:pt idx="205">
                  <c:v>120.2760312703067</c:v>
                </c:pt>
                <c:pt idx="206">
                  <c:v>120.92975583852446</c:v>
                </c:pt>
                <c:pt idx="207">
                  <c:v>120.82533927262097</c:v>
                </c:pt>
                <c:pt idx="208">
                  <c:v>120.92174842944394</c:v>
                </c:pt>
                <c:pt idx="209">
                  <c:v>120.92174842944394</c:v>
                </c:pt>
                <c:pt idx="210">
                  <c:v>121.03641447083587</c:v>
                </c:pt>
                <c:pt idx="211">
                  <c:v>121.16581414312824</c:v>
                </c:pt>
                <c:pt idx="212">
                  <c:v>121.34261765367724</c:v>
                </c:pt>
                <c:pt idx="213">
                  <c:v>121.10623904849227</c:v>
                </c:pt>
                <c:pt idx="214">
                  <c:v>121.15364288674891</c:v>
                </c:pt>
                <c:pt idx="215">
                  <c:v>121.3749675679843</c:v>
                </c:pt>
                <c:pt idx="216">
                  <c:v>121.33108698339618</c:v>
                </c:pt>
                <c:pt idx="217">
                  <c:v>121.57995713800955</c:v>
                </c:pt>
                <c:pt idx="218">
                  <c:v>121.64465697415577</c:v>
                </c:pt>
                <c:pt idx="219">
                  <c:v>121.85605247295183</c:v>
                </c:pt>
                <c:pt idx="220">
                  <c:v>122.01043525163311</c:v>
                </c:pt>
                <c:pt idx="221">
                  <c:v>122.141116103654</c:v>
                </c:pt>
                <c:pt idx="222">
                  <c:v>122.05847967598798</c:v>
                </c:pt>
                <c:pt idx="223">
                  <c:v>122.10684440845607</c:v>
                </c:pt>
                <c:pt idx="224">
                  <c:v>122.35955811731912</c:v>
                </c:pt>
                <c:pt idx="225">
                  <c:v>123.04274993227365</c:v>
                </c:pt>
                <c:pt idx="226">
                  <c:v>123.18303967368476</c:v>
                </c:pt>
                <c:pt idx="227">
                  <c:v>122.9963069806964</c:v>
                </c:pt>
                <c:pt idx="228">
                  <c:v>123.26791816775871</c:v>
                </c:pt>
                <c:pt idx="229">
                  <c:v>123.09047407111144</c:v>
                </c:pt>
                <c:pt idx="230">
                  <c:v>123.6660463595431</c:v>
                </c:pt>
                <c:pt idx="231">
                  <c:v>123.41333265068005</c:v>
                </c:pt>
                <c:pt idx="232">
                  <c:v>123.53632639420161</c:v>
                </c:pt>
                <c:pt idx="233">
                  <c:v>123.25286424380913</c:v>
                </c:pt>
                <c:pt idx="234">
                  <c:v>123.23973210075042</c:v>
                </c:pt>
                <c:pt idx="235">
                  <c:v>123.21987373587177</c:v>
                </c:pt>
                <c:pt idx="236">
                  <c:v>123.10456710084955</c:v>
                </c:pt>
                <c:pt idx="237">
                  <c:v>122.79548125796993</c:v>
                </c:pt>
                <c:pt idx="238">
                  <c:v>122.88548449355415</c:v>
                </c:pt>
                <c:pt idx="239">
                  <c:v>122.76729519096166</c:v>
                </c:pt>
                <c:pt idx="240">
                  <c:v>123.39891932036078</c:v>
                </c:pt>
                <c:pt idx="241">
                  <c:v>123.38899013792145</c:v>
                </c:pt>
                <c:pt idx="242">
                  <c:v>123.47226715168571</c:v>
                </c:pt>
                <c:pt idx="243">
                  <c:v>123.92036154871587</c:v>
                </c:pt>
                <c:pt idx="244">
                  <c:v>123.79576632488462</c:v>
                </c:pt>
                <c:pt idx="245">
                  <c:v>123.8787230380677</c:v>
                </c:pt>
                <c:pt idx="246">
                  <c:v>124.17755940545888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45727</c:v>
                </c:pt>
                <c:pt idx="4">
                  <c:v>45728</c:v>
                </c:pt>
                <c:pt idx="5">
                  <c:v>45729</c:v>
                </c:pt>
                <c:pt idx="6">
                  <c:v>45730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45740</c:v>
                </c:pt>
                <c:pt idx="13">
                  <c:v>45741</c:v>
                </c:pt>
                <c:pt idx="14">
                  <c:v>45742</c:v>
                </c:pt>
                <c:pt idx="15">
                  <c:v>45743</c:v>
                </c:pt>
                <c:pt idx="16">
                  <c:v>45744</c:v>
                </c:pt>
                <c:pt idx="17">
                  <c:v>45747</c:v>
                </c:pt>
                <c:pt idx="18">
                  <c:v>45748</c:v>
                </c:pt>
                <c:pt idx="19">
                  <c:v>45749</c:v>
                </c:pt>
                <c:pt idx="20">
                  <c:v>45750</c:v>
                </c:pt>
                <c:pt idx="21">
                  <c:v>45751</c:v>
                </c:pt>
                <c:pt idx="22">
                  <c:v>45754</c:v>
                </c:pt>
                <c:pt idx="23">
                  <c:v>45755</c:v>
                </c:pt>
                <c:pt idx="24">
                  <c:v>45756</c:v>
                </c:pt>
                <c:pt idx="25">
                  <c:v>45757</c:v>
                </c:pt>
                <c:pt idx="26">
                  <c:v>45758</c:v>
                </c:pt>
                <c:pt idx="27">
                  <c:v>45761</c:v>
                </c:pt>
                <c:pt idx="28">
                  <c:v>45762</c:v>
                </c:pt>
                <c:pt idx="29">
                  <c:v>45763</c:v>
                </c:pt>
                <c:pt idx="30">
                  <c:v>45764</c:v>
                </c:pt>
                <c:pt idx="31">
                  <c:v>45769</c:v>
                </c:pt>
                <c:pt idx="32">
                  <c:v>45770</c:v>
                </c:pt>
                <c:pt idx="33">
                  <c:v>45771</c:v>
                </c:pt>
                <c:pt idx="34">
                  <c:v>45772</c:v>
                </c:pt>
                <c:pt idx="35">
                  <c:v>45775</c:v>
                </c:pt>
                <c:pt idx="36">
                  <c:v>45776</c:v>
                </c:pt>
                <c:pt idx="37">
                  <c:v>45777</c:v>
                </c:pt>
                <c:pt idx="38">
                  <c:v>45779</c:v>
                </c:pt>
                <c:pt idx="39">
                  <c:v>45782</c:v>
                </c:pt>
                <c:pt idx="40">
                  <c:v>45783</c:v>
                </c:pt>
                <c:pt idx="41">
                  <c:v>45784</c:v>
                </c:pt>
                <c:pt idx="42">
                  <c:v>45785</c:v>
                </c:pt>
                <c:pt idx="43">
                  <c:v>45786</c:v>
                </c:pt>
                <c:pt idx="44">
                  <c:v>45789</c:v>
                </c:pt>
                <c:pt idx="45">
                  <c:v>45790</c:v>
                </c:pt>
                <c:pt idx="46">
                  <c:v>45791</c:v>
                </c:pt>
                <c:pt idx="47">
                  <c:v>45792</c:v>
                </c:pt>
                <c:pt idx="48">
                  <c:v>45793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45803</c:v>
                </c:pt>
                <c:pt idx="55">
                  <c:v>45804</c:v>
                </c:pt>
                <c:pt idx="56">
                  <c:v>45805</c:v>
                </c:pt>
                <c:pt idx="57">
                  <c:v>45806</c:v>
                </c:pt>
                <c:pt idx="58">
                  <c:v>45807</c:v>
                </c:pt>
                <c:pt idx="59">
                  <c:v>45810</c:v>
                </c:pt>
                <c:pt idx="60">
                  <c:v>45811</c:v>
                </c:pt>
                <c:pt idx="61">
                  <c:v>45812</c:v>
                </c:pt>
                <c:pt idx="62">
                  <c:v>45813</c:v>
                </c:pt>
                <c:pt idx="63">
                  <c:v>45814</c:v>
                </c:pt>
                <c:pt idx="64">
                  <c:v>45817</c:v>
                </c:pt>
                <c:pt idx="65">
                  <c:v>45818</c:v>
                </c:pt>
                <c:pt idx="66">
                  <c:v>45819</c:v>
                </c:pt>
                <c:pt idx="67">
                  <c:v>45820</c:v>
                </c:pt>
                <c:pt idx="68">
                  <c:v>45821</c:v>
                </c:pt>
                <c:pt idx="69">
                  <c:v>45824</c:v>
                </c:pt>
                <c:pt idx="70">
                  <c:v>45825</c:v>
                </c:pt>
                <c:pt idx="71">
                  <c:v>45826</c:v>
                </c:pt>
                <c:pt idx="72">
                  <c:v>45828</c:v>
                </c:pt>
                <c:pt idx="73">
                  <c:v>45831</c:v>
                </c:pt>
                <c:pt idx="74">
                  <c:v>45832</c:v>
                </c:pt>
                <c:pt idx="75">
                  <c:v>45833</c:v>
                </c:pt>
                <c:pt idx="76">
                  <c:v>45834</c:v>
                </c:pt>
                <c:pt idx="77">
                  <c:v>45835</c:v>
                </c:pt>
                <c:pt idx="78">
                  <c:v>45838</c:v>
                </c:pt>
                <c:pt idx="79">
                  <c:v>45839</c:v>
                </c:pt>
                <c:pt idx="80">
                  <c:v>45840</c:v>
                </c:pt>
                <c:pt idx="81">
                  <c:v>45841</c:v>
                </c:pt>
                <c:pt idx="82">
                  <c:v>45842</c:v>
                </c:pt>
                <c:pt idx="83">
                  <c:v>45845</c:v>
                </c:pt>
                <c:pt idx="84">
                  <c:v>45846</c:v>
                </c:pt>
                <c:pt idx="85">
                  <c:v>45847</c:v>
                </c:pt>
                <c:pt idx="86">
                  <c:v>45848</c:v>
                </c:pt>
                <c:pt idx="87">
                  <c:v>45849</c:v>
                </c:pt>
                <c:pt idx="88">
                  <c:v>45852</c:v>
                </c:pt>
                <c:pt idx="89">
                  <c:v>45853</c:v>
                </c:pt>
                <c:pt idx="90">
                  <c:v>45854</c:v>
                </c:pt>
                <c:pt idx="91">
                  <c:v>45855</c:v>
                </c:pt>
                <c:pt idx="92">
                  <c:v>45856</c:v>
                </c:pt>
                <c:pt idx="93">
                  <c:v>45859</c:v>
                </c:pt>
                <c:pt idx="94">
                  <c:v>45860</c:v>
                </c:pt>
                <c:pt idx="95">
                  <c:v>45861</c:v>
                </c:pt>
                <c:pt idx="96">
                  <c:v>45862</c:v>
                </c:pt>
                <c:pt idx="97">
                  <c:v>45863</c:v>
                </c:pt>
                <c:pt idx="98">
                  <c:v>45866</c:v>
                </c:pt>
                <c:pt idx="99">
                  <c:v>45867</c:v>
                </c:pt>
                <c:pt idx="100">
                  <c:v>45868</c:v>
                </c:pt>
                <c:pt idx="101">
                  <c:v>45869</c:v>
                </c:pt>
                <c:pt idx="102">
                  <c:v>45870</c:v>
                </c:pt>
                <c:pt idx="103">
                  <c:v>45873</c:v>
                </c:pt>
                <c:pt idx="104">
                  <c:v>45874</c:v>
                </c:pt>
                <c:pt idx="105">
                  <c:v>45875</c:v>
                </c:pt>
                <c:pt idx="106">
                  <c:v>45876</c:v>
                </c:pt>
                <c:pt idx="107">
                  <c:v>45877</c:v>
                </c:pt>
                <c:pt idx="108">
                  <c:v>45880</c:v>
                </c:pt>
                <c:pt idx="109">
                  <c:v>45881</c:v>
                </c:pt>
                <c:pt idx="110">
                  <c:v>45882</c:v>
                </c:pt>
                <c:pt idx="111">
                  <c:v>45883</c:v>
                </c:pt>
                <c:pt idx="112">
                  <c:v>45884</c:v>
                </c:pt>
                <c:pt idx="113">
                  <c:v>45887</c:v>
                </c:pt>
                <c:pt idx="114">
                  <c:v>45888</c:v>
                </c:pt>
                <c:pt idx="115">
                  <c:v>45889</c:v>
                </c:pt>
                <c:pt idx="116">
                  <c:v>45890</c:v>
                </c:pt>
                <c:pt idx="117">
                  <c:v>45891</c:v>
                </c:pt>
                <c:pt idx="118">
                  <c:v>45894</c:v>
                </c:pt>
                <c:pt idx="119">
                  <c:v>45895</c:v>
                </c:pt>
                <c:pt idx="120">
                  <c:v>45896</c:v>
                </c:pt>
                <c:pt idx="121">
                  <c:v>45897</c:v>
                </c:pt>
                <c:pt idx="122">
                  <c:v>45898</c:v>
                </c:pt>
                <c:pt idx="123">
                  <c:v>45901</c:v>
                </c:pt>
                <c:pt idx="124">
                  <c:v>45902</c:v>
                </c:pt>
                <c:pt idx="125">
                  <c:v>45903</c:v>
                </c:pt>
                <c:pt idx="126">
                  <c:v>45904</c:v>
                </c:pt>
                <c:pt idx="127">
                  <c:v>45905</c:v>
                </c:pt>
                <c:pt idx="128">
                  <c:v>45908</c:v>
                </c:pt>
                <c:pt idx="129">
                  <c:v>45909</c:v>
                </c:pt>
                <c:pt idx="130">
                  <c:v>45910</c:v>
                </c:pt>
                <c:pt idx="131">
                  <c:v>45911</c:v>
                </c:pt>
                <c:pt idx="132">
                  <c:v>45912</c:v>
                </c:pt>
                <c:pt idx="133">
                  <c:v>45915</c:v>
                </c:pt>
                <c:pt idx="134">
                  <c:v>45916</c:v>
                </c:pt>
                <c:pt idx="135">
                  <c:v>45917</c:v>
                </c:pt>
                <c:pt idx="136">
                  <c:v>45918</c:v>
                </c:pt>
                <c:pt idx="137">
                  <c:v>45919</c:v>
                </c:pt>
                <c:pt idx="138">
                  <c:v>45922</c:v>
                </c:pt>
                <c:pt idx="139">
                  <c:v>45923</c:v>
                </c:pt>
                <c:pt idx="140">
                  <c:v>45924</c:v>
                </c:pt>
                <c:pt idx="141">
                  <c:v>45925</c:v>
                </c:pt>
                <c:pt idx="142">
                  <c:v>45926</c:v>
                </c:pt>
                <c:pt idx="143">
                  <c:v>45929</c:v>
                </c:pt>
                <c:pt idx="144">
                  <c:v>45930</c:v>
                </c:pt>
                <c:pt idx="145">
                  <c:v>45931</c:v>
                </c:pt>
                <c:pt idx="146">
                  <c:v>45932</c:v>
                </c:pt>
                <c:pt idx="147">
                  <c:v>45933</c:v>
                </c:pt>
                <c:pt idx="148">
                  <c:v>45936</c:v>
                </c:pt>
                <c:pt idx="149">
                  <c:v>45937</c:v>
                </c:pt>
                <c:pt idx="150">
                  <c:v>45938</c:v>
                </c:pt>
                <c:pt idx="151">
                  <c:v>45939</c:v>
                </c:pt>
                <c:pt idx="152">
                  <c:v>45940</c:v>
                </c:pt>
                <c:pt idx="153">
                  <c:v>45943</c:v>
                </c:pt>
                <c:pt idx="154">
                  <c:v>45944</c:v>
                </c:pt>
                <c:pt idx="155">
                  <c:v>45945</c:v>
                </c:pt>
                <c:pt idx="156">
                  <c:v>45946</c:v>
                </c:pt>
                <c:pt idx="157">
                  <c:v>45947</c:v>
                </c:pt>
                <c:pt idx="158">
                  <c:v>45950</c:v>
                </c:pt>
                <c:pt idx="159">
                  <c:v>45951</c:v>
                </c:pt>
                <c:pt idx="160">
                  <c:v>45952</c:v>
                </c:pt>
                <c:pt idx="161">
                  <c:v>45953</c:v>
                </c:pt>
                <c:pt idx="162">
                  <c:v>45954</c:v>
                </c:pt>
                <c:pt idx="163">
                  <c:v>45957</c:v>
                </c:pt>
                <c:pt idx="164">
                  <c:v>45958</c:v>
                </c:pt>
                <c:pt idx="165">
                  <c:v>45959</c:v>
                </c:pt>
                <c:pt idx="166">
                  <c:v>45960</c:v>
                </c:pt>
                <c:pt idx="167">
                  <c:v>45961</c:v>
                </c:pt>
                <c:pt idx="168">
                  <c:v>45964</c:v>
                </c:pt>
                <c:pt idx="169">
                  <c:v>45965</c:v>
                </c:pt>
                <c:pt idx="170">
                  <c:v>45966</c:v>
                </c:pt>
                <c:pt idx="171">
                  <c:v>45967</c:v>
                </c:pt>
                <c:pt idx="172">
                  <c:v>45968</c:v>
                </c:pt>
                <c:pt idx="173">
                  <c:v>45971</c:v>
                </c:pt>
                <c:pt idx="174">
                  <c:v>45972</c:v>
                </c:pt>
                <c:pt idx="175">
                  <c:v>45973</c:v>
                </c:pt>
                <c:pt idx="176">
                  <c:v>45974</c:v>
                </c:pt>
                <c:pt idx="177">
                  <c:v>45975</c:v>
                </c:pt>
                <c:pt idx="178">
                  <c:v>45978</c:v>
                </c:pt>
                <c:pt idx="179">
                  <c:v>45979</c:v>
                </c:pt>
                <c:pt idx="180">
                  <c:v>45980</c:v>
                </c:pt>
                <c:pt idx="181">
                  <c:v>45981</c:v>
                </c:pt>
                <c:pt idx="182">
                  <c:v>45982</c:v>
                </c:pt>
                <c:pt idx="183">
                  <c:v>45985</c:v>
                </c:pt>
                <c:pt idx="184">
                  <c:v>45986</c:v>
                </c:pt>
                <c:pt idx="185">
                  <c:v>45987</c:v>
                </c:pt>
                <c:pt idx="186">
                  <c:v>45988</c:v>
                </c:pt>
                <c:pt idx="187">
                  <c:v>45989</c:v>
                </c:pt>
                <c:pt idx="188">
                  <c:v>45992</c:v>
                </c:pt>
                <c:pt idx="189">
                  <c:v>45993</c:v>
                </c:pt>
                <c:pt idx="190">
                  <c:v>45994</c:v>
                </c:pt>
                <c:pt idx="191">
                  <c:v>45995</c:v>
                </c:pt>
                <c:pt idx="192">
                  <c:v>45996</c:v>
                </c:pt>
                <c:pt idx="193">
                  <c:v>45999</c:v>
                </c:pt>
                <c:pt idx="194">
                  <c:v>46000</c:v>
                </c:pt>
                <c:pt idx="195">
                  <c:v>46001</c:v>
                </c:pt>
                <c:pt idx="196">
                  <c:v>46002</c:v>
                </c:pt>
                <c:pt idx="197">
                  <c:v>46003</c:v>
                </c:pt>
                <c:pt idx="198">
                  <c:v>46006</c:v>
                </c:pt>
                <c:pt idx="199">
                  <c:v>46007</c:v>
                </c:pt>
                <c:pt idx="200">
                  <c:v>46008</c:v>
                </c:pt>
                <c:pt idx="201">
                  <c:v>46009</c:v>
                </c:pt>
                <c:pt idx="202">
                  <c:v>46010</c:v>
                </c:pt>
                <c:pt idx="203">
                  <c:v>46013</c:v>
                </c:pt>
                <c:pt idx="204">
                  <c:v>46014</c:v>
                </c:pt>
                <c:pt idx="205">
                  <c:v>46015</c:v>
                </c:pt>
                <c:pt idx="206">
                  <c:v>46017</c:v>
                </c:pt>
                <c:pt idx="207">
                  <c:v>46020</c:v>
                </c:pt>
                <c:pt idx="208">
                  <c:v>46021</c:v>
                </c:pt>
                <c:pt idx="209">
                  <c:v>46022</c:v>
                </c:pt>
                <c:pt idx="210">
                  <c:v>46024</c:v>
                </c:pt>
                <c:pt idx="211">
                  <c:v>46027</c:v>
                </c:pt>
                <c:pt idx="212">
                  <c:v>46028</c:v>
                </c:pt>
                <c:pt idx="213">
                  <c:v>46029</c:v>
                </c:pt>
                <c:pt idx="214">
                  <c:v>46030</c:v>
                </c:pt>
                <c:pt idx="215">
                  <c:v>46031</c:v>
                </c:pt>
                <c:pt idx="216">
                  <c:v>46034</c:v>
                </c:pt>
                <c:pt idx="217">
                  <c:v>46035</c:v>
                </c:pt>
                <c:pt idx="218">
                  <c:v>46036</c:v>
                </c:pt>
                <c:pt idx="219">
                  <c:v>46037</c:v>
                </c:pt>
                <c:pt idx="220">
                  <c:v>46038</c:v>
                </c:pt>
                <c:pt idx="221">
                  <c:v>46041</c:v>
                </c:pt>
                <c:pt idx="222">
                  <c:v>46042</c:v>
                </c:pt>
                <c:pt idx="223">
                  <c:v>46043</c:v>
                </c:pt>
                <c:pt idx="224">
                  <c:v>46044</c:v>
                </c:pt>
                <c:pt idx="225">
                  <c:v>46045</c:v>
                </c:pt>
                <c:pt idx="226">
                  <c:v>46048</c:v>
                </c:pt>
                <c:pt idx="227">
                  <c:v>46049</c:v>
                </c:pt>
                <c:pt idx="228">
                  <c:v>46050</c:v>
                </c:pt>
                <c:pt idx="229">
                  <c:v>46051</c:v>
                </c:pt>
                <c:pt idx="230">
                  <c:v>46052</c:v>
                </c:pt>
                <c:pt idx="231">
                  <c:v>46055</c:v>
                </c:pt>
                <c:pt idx="232">
                  <c:v>46056</c:v>
                </c:pt>
                <c:pt idx="233">
                  <c:v>46057</c:v>
                </c:pt>
                <c:pt idx="234">
                  <c:v>46058</c:v>
                </c:pt>
                <c:pt idx="235">
                  <c:v>46059</c:v>
                </c:pt>
                <c:pt idx="236">
                  <c:v>46062</c:v>
                </c:pt>
                <c:pt idx="237">
                  <c:v>46063</c:v>
                </c:pt>
                <c:pt idx="238">
                  <c:v>46064</c:v>
                </c:pt>
                <c:pt idx="239">
                  <c:v>46065</c:v>
                </c:pt>
                <c:pt idx="240">
                  <c:v>46066</c:v>
                </c:pt>
                <c:pt idx="241">
                  <c:v>46071</c:v>
                </c:pt>
                <c:pt idx="242">
                  <c:v>46072</c:v>
                </c:pt>
                <c:pt idx="243">
                  <c:v>46073</c:v>
                </c:pt>
                <c:pt idx="244">
                  <c:v>46076</c:v>
                </c:pt>
                <c:pt idx="245">
                  <c:v>46077</c:v>
                </c:pt>
                <c:pt idx="246">
                  <c:v>46078</c:v>
                </c:pt>
              </c:numCache>
            </c:numRef>
          </c:cat>
          <c:val>
            <c:numRef>
              <c:f>IFIX!$P$6:$P$254</c:f>
              <c:numCache>
                <c:formatCode>General</c:formatCode>
                <c:ptCount val="248"/>
                <c:pt idx="0">
                  <c:v>100</c:v>
                </c:pt>
                <c:pt idx="1">
                  <c:v>100.04903749902124</c:v>
                </c:pt>
                <c:pt idx="2">
                  <c:v>100.09809900456315</c:v>
                </c:pt>
                <c:pt idx="3">
                  <c:v>100.19629427374525</c:v>
                </c:pt>
                <c:pt idx="4">
                  <c:v>100.24542803126911</c:v>
                </c:pt>
                <c:pt idx="5">
                  <c:v>100.29458591152358</c:v>
                </c:pt>
                <c:pt idx="6">
                  <c:v>100.34376790839234</c:v>
                </c:pt>
                <c:pt idx="7">
                  <c:v>100.39297402799167</c:v>
                </c:pt>
                <c:pt idx="8">
                  <c:v>100.44220426420533</c:v>
                </c:pt>
                <c:pt idx="9">
                  <c:v>100.49145861703327</c:v>
                </c:pt>
                <c:pt idx="10">
                  <c:v>100.54424775724799</c:v>
                </c:pt>
                <c:pt idx="11">
                  <c:v>100.59706461658419</c:v>
                </c:pt>
                <c:pt idx="12">
                  <c:v>100.64990919504186</c:v>
                </c:pt>
                <c:pt idx="13">
                  <c:v>100.70278149873732</c:v>
                </c:pt>
                <c:pt idx="14">
                  <c:v>100.75568162553155</c:v>
                </c:pt>
                <c:pt idx="15">
                  <c:v>100.80860947756358</c:v>
                </c:pt>
                <c:pt idx="16">
                  <c:v>100.86156516492699</c:v>
                </c:pt>
                <c:pt idx="17">
                  <c:v>100.91454867538916</c:v>
                </c:pt>
                <c:pt idx="18">
                  <c:v>100.96756002118269</c:v>
                </c:pt>
                <c:pt idx="19">
                  <c:v>101.020599190075</c:v>
                </c:pt>
                <c:pt idx="20">
                  <c:v>101.0736663043923</c:v>
                </c:pt>
                <c:pt idx="21">
                  <c:v>101.12676124792468</c:v>
                </c:pt>
                <c:pt idx="22">
                  <c:v>101.17988402678844</c:v>
                </c:pt>
                <c:pt idx="23">
                  <c:v>101.23303473884457</c:v>
                </c:pt>
                <c:pt idx="24">
                  <c:v>101.28621339020935</c:v>
                </c:pt>
                <c:pt idx="25">
                  <c:v>101.33941998088282</c:v>
                </c:pt>
                <c:pt idx="26">
                  <c:v>101.39265451698128</c:v>
                </c:pt>
                <c:pt idx="27">
                  <c:v>101.44591698627211</c:v>
                </c:pt>
                <c:pt idx="28">
                  <c:v>101.4992075049652</c:v>
                </c:pt>
                <c:pt idx="29">
                  <c:v>101.55252596296697</c:v>
                </c:pt>
                <c:pt idx="30">
                  <c:v>101.60587247648731</c:v>
                </c:pt>
                <c:pt idx="31">
                  <c:v>101.65924703329361</c:v>
                </c:pt>
                <c:pt idx="32">
                  <c:v>101.71264952940858</c:v>
                </c:pt>
                <c:pt idx="33">
                  <c:v>101.76608017890311</c:v>
                </c:pt>
                <c:pt idx="34">
                  <c:v>101.81953888391622</c:v>
                </c:pt>
                <c:pt idx="35">
                  <c:v>101.8730256322153</c:v>
                </c:pt>
                <c:pt idx="36">
                  <c:v>101.92654043603297</c:v>
                </c:pt>
                <c:pt idx="37">
                  <c:v>101.98008339323019</c:v>
                </c:pt>
                <c:pt idx="38">
                  <c:v>102.03365450992327</c:v>
                </c:pt>
                <c:pt idx="39">
                  <c:v>102.08725377999592</c:v>
                </c:pt>
                <c:pt idx="40">
                  <c:v>102.14088120956441</c:v>
                </c:pt>
                <c:pt idx="41">
                  <c:v>102.19453679862879</c:v>
                </c:pt>
                <c:pt idx="42">
                  <c:v>102.24999394098353</c:v>
                </c:pt>
                <c:pt idx="43">
                  <c:v>102.30548120005365</c:v>
                </c:pt>
                <c:pt idx="44">
                  <c:v>102.36099858807179</c:v>
                </c:pt>
                <c:pt idx="45">
                  <c:v>102.41654609280531</c:v>
                </c:pt>
                <c:pt idx="46">
                  <c:v>102.47212372037055</c:v>
                </c:pt>
                <c:pt idx="47">
                  <c:v>102.52773147076751</c:v>
                </c:pt>
                <c:pt idx="48">
                  <c:v>102.58336945408975</c:v>
                </c:pt>
                <c:pt idx="49">
                  <c:v>102.63903755412737</c:v>
                </c:pt>
                <c:pt idx="50">
                  <c:v>102.69473589320661</c:v>
                </c:pt>
                <c:pt idx="51">
                  <c:v>102.75046445909484</c:v>
                </c:pt>
                <c:pt idx="52">
                  <c:v>102.80622325790837</c:v>
                </c:pt>
                <c:pt idx="53">
                  <c:v>102.8620122896472</c:v>
                </c:pt>
                <c:pt idx="54">
                  <c:v>102.91783165828862</c:v>
                </c:pt>
                <c:pt idx="55">
                  <c:v>102.97368125985531</c:v>
                </c:pt>
                <c:pt idx="56">
                  <c:v>103.02956120444091</c:v>
                </c:pt>
                <c:pt idx="57">
                  <c:v>103.08547148592911</c:v>
                </c:pt>
                <c:pt idx="58">
                  <c:v>103.14141211043621</c:v>
                </c:pt>
                <c:pt idx="59">
                  <c:v>103.19738307184591</c:v>
                </c:pt>
                <c:pt idx="60">
                  <c:v>103.25338437627448</c:v>
                </c:pt>
                <c:pt idx="61">
                  <c:v>103.30941613381555</c:v>
                </c:pt>
                <c:pt idx="62">
                  <c:v>103.36547822825921</c:v>
                </c:pt>
                <c:pt idx="63">
                  <c:v>103.42157076969906</c:v>
                </c:pt>
                <c:pt idx="64">
                  <c:v>103.4776937642514</c:v>
                </c:pt>
                <c:pt idx="65">
                  <c:v>103.53384720579996</c:v>
                </c:pt>
                <c:pt idx="66">
                  <c:v>103.59003110046096</c:v>
                </c:pt>
                <c:pt idx="67">
                  <c:v>103.64624555221179</c:v>
                </c:pt>
                <c:pt idx="68">
                  <c:v>103.7024904570751</c:v>
                </c:pt>
                <c:pt idx="69">
                  <c:v>103.75876591291191</c:v>
                </c:pt>
                <c:pt idx="70">
                  <c:v>103.81507193195479</c:v>
                </c:pt>
                <c:pt idx="71">
                  <c:v>103.87140851420376</c:v>
                </c:pt>
                <c:pt idx="72">
                  <c:v>103.92867396837251</c:v>
                </c:pt>
                <c:pt idx="73">
                  <c:v>103.98597096435711</c:v>
                </c:pt>
                <c:pt idx="74">
                  <c:v>104.0432995082739</c:v>
                </c:pt>
                <c:pt idx="75">
                  <c:v>104.10065969798383</c:v>
                </c:pt>
                <c:pt idx="76">
                  <c:v>104.15805153348688</c:v>
                </c:pt>
                <c:pt idx="77">
                  <c:v>104.21547502701571</c:v>
                </c:pt>
                <c:pt idx="78">
                  <c:v>104.27293016633769</c:v>
                </c:pt>
                <c:pt idx="79">
                  <c:v>104.33041695145279</c:v>
                </c:pt>
                <c:pt idx="80">
                  <c:v>104.38793539459365</c:v>
                </c:pt>
                <c:pt idx="81">
                  <c:v>104.44548559362127</c:v>
                </c:pt>
                <c:pt idx="82">
                  <c:v>104.50306754853564</c:v>
                </c:pt>
                <c:pt idx="83">
                  <c:v>104.56068116147576</c:v>
                </c:pt>
                <c:pt idx="84">
                  <c:v>104.61832653030262</c:v>
                </c:pt>
                <c:pt idx="85">
                  <c:v>104.67600376510983</c:v>
                </c:pt>
                <c:pt idx="86">
                  <c:v>104.73371276192007</c:v>
                </c:pt>
                <c:pt idx="87">
                  <c:v>104.79145362471067</c:v>
                </c:pt>
                <c:pt idx="88">
                  <c:v>104.84922624950431</c:v>
                </c:pt>
                <c:pt idx="89">
                  <c:v>104.90703074027829</c:v>
                </c:pt>
                <c:pt idx="90">
                  <c:v>104.9648671031489</c:v>
                </c:pt>
                <c:pt idx="91">
                  <c:v>105.02273533199987</c:v>
                </c:pt>
                <c:pt idx="92">
                  <c:v>105.08063542683117</c:v>
                </c:pt>
                <c:pt idx="93">
                  <c:v>105.1385675038527</c:v>
                </c:pt>
                <c:pt idx="94">
                  <c:v>105.19653155694819</c:v>
                </c:pt>
                <c:pt idx="95">
                  <c:v>105.25452748214033</c:v>
                </c:pt>
                <c:pt idx="96">
                  <c:v>105.31255537729008</c:v>
                </c:pt>
                <c:pt idx="97">
                  <c:v>105.3706153647237</c:v>
                </c:pt>
                <c:pt idx="98">
                  <c:v>105.42870732823124</c:v>
                </c:pt>
                <c:pt idx="99">
                  <c:v>105.48683126781272</c:v>
                </c:pt>
                <c:pt idx="100">
                  <c:v>105.54498729356175</c:v>
                </c:pt>
                <c:pt idx="101">
                  <c:v>105.60317541159461</c:v>
                </c:pt>
                <c:pt idx="102">
                  <c:v>105.66139560967869</c:v>
                </c:pt>
                <c:pt idx="103">
                  <c:v>105.71964790004664</c:v>
                </c:pt>
                <c:pt idx="104">
                  <c:v>105.77793227658211</c:v>
                </c:pt>
                <c:pt idx="105">
                  <c:v>105.83624873316882</c:v>
                </c:pt>
                <c:pt idx="106">
                  <c:v>105.89459739213295</c:v>
                </c:pt>
                <c:pt idx="107">
                  <c:v>105.95297824735822</c:v>
                </c:pt>
                <c:pt idx="108">
                  <c:v>106.01139129272832</c:v>
                </c:pt>
                <c:pt idx="109">
                  <c:v>106.06983654047585</c:v>
                </c:pt>
                <c:pt idx="110">
                  <c:v>106.1283139783682</c:v>
                </c:pt>
                <c:pt idx="111">
                  <c:v>106.186823618638</c:v>
                </c:pt>
                <c:pt idx="112">
                  <c:v>106.24536555914619</c:v>
                </c:pt>
                <c:pt idx="113">
                  <c:v>106.30393980600915</c:v>
                </c:pt>
                <c:pt idx="114">
                  <c:v>106.36254624913323</c:v>
                </c:pt>
                <c:pt idx="115">
                  <c:v>106.42118510870564</c:v>
                </c:pt>
                <c:pt idx="116">
                  <c:v>106.47985626851647</c:v>
                </c:pt>
                <c:pt idx="117">
                  <c:v>106.53855973468204</c:v>
                </c:pt>
                <c:pt idx="118">
                  <c:v>106.59729561729593</c:v>
                </c:pt>
                <c:pt idx="119">
                  <c:v>106.65606380014823</c:v>
                </c:pt>
                <c:pt idx="120">
                  <c:v>106.71486439944887</c:v>
                </c:pt>
                <c:pt idx="121">
                  <c:v>106.77369741519784</c:v>
                </c:pt>
                <c:pt idx="122">
                  <c:v>106.83256284739515</c:v>
                </c:pt>
                <c:pt idx="123">
                  <c:v>106.89146079390176</c:v>
                </c:pt>
                <c:pt idx="124">
                  <c:v>106.95039116297299</c:v>
                </c:pt>
                <c:pt idx="125">
                  <c:v>107.00935405246986</c:v>
                </c:pt>
                <c:pt idx="126">
                  <c:v>107.06834946239235</c:v>
                </c:pt>
                <c:pt idx="127">
                  <c:v>107.12737739885677</c:v>
                </c:pt>
                <c:pt idx="128">
                  <c:v>107.1864378618631</c:v>
                </c:pt>
                <c:pt idx="129">
                  <c:v>107.24553083917874</c:v>
                </c:pt>
                <c:pt idx="130">
                  <c:v>107.30465645924622</c:v>
                </c:pt>
                <c:pt idx="131">
                  <c:v>107.36381470371659</c:v>
                </c:pt>
                <c:pt idx="132">
                  <c:v>107.4230054747289</c:v>
                </c:pt>
                <c:pt idx="133">
                  <c:v>107.48222887626041</c:v>
                </c:pt>
                <c:pt idx="134">
                  <c:v>107.54148502452105</c:v>
                </c:pt>
                <c:pt idx="135">
                  <c:v>107.60077380330091</c:v>
                </c:pt>
                <c:pt idx="136">
                  <c:v>107.66009521259997</c:v>
                </c:pt>
                <c:pt idx="137">
                  <c:v>107.71944936251187</c:v>
                </c:pt>
                <c:pt idx="138">
                  <c:v>107.77883625303654</c:v>
                </c:pt>
                <c:pt idx="139">
                  <c:v>107.83825589029037</c:v>
                </c:pt>
                <c:pt idx="140">
                  <c:v>107.89770826204068</c:v>
                </c:pt>
                <c:pt idx="141">
                  <c:v>107.95719338052011</c:v>
                </c:pt>
                <c:pt idx="142">
                  <c:v>108.01671134970597</c:v>
                </c:pt>
                <c:pt idx="143">
                  <c:v>108.07626205950464</c:v>
                </c:pt>
                <c:pt idx="144">
                  <c:v>108.13584562000972</c:v>
                </c:pt>
                <c:pt idx="145">
                  <c:v>108.19546203122121</c:v>
                </c:pt>
                <c:pt idx="146">
                  <c:v>108.25511129313911</c:v>
                </c:pt>
                <c:pt idx="147">
                  <c:v>108.31479351585702</c:v>
                </c:pt>
                <c:pt idx="148">
                  <c:v>108.37450858928132</c:v>
                </c:pt>
                <c:pt idx="149">
                  <c:v>108.43425661738934</c:v>
                </c:pt>
                <c:pt idx="150">
                  <c:v>108.49403761241366</c:v>
                </c:pt>
                <c:pt idx="151">
                  <c:v>108.55385156212171</c:v>
                </c:pt>
                <c:pt idx="152">
                  <c:v>108.61369847874607</c:v>
                </c:pt>
                <c:pt idx="153">
                  <c:v>108.67357835005411</c:v>
                </c:pt>
                <c:pt idx="154">
                  <c:v>108.73349128613945</c:v>
                </c:pt>
                <c:pt idx="155">
                  <c:v>108.7934371891411</c:v>
                </c:pt>
                <c:pt idx="156">
                  <c:v>108.85341615692005</c:v>
                </c:pt>
                <c:pt idx="157">
                  <c:v>108.91342819559262</c:v>
                </c:pt>
                <c:pt idx="158">
                  <c:v>108.97347330515878</c:v>
                </c:pt>
                <c:pt idx="159">
                  <c:v>109.03355158959585</c:v>
                </c:pt>
                <c:pt idx="160">
                  <c:v>109.09366294492652</c:v>
                </c:pt>
                <c:pt idx="161">
                  <c:v>109.15380748124439</c:v>
                </c:pt>
                <c:pt idx="162">
                  <c:v>109.21398508233956</c:v>
                </c:pt>
                <c:pt idx="163">
                  <c:v>109.27419585830563</c:v>
                </c:pt>
                <c:pt idx="164">
                  <c:v>109.3344399253525</c:v>
                </c:pt>
                <c:pt idx="165">
                  <c:v>109.39471717338657</c:v>
                </c:pt>
                <c:pt idx="166">
                  <c:v>109.45502759629153</c:v>
                </c:pt>
                <c:pt idx="167">
                  <c:v>109.5153713102773</c:v>
                </c:pt>
                <c:pt idx="168">
                  <c:v>109.57574830311125</c:v>
                </c:pt>
                <c:pt idx="169">
                  <c:v>109.63615859314231</c:v>
                </c:pt>
                <c:pt idx="170">
                  <c:v>109.69660216202155</c:v>
                </c:pt>
                <c:pt idx="171">
                  <c:v>109.75707902198158</c:v>
                </c:pt>
                <c:pt idx="172">
                  <c:v>109.81758927699973</c:v>
                </c:pt>
                <c:pt idx="173">
                  <c:v>109.87813293319226</c:v>
                </c:pt>
                <c:pt idx="174">
                  <c:v>109.9387098743493</c:v>
                </c:pt>
                <c:pt idx="175">
                  <c:v>109.99932021056441</c:v>
                </c:pt>
                <c:pt idx="176">
                  <c:v>110.05996405193122</c:v>
                </c:pt>
                <c:pt idx="177">
                  <c:v>110.1206412883561</c:v>
                </c:pt>
                <c:pt idx="178">
                  <c:v>110.18135192595541</c:v>
                </c:pt>
                <c:pt idx="179">
                  <c:v>110.24209606259008</c:v>
                </c:pt>
                <c:pt idx="180">
                  <c:v>110.30287371049276</c:v>
                </c:pt>
                <c:pt idx="181">
                  <c:v>110.30287371049276</c:v>
                </c:pt>
                <c:pt idx="182">
                  <c:v>110.36368486354714</c:v>
                </c:pt>
                <c:pt idx="183">
                  <c:v>110.42452951563689</c:v>
                </c:pt>
                <c:pt idx="184">
                  <c:v>110.48540778908821</c:v>
                </c:pt>
                <c:pt idx="185">
                  <c:v>110.54631956769124</c:v>
                </c:pt>
                <c:pt idx="186">
                  <c:v>110.60726496153956</c:v>
                </c:pt>
                <c:pt idx="187">
                  <c:v>110.66824396451686</c:v>
                </c:pt>
                <c:pt idx="188">
                  <c:v>110.72925658885575</c:v>
                </c:pt>
                <c:pt idx="189">
                  <c:v>110.79030282232361</c:v>
                </c:pt>
                <c:pt idx="190">
                  <c:v>110.85138267103676</c:v>
                </c:pt>
                <c:pt idx="191">
                  <c:v>110.9124962450888</c:v>
                </c:pt>
                <c:pt idx="192">
                  <c:v>110.97364343438612</c:v>
                </c:pt>
                <c:pt idx="193">
                  <c:v>111.03482434902234</c:v>
                </c:pt>
                <c:pt idx="194">
                  <c:v>111.09603898899744</c:v>
                </c:pt>
                <c:pt idx="195">
                  <c:v>111.15728745828869</c:v>
                </c:pt>
                <c:pt idx="196">
                  <c:v>111.21856965291882</c:v>
                </c:pt>
                <c:pt idx="197">
                  <c:v>111.27988567686515</c:v>
                </c:pt>
                <c:pt idx="198">
                  <c:v>111.34123542615035</c:v>
                </c:pt>
                <c:pt idx="199">
                  <c:v>111.40261901086802</c:v>
                </c:pt>
                <c:pt idx="200">
                  <c:v>111.46403642490188</c:v>
                </c:pt>
                <c:pt idx="201">
                  <c:v>111.52548778446182</c:v>
                </c:pt>
                <c:pt idx="202">
                  <c:v>111.58697297333794</c:v>
                </c:pt>
                <c:pt idx="203">
                  <c:v>111.64849210774013</c:v>
                </c:pt>
                <c:pt idx="204">
                  <c:v>111.71004507757479</c:v>
                </c:pt>
                <c:pt idx="205">
                  <c:v>111.71004507757479</c:v>
                </c:pt>
                <c:pt idx="206">
                  <c:v>111.83325283547344</c:v>
                </c:pt>
                <c:pt idx="207">
                  <c:v>111.89490773974732</c:v>
                </c:pt>
                <c:pt idx="208">
                  <c:v>111.95659658343099</c:v>
                </c:pt>
                <c:pt idx="209">
                  <c:v>111.95659658343099</c:v>
                </c:pt>
                <c:pt idx="210">
                  <c:v>112.08007631533113</c:v>
                </c:pt>
                <c:pt idx="211">
                  <c:v>112.14186720354762</c:v>
                </c:pt>
                <c:pt idx="212">
                  <c:v>112.20369225136105</c:v>
                </c:pt>
                <c:pt idx="213">
                  <c:v>112.26555134867785</c:v>
                </c:pt>
                <c:pt idx="214">
                  <c:v>112.32744450161432</c:v>
                </c:pt>
                <c:pt idx="215">
                  <c:v>112.38937181414776</c:v>
                </c:pt>
                <c:pt idx="216">
                  <c:v>112.4513332862782</c:v>
                </c:pt>
                <c:pt idx="217">
                  <c:v>112.51332891800558</c:v>
                </c:pt>
                <c:pt idx="218">
                  <c:v>112.57535870932992</c:v>
                </c:pt>
                <c:pt idx="219">
                  <c:v>112.63742266636754</c:v>
                </c:pt>
                <c:pt idx="220">
                  <c:v>112.69952088697943</c:v>
                </c:pt>
                <c:pt idx="221">
                  <c:v>112.76165338339817</c:v>
                </c:pt>
                <c:pt idx="222">
                  <c:v>112.82382003329755</c:v>
                </c:pt>
                <c:pt idx="223">
                  <c:v>112.88602095288753</c:v>
                </c:pt>
                <c:pt idx="224">
                  <c:v>112.948256258378</c:v>
                </c:pt>
                <c:pt idx="225">
                  <c:v>113.01052582744269</c:v>
                </c:pt>
                <c:pt idx="226">
                  <c:v>113.07282977629154</c:v>
                </c:pt>
                <c:pt idx="227">
                  <c:v>113.13516799483095</c:v>
                </c:pt>
                <c:pt idx="228">
                  <c:v>113.19754059315454</c:v>
                </c:pt>
                <c:pt idx="229">
                  <c:v>113.25994756514598</c:v>
                </c:pt>
                <c:pt idx="230">
                  <c:v>113.32238903313146</c:v>
                </c:pt>
                <c:pt idx="231">
                  <c:v>113.38486487478482</c:v>
                </c:pt>
                <c:pt idx="232">
                  <c:v>113.44737520631593</c:v>
                </c:pt>
                <c:pt idx="233">
                  <c:v>113.5099199115149</c:v>
                </c:pt>
                <c:pt idx="234">
                  <c:v>113.57249911270793</c:v>
                </c:pt>
                <c:pt idx="235">
                  <c:v>113.63511279154611</c:v>
                </c:pt>
                <c:pt idx="236">
                  <c:v>113.69776107647195</c:v>
                </c:pt>
                <c:pt idx="237">
                  <c:v>113.76044384515924</c:v>
                </c:pt>
                <c:pt idx="238">
                  <c:v>113.82316121381788</c:v>
                </c:pt>
                <c:pt idx="239">
                  <c:v>113.88591317633157</c:v>
                </c:pt>
                <c:pt idx="240">
                  <c:v>113.94869973270032</c:v>
                </c:pt>
                <c:pt idx="241">
                  <c:v>114.01152088904041</c:v>
                </c:pt>
                <c:pt idx="242">
                  <c:v>114.07437664535186</c:v>
                </c:pt>
                <c:pt idx="243">
                  <c:v>114.13726710561197</c:v>
                </c:pt>
                <c:pt idx="244">
                  <c:v>114.20019215972712</c:v>
                </c:pt>
                <c:pt idx="245">
                  <c:v>114.26315192390722</c:v>
                </c:pt>
                <c:pt idx="246">
                  <c:v>114.32614639203598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45727</c:v>
                </c:pt>
                <c:pt idx="4">
                  <c:v>45728</c:v>
                </c:pt>
                <c:pt idx="5">
                  <c:v>45729</c:v>
                </c:pt>
                <c:pt idx="6">
                  <c:v>45730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45740</c:v>
                </c:pt>
                <c:pt idx="13">
                  <c:v>45741</c:v>
                </c:pt>
                <c:pt idx="14">
                  <c:v>45742</c:v>
                </c:pt>
                <c:pt idx="15">
                  <c:v>45743</c:v>
                </c:pt>
                <c:pt idx="16">
                  <c:v>45744</c:v>
                </c:pt>
                <c:pt idx="17">
                  <c:v>45747</c:v>
                </c:pt>
                <c:pt idx="18">
                  <c:v>45748</c:v>
                </c:pt>
                <c:pt idx="19">
                  <c:v>45749</c:v>
                </c:pt>
                <c:pt idx="20">
                  <c:v>45750</c:v>
                </c:pt>
                <c:pt idx="21">
                  <c:v>45751</c:v>
                </c:pt>
                <c:pt idx="22">
                  <c:v>45754</c:v>
                </c:pt>
                <c:pt idx="23">
                  <c:v>45755</c:v>
                </c:pt>
                <c:pt idx="24">
                  <c:v>45756</c:v>
                </c:pt>
                <c:pt idx="25">
                  <c:v>45757</c:v>
                </c:pt>
                <c:pt idx="26">
                  <c:v>45758</c:v>
                </c:pt>
                <c:pt idx="27">
                  <c:v>45761</c:v>
                </c:pt>
                <c:pt idx="28">
                  <c:v>45762</c:v>
                </c:pt>
                <c:pt idx="29">
                  <c:v>45763</c:v>
                </c:pt>
                <c:pt idx="30">
                  <c:v>45764</c:v>
                </c:pt>
                <c:pt idx="31">
                  <c:v>45769</c:v>
                </c:pt>
                <c:pt idx="32">
                  <c:v>45770</c:v>
                </c:pt>
                <c:pt idx="33">
                  <c:v>45771</c:v>
                </c:pt>
                <c:pt idx="34">
                  <c:v>45772</c:v>
                </c:pt>
                <c:pt idx="35">
                  <c:v>45775</c:v>
                </c:pt>
                <c:pt idx="36">
                  <c:v>45776</c:v>
                </c:pt>
                <c:pt idx="37">
                  <c:v>45777</c:v>
                </c:pt>
                <c:pt idx="38">
                  <c:v>45779</c:v>
                </c:pt>
                <c:pt idx="39">
                  <c:v>45782</c:v>
                </c:pt>
                <c:pt idx="40">
                  <c:v>45783</c:v>
                </c:pt>
                <c:pt idx="41">
                  <c:v>45784</c:v>
                </c:pt>
                <c:pt idx="42">
                  <c:v>45785</c:v>
                </c:pt>
                <c:pt idx="43">
                  <c:v>45786</c:v>
                </c:pt>
                <c:pt idx="44">
                  <c:v>45789</c:v>
                </c:pt>
                <c:pt idx="45">
                  <c:v>45790</c:v>
                </c:pt>
                <c:pt idx="46">
                  <c:v>45791</c:v>
                </c:pt>
                <c:pt idx="47">
                  <c:v>45792</c:v>
                </c:pt>
                <c:pt idx="48">
                  <c:v>45793</c:v>
                </c:pt>
                <c:pt idx="49">
                  <c:v>45796</c:v>
                </c:pt>
                <c:pt idx="50">
                  <c:v>45797</c:v>
                </c:pt>
                <c:pt idx="51">
                  <c:v>45798</c:v>
                </c:pt>
                <c:pt idx="52">
                  <c:v>45799</c:v>
                </c:pt>
                <c:pt idx="53">
                  <c:v>45800</c:v>
                </c:pt>
                <c:pt idx="54">
                  <c:v>45803</c:v>
                </c:pt>
                <c:pt idx="55">
                  <c:v>45804</c:v>
                </c:pt>
                <c:pt idx="56">
                  <c:v>45805</c:v>
                </c:pt>
                <c:pt idx="57">
                  <c:v>45806</c:v>
                </c:pt>
                <c:pt idx="58">
                  <c:v>45807</c:v>
                </c:pt>
                <c:pt idx="59">
                  <c:v>45810</c:v>
                </c:pt>
                <c:pt idx="60">
                  <c:v>45811</c:v>
                </c:pt>
                <c:pt idx="61">
                  <c:v>45812</c:v>
                </c:pt>
                <c:pt idx="62">
                  <c:v>45813</c:v>
                </c:pt>
                <c:pt idx="63">
                  <c:v>45814</c:v>
                </c:pt>
                <c:pt idx="64">
                  <c:v>45817</c:v>
                </c:pt>
                <c:pt idx="65">
                  <c:v>45818</c:v>
                </c:pt>
                <c:pt idx="66">
                  <c:v>45819</c:v>
                </c:pt>
                <c:pt idx="67">
                  <c:v>45820</c:v>
                </c:pt>
                <c:pt idx="68">
                  <c:v>45821</c:v>
                </c:pt>
                <c:pt idx="69">
                  <c:v>45824</c:v>
                </c:pt>
                <c:pt idx="70">
                  <c:v>45825</c:v>
                </c:pt>
                <c:pt idx="71">
                  <c:v>45826</c:v>
                </c:pt>
                <c:pt idx="72">
                  <c:v>45828</c:v>
                </c:pt>
                <c:pt idx="73">
                  <c:v>45831</c:v>
                </c:pt>
                <c:pt idx="74">
                  <c:v>45832</c:v>
                </c:pt>
                <c:pt idx="75">
                  <c:v>45833</c:v>
                </c:pt>
                <c:pt idx="76">
                  <c:v>45834</c:v>
                </c:pt>
                <c:pt idx="77">
                  <c:v>45835</c:v>
                </c:pt>
                <c:pt idx="78">
                  <c:v>45838</c:v>
                </c:pt>
                <c:pt idx="79">
                  <c:v>45839</c:v>
                </c:pt>
                <c:pt idx="80">
                  <c:v>45840</c:v>
                </c:pt>
                <c:pt idx="81">
                  <c:v>45841</c:v>
                </c:pt>
                <c:pt idx="82">
                  <c:v>45842</c:v>
                </c:pt>
                <c:pt idx="83">
                  <c:v>45845</c:v>
                </c:pt>
                <c:pt idx="84">
                  <c:v>45846</c:v>
                </c:pt>
                <c:pt idx="85">
                  <c:v>45847</c:v>
                </c:pt>
                <c:pt idx="86">
                  <c:v>45848</c:v>
                </c:pt>
                <c:pt idx="87">
                  <c:v>45849</c:v>
                </c:pt>
                <c:pt idx="88">
                  <c:v>45852</c:v>
                </c:pt>
                <c:pt idx="89">
                  <c:v>45853</c:v>
                </c:pt>
                <c:pt idx="90">
                  <c:v>45854</c:v>
                </c:pt>
                <c:pt idx="91">
                  <c:v>45855</c:v>
                </c:pt>
                <c:pt idx="92">
                  <c:v>45856</c:v>
                </c:pt>
                <c:pt idx="93">
                  <c:v>45859</c:v>
                </c:pt>
                <c:pt idx="94">
                  <c:v>45860</c:v>
                </c:pt>
                <c:pt idx="95">
                  <c:v>45861</c:v>
                </c:pt>
                <c:pt idx="96">
                  <c:v>45862</c:v>
                </c:pt>
                <c:pt idx="97">
                  <c:v>45863</c:v>
                </c:pt>
                <c:pt idx="98">
                  <c:v>45866</c:v>
                </c:pt>
                <c:pt idx="99">
                  <c:v>45867</c:v>
                </c:pt>
                <c:pt idx="100">
                  <c:v>45868</c:v>
                </c:pt>
                <c:pt idx="101">
                  <c:v>45869</c:v>
                </c:pt>
                <c:pt idx="102">
                  <c:v>45870</c:v>
                </c:pt>
                <c:pt idx="103">
                  <c:v>45873</c:v>
                </c:pt>
                <c:pt idx="104">
                  <c:v>45874</c:v>
                </c:pt>
                <c:pt idx="105">
                  <c:v>45875</c:v>
                </c:pt>
                <c:pt idx="106">
                  <c:v>45876</c:v>
                </c:pt>
                <c:pt idx="107">
                  <c:v>45877</c:v>
                </c:pt>
                <c:pt idx="108">
                  <c:v>45880</c:v>
                </c:pt>
                <c:pt idx="109">
                  <c:v>45881</c:v>
                </c:pt>
                <c:pt idx="110">
                  <c:v>45882</c:v>
                </c:pt>
                <c:pt idx="111">
                  <c:v>45883</c:v>
                </c:pt>
                <c:pt idx="112">
                  <c:v>45884</c:v>
                </c:pt>
                <c:pt idx="113">
                  <c:v>45887</c:v>
                </c:pt>
                <c:pt idx="114">
                  <c:v>45888</c:v>
                </c:pt>
                <c:pt idx="115">
                  <c:v>45889</c:v>
                </c:pt>
                <c:pt idx="116">
                  <c:v>45890</c:v>
                </c:pt>
                <c:pt idx="117">
                  <c:v>45891</c:v>
                </c:pt>
                <c:pt idx="118">
                  <c:v>45894</c:v>
                </c:pt>
                <c:pt idx="119">
                  <c:v>45895</c:v>
                </c:pt>
                <c:pt idx="120">
                  <c:v>45896</c:v>
                </c:pt>
                <c:pt idx="121">
                  <c:v>45897</c:v>
                </c:pt>
                <c:pt idx="122">
                  <c:v>45898</c:v>
                </c:pt>
                <c:pt idx="123">
                  <c:v>45901</c:v>
                </c:pt>
                <c:pt idx="124">
                  <c:v>45902</c:v>
                </c:pt>
                <c:pt idx="125">
                  <c:v>45903</c:v>
                </c:pt>
                <c:pt idx="126">
                  <c:v>45904</c:v>
                </c:pt>
                <c:pt idx="127">
                  <c:v>45905</c:v>
                </c:pt>
                <c:pt idx="128">
                  <c:v>45908</c:v>
                </c:pt>
                <c:pt idx="129">
                  <c:v>45909</c:v>
                </c:pt>
                <c:pt idx="130">
                  <c:v>45910</c:v>
                </c:pt>
                <c:pt idx="131">
                  <c:v>45911</c:v>
                </c:pt>
                <c:pt idx="132">
                  <c:v>45912</c:v>
                </c:pt>
                <c:pt idx="133">
                  <c:v>45915</c:v>
                </c:pt>
                <c:pt idx="134">
                  <c:v>45916</c:v>
                </c:pt>
                <c:pt idx="135">
                  <c:v>45917</c:v>
                </c:pt>
                <c:pt idx="136">
                  <c:v>45918</c:v>
                </c:pt>
                <c:pt idx="137">
                  <c:v>45919</c:v>
                </c:pt>
                <c:pt idx="138">
                  <c:v>45922</c:v>
                </c:pt>
                <c:pt idx="139">
                  <c:v>45923</c:v>
                </c:pt>
                <c:pt idx="140">
                  <c:v>45924</c:v>
                </c:pt>
                <c:pt idx="141">
                  <c:v>45925</c:v>
                </c:pt>
                <c:pt idx="142">
                  <c:v>45926</c:v>
                </c:pt>
                <c:pt idx="143">
                  <c:v>45929</c:v>
                </c:pt>
                <c:pt idx="144">
                  <c:v>45930</c:v>
                </c:pt>
                <c:pt idx="145">
                  <c:v>45931</c:v>
                </c:pt>
                <c:pt idx="146">
                  <c:v>45932</c:v>
                </c:pt>
                <c:pt idx="147">
                  <c:v>45933</c:v>
                </c:pt>
                <c:pt idx="148">
                  <c:v>45936</c:v>
                </c:pt>
                <c:pt idx="149">
                  <c:v>45937</c:v>
                </c:pt>
                <c:pt idx="150">
                  <c:v>45938</c:v>
                </c:pt>
                <c:pt idx="151">
                  <c:v>45939</c:v>
                </c:pt>
                <c:pt idx="152">
                  <c:v>45940</c:v>
                </c:pt>
                <c:pt idx="153">
                  <c:v>45943</c:v>
                </c:pt>
                <c:pt idx="154">
                  <c:v>45944</c:v>
                </c:pt>
                <c:pt idx="155">
                  <c:v>45945</c:v>
                </c:pt>
                <c:pt idx="156">
                  <c:v>45946</c:v>
                </c:pt>
                <c:pt idx="157">
                  <c:v>45947</c:v>
                </c:pt>
                <c:pt idx="158">
                  <c:v>45950</c:v>
                </c:pt>
                <c:pt idx="159">
                  <c:v>45951</c:v>
                </c:pt>
                <c:pt idx="160">
                  <c:v>45952</c:v>
                </c:pt>
                <c:pt idx="161">
                  <c:v>45953</c:v>
                </c:pt>
                <c:pt idx="162">
                  <c:v>45954</c:v>
                </c:pt>
                <c:pt idx="163">
                  <c:v>45957</c:v>
                </c:pt>
                <c:pt idx="164">
                  <c:v>45958</c:v>
                </c:pt>
                <c:pt idx="165">
                  <c:v>45959</c:v>
                </c:pt>
                <c:pt idx="166">
                  <c:v>45960</c:v>
                </c:pt>
                <c:pt idx="167">
                  <c:v>45961</c:v>
                </c:pt>
                <c:pt idx="168">
                  <c:v>45964</c:v>
                </c:pt>
                <c:pt idx="169">
                  <c:v>45965</c:v>
                </c:pt>
                <c:pt idx="170">
                  <c:v>45966</c:v>
                </c:pt>
                <c:pt idx="171">
                  <c:v>45967</c:v>
                </c:pt>
                <c:pt idx="172">
                  <c:v>45968</c:v>
                </c:pt>
                <c:pt idx="173">
                  <c:v>45971</c:v>
                </c:pt>
                <c:pt idx="174">
                  <c:v>45972</c:v>
                </c:pt>
                <c:pt idx="175">
                  <c:v>45973</c:v>
                </c:pt>
                <c:pt idx="176">
                  <c:v>45974</c:v>
                </c:pt>
                <c:pt idx="177">
                  <c:v>45975</c:v>
                </c:pt>
                <c:pt idx="178">
                  <c:v>45978</c:v>
                </c:pt>
                <c:pt idx="179">
                  <c:v>45979</c:v>
                </c:pt>
                <c:pt idx="180">
                  <c:v>45980</c:v>
                </c:pt>
                <c:pt idx="181">
                  <c:v>45981</c:v>
                </c:pt>
                <c:pt idx="182">
                  <c:v>45982</c:v>
                </c:pt>
                <c:pt idx="183">
                  <c:v>45985</c:v>
                </c:pt>
                <c:pt idx="184">
                  <c:v>45986</c:v>
                </c:pt>
                <c:pt idx="185">
                  <c:v>45987</c:v>
                </c:pt>
                <c:pt idx="186">
                  <c:v>45988</c:v>
                </c:pt>
                <c:pt idx="187">
                  <c:v>45989</c:v>
                </c:pt>
                <c:pt idx="188">
                  <c:v>45992</c:v>
                </c:pt>
                <c:pt idx="189">
                  <c:v>45993</c:v>
                </c:pt>
                <c:pt idx="190">
                  <c:v>45994</c:v>
                </c:pt>
                <c:pt idx="191">
                  <c:v>45995</c:v>
                </c:pt>
                <c:pt idx="192">
                  <c:v>45996</c:v>
                </c:pt>
                <c:pt idx="193">
                  <c:v>45999</c:v>
                </c:pt>
                <c:pt idx="194">
                  <c:v>46000</c:v>
                </c:pt>
                <c:pt idx="195">
                  <c:v>46001</c:v>
                </c:pt>
                <c:pt idx="196">
                  <c:v>46002</c:v>
                </c:pt>
                <c:pt idx="197">
                  <c:v>46003</c:v>
                </c:pt>
                <c:pt idx="198">
                  <c:v>46006</c:v>
                </c:pt>
                <c:pt idx="199">
                  <c:v>46007</c:v>
                </c:pt>
                <c:pt idx="200">
                  <c:v>46008</c:v>
                </c:pt>
                <c:pt idx="201">
                  <c:v>46009</c:v>
                </c:pt>
                <c:pt idx="202">
                  <c:v>46010</c:v>
                </c:pt>
                <c:pt idx="203">
                  <c:v>46013</c:v>
                </c:pt>
                <c:pt idx="204">
                  <c:v>46014</c:v>
                </c:pt>
                <c:pt idx="205">
                  <c:v>46015</c:v>
                </c:pt>
                <c:pt idx="206">
                  <c:v>46017</c:v>
                </c:pt>
                <c:pt idx="207">
                  <c:v>46020</c:v>
                </c:pt>
                <c:pt idx="208">
                  <c:v>46021</c:v>
                </c:pt>
                <c:pt idx="209">
                  <c:v>46022</c:v>
                </c:pt>
                <c:pt idx="210">
                  <c:v>46024</c:v>
                </c:pt>
                <c:pt idx="211">
                  <c:v>46027</c:v>
                </c:pt>
                <c:pt idx="212">
                  <c:v>46028</c:v>
                </c:pt>
                <c:pt idx="213">
                  <c:v>46029</c:v>
                </c:pt>
                <c:pt idx="214">
                  <c:v>46030</c:v>
                </c:pt>
                <c:pt idx="215">
                  <c:v>46031</c:v>
                </c:pt>
                <c:pt idx="216">
                  <c:v>46034</c:v>
                </c:pt>
                <c:pt idx="217">
                  <c:v>46035</c:v>
                </c:pt>
                <c:pt idx="218">
                  <c:v>46036</c:v>
                </c:pt>
                <c:pt idx="219">
                  <c:v>46037</c:v>
                </c:pt>
                <c:pt idx="220">
                  <c:v>46038</c:v>
                </c:pt>
                <c:pt idx="221">
                  <c:v>46041</c:v>
                </c:pt>
                <c:pt idx="222">
                  <c:v>46042</c:v>
                </c:pt>
                <c:pt idx="223">
                  <c:v>46043</c:v>
                </c:pt>
                <c:pt idx="224">
                  <c:v>46044</c:v>
                </c:pt>
                <c:pt idx="225">
                  <c:v>46045</c:v>
                </c:pt>
                <c:pt idx="226">
                  <c:v>46048</c:v>
                </c:pt>
                <c:pt idx="227">
                  <c:v>46049</c:v>
                </c:pt>
                <c:pt idx="228">
                  <c:v>46050</c:v>
                </c:pt>
                <c:pt idx="229">
                  <c:v>46051</c:v>
                </c:pt>
                <c:pt idx="230">
                  <c:v>46052</c:v>
                </c:pt>
                <c:pt idx="231">
                  <c:v>46055</c:v>
                </c:pt>
                <c:pt idx="232">
                  <c:v>46056</c:v>
                </c:pt>
                <c:pt idx="233">
                  <c:v>46057</c:v>
                </c:pt>
                <c:pt idx="234">
                  <c:v>46058</c:v>
                </c:pt>
                <c:pt idx="235">
                  <c:v>46059</c:v>
                </c:pt>
                <c:pt idx="236">
                  <c:v>46062</c:v>
                </c:pt>
                <c:pt idx="237">
                  <c:v>46063</c:v>
                </c:pt>
                <c:pt idx="238">
                  <c:v>46064</c:v>
                </c:pt>
                <c:pt idx="239">
                  <c:v>46065</c:v>
                </c:pt>
                <c:pt idx="240">
                  <c:v>46066</c:v>
                </c:pt>
                <c:pt idx="241">
                  <c:v>46071</c:v>
                </c:pt>
                <c:pt idx="242">
                  <c:v>46072</c:v>
                </c:pt>
                <c:pt idx="243">
                  <c:v>46073</c:v>
                </c:pt>
                <c:pt idx="244">
                  <c:v>46076</c:v>
                </c:pt>
                <c:pt idx="245">
                  <c:v>46077</c:v>
                </c:pt>
                <c:pt idx="246">
                  <c:v>46078</c:v>
                </c:pt>
              </c:numCache>
            </c:numRef>
          </c:cat>
          <c:val>
            <c:numRef>
              <c:f>IFIX!$Q$6:$Q$254</c:f>
              <c:numCache>
                <c:formatCode>General</c:formatCode>
                <c:ptCount val="248"/>
                <c:pt idx="0">
                  <c:v>100</c:v>
                </c:pt>
                <c:pt idx="1">
                  <c:v>100.25250544790208</c:v>
                </c:pt>
                <c:pt idx="2">
                  <c:v>101.61546598103139</c:v>
                </c:pt>
                <c:pt idx="3">
                  <c:v>100.3742476966905</c:v>
                </c:pt>
                <c:pt idx="4">
                  <c:v>100.66369029206271</c:v>
                </c:pt>
                <c:pt idx="5">
                  <c:v>102.10510061782593</c:v>
                </c:pt>
                <c:pt idx="6">
                  <c:v>104.80324364597934</c:v>
                </c:pt>
                <c:pt idx="7">
                  <c:v>106.328573220983</c:v>
                </c:pt>
                <c:pt idx="8">
                  <c:v>106.84932609048172</c:v>
                </c:pt>
                <c:pt idx="9">
                  <c:v>107.68942886260797</c:v>
                </c:pt>
                <c:pt idx="10">
                  <c:v>107.23955956589508</c:v>
                </c:pt>
                <c:pt idx="11">
                  <c:v>107.55649576017284</c:v>
                </c:pt>
                <c:pt idx="12">
                  <c:v>106.7247475279616</c:v>
                </c:pt>
                <c:pt idx="13">
                  <c:v>107.33122384247987</c:v>
                </c:pt>
                <c:pt idx="14">
                  <c:v>107.69851483189294</c:v>
                </c:pt>
                <c:pt idx="15">
                  <c:v>108.20979976089613</c:v>
                </c:pt>
                <c:pt idx="16">
                  <c:v>107.19671409991088</c:v>
                </c:pt>
                <c:pt idx="17">
                  <c:v>105.86174290400645</c:v>
                </c:pt>
                <c:pt idx="18">
                  <c:v>106.58321606629801</c:v>
                </c:pt>
                <c:pt idx="19">
                  <c:v>106.61820274497168</c:v>
                </c:pt>
                <c:pt idx="20">
                  <c:v>106.57781974977142</c:v>
                </c:pt>
                <c:pt idx="21">
                  <c:v>103.42077021805432</c:v>
                </c:pt>
                <c:pt idx="22">
                  <c:v>102.06526213766436</c:v>
                </c:pt>
                <c:pt idx="23">
                  <c:v>100.71927075306151</c:v>
                </c:pt>
                <c:pt idx="24">
                  <c:v>103.85957056363463</c:v>
                </c:pt>
                <c:pt idx="25">
                  <c:v>102.68832562949854</c:v>
                </c:pt>
                <c:pt idx="26">
                  <c:v>103.76730489559938</c:v>
                </c:pt>
                <c:pt idx="27">
                  <c:v>105.20700855045182</c:v>
                </c:pt>
                <c:pt idx="28">
                  <c:v>105.0375446422603</c:v>
                </c:pt>
                <c:pt idx="29">
                  <c:v>104.28295401603394</c:v>
                </c:pt>
                <c:pt idx="30">
                  <c:v>105.3663949984345</c:v>
                </c:pt>
                <c:pt idx="31">
                  <c:v>106.02821608290091</c:v>
                </c:pt>
                <c:pt idx="32">
                  <c:v>107.45181205651636</c:v>
                </c:pt>
                <c:pt idx="33">
                  <c:v>109.37332406676141</c:v>
                </c:pt>
                <c:pt idx="34">
                  <c:v>109.50242123627822</c:v>
                </c:pt>
                <c:pt idx="35">
                  <c:v>109.72722178615507</c:v>
                </c:pt>
                <c:pt idx="36">
                  <c:v>109.78988084980283</c:v>
                </c:pt>
                <c:pt idx="37">
                  <c:v>109.76873443131886</c:v>
                </c:pt>
                <c:pt idx="38">
                  <c:v>109.82311209513155</c:v>
                </c:pt>
                <c:pt idx="39">
                  <c:v>108.48813277096433</c:v>
                </c:pt>
                <c:pt idx="40">
                  <c:v>108.50811703357618</c:v>
                </c:pt>
                <c:pt idx="41">
                  <c:v>108.41197479130867</c:v>
                </c:pt>
                <c:pt idx="42">
                  <c:v>110.71547138304057</c:v>
                </c:pt>
                <c:pt idx="43">
                  <c:v>110.94301072892337</c:v>
                </c:pt>
                <c:pt idx="44">
                  <c:v>110.98470216729827</c:v>
                </c:pt>
                <c:pt idx="45">
                  <c:v>112.93512186561202</c:v>
                </c:pt>
                <c:pt idx="46">
                  <c:v>112.49604520909485</c:v>
                </c:pt>
                <c:pt idx="47">
                  <c:v>113.23685246582843</c:v>
                </c:pt>
                <c:pt idx="48">
                  <c:v>113.11739390175542</c:v>
                </c:pt>
                <c:pt idx="49">
                  <c:v>113.48231181699011</c:v>
                </c:pt>
                <c:pt idx="50">
                  <c:v>113.8668970425858</c:v>
                </c:pt>
                <c:pt idx="51">
                  <c:v>112.05591203555151</c:v>
                </c:pt>
                <c:pt idx="52">
                  <c:v>111.56123866865259</c:v>
                </c:pt>
                <c:pt idx="53">
                  <c:v>112.0096044724542</c:v>
                </c:pt>
                <c:pt idx="54">
                  <c:v>112.26304452058311</c:v>
                </c:pt>
                <c:pt idx="55">
                  <c:v>113.40495916841112</c:v>
                </c:pt>
                <c:pt idx="56">
                  <c:v>112.87392566070416</c:v>
                </c:pt>
                <c:pt idx="57">
                  <c:v>112.58614097380855</c:v>
                </c:pt>
                <c:pt idx="58">
                  <c:v>111.36133919469269</c:v>
                </c:pt>
                <c:pt idx="59">
                  <c:v>111.16631592129427</c:v>
                </c:pt>
                <c:pt idx="60">
                  <c:v>111.78364988782546</c:v>
                </c:pt>
                <c:pt idx="61">
                  <c:v>111.34098922453846</c:v>
                </c:pt>
                <c:pt idx="62">
                  <c:v>110.71910414510201</c:v>
                </c:pt>
                <c:pt idx="63">
                  <c:v>110.60998310993422</c:v>
                </c:pt>
                <c:pt idx="64">
                  <c:v>110.28269313736824</c:v>
                </c:pt>
                <c:pt idx="65">
                  <c:v>110.88140005403896</c:v>
                </c:pt>
                <c:pt idx="66">
                  <c:v>111.44376308642723</c:v>
                </c:pt>
                <c:pt idx="67">
                  <c:v>111.98965272289354</c:v>
                </c:pt>
                <c:pt idx="68">
                  <c:v>111.51250926180012</c:v>
                </c:pt>
                <c:pt idx="69">
                  <c:v>113.17308000874274</c:v>
                </c:pt>
                <c:pt idx="70">
                  <c:v>112.83508679972918</c:v>
                </c:pt>
                <c:pt idx="71">
                  <c:v>112.73481604993832</c:v>
                </c:pt>
                <c:pt idx="72">
                  <c:v>111.43384003464115</c:v>
                </c:pt>
                <c:pt idx="73">
                  <c:v>110.97439715144417</c:v>
                </c:pt>
                <c:pt idx="74">
                  <c:v>111.47348347220866</c:v>
                </c:pt>
                <c:pt idx="75">
                  <c:v>110.33788349889363</c:v>
                </c:pt>
                <c:pt idx="76">
                  <c:v>111.43226340164988</c:v>
                </c:pt>
                <c:pt idx="77">
                  <c:v>111.230632886276</c:v>
                </c:pt>
                <c:pt idx="78">
                  <c:v>112.84693594266587</c:v>
                </c:pt>
                <c:pt idx="79">
                  <c:v>113.41162329394093</c:v>
                </c:pt>
                <c:pt idx="80">
                  <c:v>113.00649305559688</c:v>
                </c:pt>
                <c:pt idx="81">
                  <c:v>114.53187140017728</c:v>
                </c:pt>
                <c:pt idx="82">
                  <c:v>114.80469431232503</c:v>
                </c:pt>
                <c:pt idx="83">
                  <c:v>113.36308080856234</c:v>
                </c:pt>
                <c:pt idx="84">
                  <c:v>113.2112280816617</c:v>
                </c:pt>
                <c:pt idx="85">
                  <c:v>111.73044250814763</c:v>
                </c:pt>
                <c:pt idx="86">
                  <c:v>111.13105293168371</c:v>
                </c:pt>
                <c:pt idx="87">
                  <c:v>110.67923315188919</c:v>
                </c:pt>
                <c:pt idx="88">
                  <c:v>109.95729675718691</c:v>
                </c:pt>
                <c:pt idx="89">
                  <c:v>109.91756392301386</c:v>
                </c:pt>
                <c:pt idx="90">
                  <c:v>110.12958885084736</c:v>
                </c:pt>
                <c:pt idx="91">
                  <c:v>110.17327139933266</c:v>
                </c:pt>
                <c:pt idx="92">
                  <c:v>108.39902037605418</c:v>
                </c:pt>
                <c:pt idx="93">
                  <c:v>109.03710253333318</c:v>
                </c:pt>
                <c:pt idx="94">
                  <c:v>108.93063901868601</c:v>
                </c:pt>
                <c:pt idx="95">
                  <c:v>110.01360051215026</c:v>
                </c:pt>
                <c:pt idx="96">
                  <c:v>108.74523809420582</c:v>
                </c:pt>
                <c:pt idx="97">
                  <c:v>108.51491118988289</c:v>
                </c:pt>
                <c:pt idx="98">
                  <c:v>107.38126169250692</c:v>
                </c:pt>
                <c:pt idx="99">
                  <c:v>107.86597137344839</c:v>
                </c:pt>
                <c:pt idx="100">
                  <c:v>108.89327113757113</c:v>
                </c:pt>
                <c:pt idx="101">
                  <c:v>108.14665308719179</c:v>
                </c:pt>
                <c:pt idx="102">
                  <c:v>107.63167850543022</c:v>
                </c:pt>
                <c:pt idx="103">
                  <c:v>108.06550513272332</c:v>
                </c:pt>
                <c:pt idx="104">
                  <c:v>108.21187214649181</c:v>
                </c:pt>
                <c:pt idx="105">
                  <c:v>109.33853243782434</c:v>
                </c:pt>
                <c:pt idx="106">
                  <c:v>110.95579447922945</c:v>
                </c:pt>
                <c:pt idx="107">
                  <c:v>110.4565049804655</c:v>
                </c:pt>
                <c:pt idx="108">
                  <c:v>110.22074112544463</c:v>
                </c:pt>
                <c:pt idx="109">
                  <c:v>112.08225159970512</c:v>
                </c:pt>
                <c:pt idx="110">
                  <c:v>111.08559057220768</c:v>
                </c:pt>
                <c:pt idx="111">
                  <c:v>110.81614848168772</c:v>
                </c:pt>
                <c:pt idx="112">
                  <c:v>110.80394988059162</c:v>
                </c:pt>
                <c:pt idx="113">
                  <c:v>111.60110153360253</c:v>
                </c:pt>
                <c:pt idx="114">
                  <c:v>109.25290651767314</c:v>
                </c:pt>
                <c:pt idx="115">
                  <c:v>109.44324051912656</c:v>
                </c:pt>
                <c:pt idx="116">
                  <c:v>109.31677649962715</c:v>
                </c:pt>
                <c:pt idx="117">
                  <c:v>112.12651929025787</c:v>
                </c:pt>
                <c:pt idx="118">
                  <c:v>112.17285935926378</c:v>
                </c:pt>
                <c:pt idx="119">
                  <c:v>111.96661271916747</c:v>
                </c:pt>
                <c:pt idx="120">
                  <c:v>113.13236381190866</c:v>
                </c:pt>
                <c:pt idx="121">
                  <c:v>114.63048424149154</c:v>
                </c:pt>
                <c:pt idx="122">
                  <c:v>114.93366957218512</c:v>
                </c:pt>
                <c:pt idx="123">
                  <c:v>114.82050129783676</c:v>
                </c:pt>
                <c:pt idx="124">
                  <c:v>114.05018494729883</c:v>
                </c:pt>
                <c:pt idx="125">
                  <c:v>113.66697319098007</c:v>
                </c:pt>
                <c:pt idx="126">
                  <c:v>114.58501376089534</c:v>
                </c:pt>
                <c:pt idx="127">
                  <c:v>115.92343891850751</c:v>
                </c:pt>
                <c:pt idx="128">
                  <c:v>115.23381541114752</c:v>
                </c:pt>
                <c:pt idx="129">
                  <c:v>115.0929828800879</c:v>
                </c:pt>
                <c:pt idx="130">
                  <c:v>115.68658604769449</c:v>
                </c:pt>
                <c:pt idx="131">
                  <c:v>116.33848408037484</c:v>
                </c:pt>
                <c:pt idx="132">
                  <c:v>115.62391072752116</c:v>
                </c:pt>
                <c:pt idx="133">
                  <c:v>116.6601014183348</c:v>
                </c:pt>
                <c:pt idx="134">
                  <c:v>117.07877121400074</c:v>
                </c:pt>
                <c:pt idx="135">
                  <c:v>118.32373604179696</c:v>
                </c:pt>
                <c:pt idx="136">
                  <c:v>118.24722859683931</c:v>
                </c:pt>
                <c:pt idx="137">
                  <c:v>118.54436744997911</c:v>
                </c:pt>
                <c:pt idx="138">
                  <c:v>117.93008110344188</c:v>
                </c:pt>
                <c:pt idx="139">
                  <c:v>118.99934049575616</c:v>
                </c:pt>
                <c:pt idx="140">
                  <c:v>119.05363689122609</c:v>
                </c:pt>
                <c:pt idx="141">
                  <c:v>118.09016646774342</c:v>
                </c:pt>
                <c:pt idx="142">
                  <c:v>118.20429373424959</c:v>
                </c:pt>
                <c:pt idx="143">
                  <c:v>118.92770924421738</c:v>
                </c:pt>
                <c:pt idx="144">
                  <c:v>118.84661818044586</c:v>
                </c:pt>
                <c:pt idx="145">
                  <c:v>118.26174339570206</c:v>
                </c:pt>
                <c:pt idx="146">
                  <c:v>116.98766770898024</c:v>
                </c:pt>
                <c:pt idx="147">
                  <c:v>117.19166317741229</c:v>
                </c:pt>
                <c:pt idx="148">
                  <c:v>116.71008237766497</c:v>
                </c:pt>
                <c:pt idx="149">
                  <c:v>114.88016962504497</c:v>
                </c:pt>
                <c:pt idx="150">
                  <c:v>115.52134817189472</c:v>
                </c:pt>
                <c:pt idx="151">
                  <c:v>115.16604447731549</c:v>
                </c:pt>
                <c:pt idx="152">
                  <c:v>114.330712245477</c:v>
                </c:pt>
                <c:pt idx="153">
                  <c:v>115.2271350290922</c:v>
                </c:pt>
                <c:pt idx="154">
                  <c:v>115.14556447638435</c:v>
                </c:pt>
                <c:pt idx="155">
                  <c:v>115.89379167280612</c:v>
                </c:pt>
                <c:pt idx="156">
                  <c:v>115.56575402148718</c:v>
                </c:pt>
                <c:pt idx="157">
                  <c:v>116.53986266245772</c:v>
                </c:pt>
                <c:pt idx="158">
                  <c:v>117.44251884510057</c:v>
                </c:pt>
                <c:pt idx="159">
                  <c:v>117.09779649159741</c:v>
                </c:pt>
                <c:pt idx="160">
                  <c:v>117.73791040030078</c:v>
                </c:pt>
                <c:pt idx="161">
                  <c:v>118.42723320479296</c:v>
                </c:pt>
                <c:pt idx="162">
                  <c:v>118.79394718754395</c:v>
                </c:pt>
                <c:pt idx="163">
                  <c:v>119.44157855366124</c:v>
                </c:pt>
                <c:pt idx="164">
                  <c:v>119.81525735766729</c:v>
                </c:pt>
                <c:pt idx="165">
                  <c:v>120.79377083138317</c:v>
                </c:pt>
                <c:pt idx="166">
                  <c:v>120.91347320048445</c:v>
                </c:pt>
                <c:pt idx="167">
                  <c:v>121.53129479135735</c:v>
                </c:pt>
                <c:pt idx="168">
                  <c:v>122.27394687804146</c:v>
                </c:pt>
                <c:pt idx="169">
                  <c:v>122.47708901458941</c:v>
                </c:pt>
                <c:pt idx="170">
                  <c:v>124.58217337588972</c:v>
                </c:pt>
                <c:pt idx="171">
                  <c:v>124.61808652652745</c:v>
                </c:pt>
                <c:pt idx="172">
                  <c:v>125.2072117284513</c:v>
                </c:pt>
                <c:pt idx="173">
                  <c:v>126.1773950327554</c:v>
                </c:pt>
                <c:pt idx="174">
                  <c:v>128.20206287609977</c:v>
                </c:pt>
                <c:pt idx="175">
                  <c:v>128.10803364645679</c:v>
                </c:pt>
                <c:pt idx="176">
                  <c:v>127.72568335028492</c:v>
                </c:pt>
                <c:pt idx="177">
                  <c:v>128.19400903190999</c:v>
                </c:pt>
                <c:pt idx="178">
                  <c:v>127.58793093798526</c:v>
                </c:pt>
                <c:pt idx="179">
                  <c:v>127.20531245199675</c:v>
                </c:pt>
                <c:pt idx="180">
                  <c:v>126.27764140490045</c:v>
                </c:pt>
                <c:pt idx="181">
                  <c:v>126.27764140490045</c:v>
                </c:pt>
                <c:pt idx="182">
                  <c:v>125.78144016030186</c:v>
                </c:pt>
                <c:pt idx="183">
                  <c:v>126.19385217929432</c:v>
                </c:pt>
                <c:pt idx="184">
                  <c:v>126.70798155743459</c:v>
                </c:pt>
                <c:pt idx="185">
                  <c:v>128.85737424345902</c:v>
                </c:pt>
                <c:pt idx="186">
                  <c:v>128.69875173789742</c:v>
                </c:pt>
                <c:pt idx="187">
                  <c:v>129.27769381933879</c:v>
                </c:pt>
                <c:pt idx="188">
                  <c:v>128.90294225606618</c:v>
                </c:pt>
                <c:pt idx="189">
                  <c:v>130.91944247382685</c:v>
                </c:pt>
                <c:pt idx="190">
                  <c:v>131.45820473806742</c:v>
                </c:pt>
                <c:pt idx="191">
                  <c:v>133.65284036332801</c:v>
                </c:pt>
                <c:pt idx="192">
                  <c:v>127.89385506468477</c:v>
                </c:pt>
                <c:pt idx="193">
                  <c:v>128.55869939149935</c:v>
                </c:pt>
                <c:pt idx="194">
                  <c:v>128.39103967194438</c:v>
                </c:pt>
                <c:pt idx="195">
                  <c:v>129.28000188884261</c:v>
                </c:pt>
                <c:pt idx="196">
                  <c:v>129.37275517407699</c:v>
                </c:pt>
                <c:pt idx="197">
                  <c:v>130.65460025864638</c:v>
                </c:pt>
                <c:pt idx="198">
                  <c:v>132.04867901733729</c:v>
                </c:pt>
                <c:pt idx="199">
                  <c:v>128.8760175498451</c:v>
                </c:pt>
                <c:pt idx="200">
                  <c:v>127.85964045669503</c:v>
                </c:pt>
                <c:pt idx="201">
                  <c:v>128.34407381955705</c:v>
                </c:pt>
                <c:pt idx="202">
                  <c:v>128.79079797855022</c:v>
                </c:pt>
                <c:pt idx="203">
                  <c:v>128.52149404707001</c:v>
                </c:pt>
                <c:pt idx="204">
                  <c:v>130.40222484152122</c:v>
                </c:pt>
                <c:pt idx="205">
                  <c:v>130.40222484152122</c:v>
                </c:pt>
                <c:pt idx="206">
                  <c:v>130.76047050296327</c:v>
                </c:pt>
                <c:pt idx="207">
                  <c:v>130.43023856353449</c:v>
                </c:pt>
                <c:pt idx="208">
                  <c:v>130.94635905178518</c:v>
                </c:pt>
                <c:pt idx="209">
                  <c:v>130.94635905178518</c:v>
                </c:pt>
                <c:pt idx="210">
                  <c:v>130.46956504885119</c:v>
                </c:pt>
                <c:pt idx="211">
                  <c:v>131.55132374512939</c:v>
                </c:pt>
                <c:pt idx="212">
                  <c:v>133.00940251655123</c:v>
                </c:pt>
                <c:pt idx="213">
                  <c:v>131.63704719014893</c:v>
                </c:pt>
                <c:pt idx="214">
                  <c:v>132.41824557034559</c:v>
                </c:pt>
                <c:pt idx="215">
                  <c:v>132.77081859718163</c:v>
                </c:pt>
                <c:pt idx="216">
                  <c:v>132.59205741344289</c:v>
                </c:pt>
                <c:pt idx="217">
                  <c:v>131.63526737915819</c:v>
                </c:pt>
                <c:pt idx="218">
                  <c:v>134.21390308080441</c:v>
                </c:pt>
                <c:pt idx="219">
                  <c:v>134.55713819792186</c:v>
                </c:pt>
                <c:pt idx="220">
                  <c:v>133.9327093722161</c:v>
                </c:pt>
                <c:pt idx="221">
                  <c:v>133.97276728690272</c:v>
                </c:pt>
                <c:pt idx="222">
                  <c:v>135.13300015346064</c:v>
                </c:pt>
                <c:pt idx="223">
                  <c:v>139.63516335310811</c:v>
                </c:pt>
                <c:pt idx="224">
                  <c:v>142.7012150257932</c:v>
                </c:pt>
                <c:pt idx="225">
                  <c:v>145.3580810926909</c:v>
                </c:pt>
                <c:pt idx="226">
                  <c:v>145.24604246116348</c:v>
                </c:pt>
                <c:pt idx="227">
                  <c:v>147.84541823243734</c:v>
                </c:pt>
                <c:pt idx="228">
                  <c:v>150.098153673035</c:v>
                </c:pt>
                <c:pt idx="229">
                  <c:v>148.83253817935929</c:v>
                </c:pt>
                <c:pt idx="230">
                  <c:v>147.39418360185286</c:v>
                </c:pt>
                <c:pt idx="231">
                  <c:v>148.55593621784763</c:v>
                </c:pt>
                <c:pt idx="232">
                  <c:v>150.89734519859047</c:v>
                </c:pt>
                <c:pt idx="233">
                  <c:v>147.67402009768981</c:v>
                </c:pt>
                <c:pt idx="234">
                  <c:v>148.01455706011524</c:v>
                </c:pt>
                <c:pt idx="235">
                  <c:v>148.68302602072848</c:v>
                </c:pt>
                <c:pt idx="236">
                  <c:v>151.3579177388936</c:v>
                </c:pt>
                <c:pt idx="237">
                  <c:v>151.10450206841048</c:v>
                </c:pt>
                <c:pt idx="238">
                  <c:v>154.16820503742042</c:v>
                </c:pt>
                <c:pt idx="239">
                  <c:v>152.59750249954627</c:v>
                </c:pt>
                <c:pt idx="240">
                  <c:v>151.53927142419323</c:v>
                </c:pt>
                <c:pt idx="241">
                  <c:v>151.17519059145965</c:v>
                </c:pt>
                <c:pt idx="242">
                  <c:v>153.22165500717261</c:v>
                </c:pt>
                <c:pt idx="243">
                  <c:v>154.84705216111024</c:v>
                </c:pt>
                <c:pt idx="244">
                  <c:v>153.48096273964421</c:v>
                </c:pt>
                <c:pt idx="245">
                  <c:v>155.62397574648102</c:v>
                </c:pt>
                <c:pt idx="246">
                  <c:v>155.42653875759024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IFIX!$R$6:$R$254</c:f>
              <c:numCache>
                <c:formatCode>General</c:formatCode>
                <c:ptCount val="248"/>
                <c:pt idx="0">
                  <c:v>100</c:v>
                </c:pt>
                <c:pt idx="1">
                  <c:v>100.00901237064419</c:v>
                </c:pt>
                <c:pt idx="2">
                  <c:v>100.23397456248091</c:v>
                </c:pt>
                <c:pt idx="3">
                  <c:v>100.65847655162467</c:v>
                </c:pt>
                <c:pt idx="4">
                  <c:v>100.58240017019953</c:v>
                </c:pt>
                <c:pt idx="5">
                  <c:v>100.85371738799297</c:v>
                </c:pt>
                <c:pt idx="6">
                  <c:v>100.70968255403692</c:v>
                </c:pt>
                <c:pt idx="7">
                  <c:v>100.75687396218487</c:v>
                </c:pt>
                <c:pt idx="8">
                  <c:v>101.06420157880495</c:v>
                </c:pt>
                <c:pt idx="9">
                  <c:v>101.35802043240996</c:v>
                </c:pt>
                <c:pt idx="10">
                  <c:v>100.94684341705289</c:v>
                </c:pt>
                <c:pt idx="11">
                  <c:v>101.06460987631526</c:v>
                </c:pt>
                <c:pt idx="12">
                  <c:v>100.83488925361372</c:v>
                </c:pt>
                <c:pt idx="13">
                  <c:v>100.89625950290626</c:v>
                </c:pt>
                <c:pt idx="14">
                  <c:v>100.86291074898095</c:v>
                </c:pt>
                <c:pt idx="15">
                  <c:v>100.93495652903779</c:v>
                </c:pt>
                <c:pt idx="16">
                  <c:v>100.95476938020197</c:v>
                </c:pt>
                <c:pt idx="17">
                  <c:v>101.24361855319665</c:v>
                </c:pt>
                <c:pt idx="18">
                  <c:v>101.13511088592541</c:v>
                </c:pt>
                <c:pt idx="19">
                  <c:v>101.10627262571759</c:v>
                </c:pt>
                <c:pt idx="20">
                  <c:v>101.9953363158442</c:v>
                </c:pt>
                <c:pt idx="21">
                  <c:v>102.12451133688995</c:v>
                </c:pt>
                <c:pt idx="22">
                  <c:v>101.98128227979385</c:v>
                </c:pt>
                <c:pt idx="23">
                  <c:v>101.71514360229746</c:v>
                </c:pt>
                <c:pt idx="24">
                  <c:v>101.51875939956014</c:v>
                </c:pt>
                <c:pt idx="25">
                  <c:v>101.20177187619416</c:v>
                </c:pt>
                <c:pt idx="26">
                  <c:v>101.81952275755675</c:v>
                </c:pt>
                <c:pt idx="27">
                  <c:v>102.1818569473818</c:v>
                </c:pt>
                <c:pt idx="28">
                  <c:v>102.01378653790742</c:v>
                </c:pt>
                <c:pt idx="29">
                  <c:v>102.06274205470957</c:v>
                </c:pt>
                <c:pt idx="30">
                  <c:v>102.15793974266799</c:v>
                </c:pt>
                <c:pt idx="31">
                  <c:v>101.66239213757943</c:v>
                </c:pt>
                <c:pt idx="32">
                  <c:v>102.01613844377381</c:v>
                </c:pt>
                <c:pt idx="33">
                  <c:v>102.61213434367885</c:v>
                </c:pt>
                <c:pt idx="34">
                  <c:v>102.80040841037142</c:v>
                </c:pt>
                <c:pt idx="35">
                  <c:v>102.99221634245856</c:v>
                </c:pt>
                <c:pt idx="36">
                  <c:v>103.12932540253608</c:v>
                </c:pt>
                <c:pt idx="37">
                  <c:v>103.3634484820099</c:v>
                </c:pt>
                <c:pt idx="38">
                  <c:v>103.36970581306228</c:v>
                </c:pt>
                <c:pt idx="39">
                  <c:v>103.12164255238949</c:v>
                </c:pt>
                <c:pt idx="40">
                  <c:v>103.58193524993318</c:v>
                </c:pt>
                <c:pt idx="41">
                  <c:v>103.84047033288907</c:v>
                </c:pt>
                <c:pt idx="42">
                  <c:v>104.41134884120926</c:v>
                </c:pt>
                <c:pt idx="43">
                  <c:v>104.66923872151554</c:v>
                </c:pt>
                <c:pt idx="44">
                  <c:v>104.63391235750362</c:v>
                </c:pt>
                <c:pt idx="45">
                  <c:v>104.77188433571415</c:v>
                </c:pt>
                <c:pt idx="46">
                  <c:v>104.49114002176607</c:v>
                </c:pt>
                <c:pt idx="47">
                  <c:v>104.71808091179507</c:v>
                </c:pt>
                <c:pt idx="48">
                  <c:v>104.95796088804609</c:v>
                </c:pt>
                <c:pt idx="49">
                  <c:v>105.33558154771674</c:v>
                </c:pt>
                <c:pt idx="50">
                  <c:v>105.1504504271514</c:v>
                </c:pt>
                <c:pt idx="51">
                  <c:v>104.81478297820728</c:v>
                </c:pt>
                <c:pt idx="52">
                  <c:v>105.0720012331355</c:v>
                </c:pt>
                <c:pt idx="53">
                  <c:v>105.16652915744579</c:v>
                </c:pt>
                <c:pt idx="54">
                  <c:v>105.24227634601566</c:v>
                </c:pt>
                <c:pt idx="55">
                  <c:v>105.63219880790072</c:v>
                </c:pt>
                <c:pt idx="56">
                  <c:v>105.40472724306369</c:v>
                </c:pt>
                <c:pt idx="57">
                  <c:v>105.40418085047456</c:v>
                </c:pt>
                <c:pt idx="58">
                  <c:v>105.11555987777362</c:v>
                </c:pt>
                <c:pt idx="59">
                  <c:v>104.93363514052648</c:v>
                </c:pt>
                <c:pt idx="60">
                  <c:v>104.95068000175412</c:v>
                </c:pt>
                <c:pt idx="61">
                  <c:v>105.10368461299157</c:v>
                </c:pt>
                <c:pt idx="62">
                  <c:v>104.97932466091343</c:v>
                </c:pt>
                <c:pt idx="63">
                  <c:v>105.10711854877179</c:v>
                </c:pt>
                <c:pt idx="64">
                  <c:v>105.00851122186727</c:v>
                </c:pt>
                <c:pt idx="65">
                  <c:v>104.7413538447243</c:v>
                </c:pt>
                <c:pt idx="66">
                  <c:v>104.88613945903052</c:v>
                </c:pt>
                <c:pt idx="67">
                  <c:v>104.91845577047141</c:v>
                </c:pt>
                <c:pt idx="68">
                  <c:v>105.1183061999406</c:v>
                </c:pt>
                <c:pt idx="69">
                  <c:v>105.19300175637012</c:v>
                </c:pt>
                <c:pt idx="70">
                  <c:v>105.26350906189816</c:v>
                </c:pt>
                <c:pt idx="71">
                  <c:v>105.40856263952818</c:v>
                </c:pt>
                <c:pt idx="72">
                  <c:v>105.76455655068294</c:v>
                </c:pt>
                <c:pt idx="73">
                  <c:v>105.65986007109697</c:v>
                </c:pt>
                <c:pt idx="74">
                  <c:v>105.5182402594272</c:v>
                </c:pt>
                <c:pt idx="75">
                  <c:v>105.42467824591323</c:v>
                </c:pt>
                <c:pt idx="76">
                  <c:v>105.68426260239883</c:v>
                </c:pt>
                <c:pt idx="77">
                  <c:v>105.87044849362903</c:v>
                </c:pt>
                <c:pt idx="78">
                  <c:v>106.47804008433845</c:v>
                </c:pt>
                <c:pt idx="79">
                  <c:v>106.60037407166766</c:v>
                </c:pt>
                <c:pt idx="80">
                  <c:v>106.51482923349224</c:v>
                </c:pt>
                <c:pt idx="81">
                  <c:v>106.58203301868274</c:v>
                </c:pt>
                <c:pt idx="82">
                  <c:v>106.5432264586745</c:v>
                </c:pt>
                <c:pt idx="83">
                  <c:v>106.29670947795917</c:v>
                </c:pt>
                <c:pt idx="84">
                  <c:v>106.01654497339534</c:v>
                </c:pt>
                <c:pt idx="85">
                  <c:v>105.76785397008106</c:v>
                </c:pt>
                <c:pt idx="86">
                  <c:v>105.67782056383238</c:v>
                </c:pt>
                <c:pt idx="87">
                  <c:v>105.9361433340956</c:v>
                </c:pt>
                <c:pt idx="88">
                  <c:v>105.8391760843753</c:v>
                </c:pt>
                <c:pt idx="89">
                  <c:v>105.46616018108136</c:v>
                </c:pt>
                <c:pt idx="90">
                  <c:v>105.1479434001824</c:v>
                </c:pt>
                <c:pt idx="91">
                  <c:v>105.37476283748909</c:v>
                </c:pt>
                <c:pt idx="92">
                  <c:v>105.21215810871227</c:v>
                </c:pt>
                <c:pt idx="93">
                  <c:v>105.21345377843038</c:v>
                </c:pt>
                <c:pt idx="94">
                  <c:v>105.24279706434204</c:v>
                </c:pt>
                <c:pt idx="95">
                  <c:v>105.35024404240819</c:v>
                </c:pt>
                <c:pt idx="96">
                  <c:v>105.43800472921073</c:v>
                </c:pt>
                <c:pt idx="97">
                  <c:v>105.35039152790205</c:v>
                </c:pt>
                <c:pt idx="98">
                  <c:v>105.40730255652696</c:v>
                </c:pt>
                <c:pt idx="99">
                  <c:v>105.73784341750374</c:v>
                </c:pt>
                <c:pt idx="100">
                  <c:v>105.76781519452265</c:v>
                </c:pt>
                <c:pt idx="101">
                  <c:v>105.63348689232706</c:v>
                </c:pt>
                <c:pt idx="102">
                  <c:v>105.93435406063865</c:v>
                </c:pt>
                <c:pt idx="103">
                  <c:v>106.0232370687139</c:v>
                </c:pt>
                <c:pt idx="104">
                  <c:v>105.95942722984697</c:v>
                </c:pt>
                <c:pt idx="105">
                  <c:v>106.02472434566836</c:v>
                </c:pt>
                <c:pt idx="106">
                  <c:v>106.55754375969636</c:v>
                </c:pt>
                <c:pt idx="107">
                  <c:v>106.65478194773468</c:v>
                </c:pt>
                <c:pt idx="108">
                  <c:v>106.8294056530104</c:v>
                </c:pt>
                <c:pt idx="109">
                  <c:v>106.78938861629928</c:v>
                </c:pt>
                <c:pt idx="110">
                  <c:v>106.87701534030879</c:v>
                </c:pt>
                <c:pt idx="111">
                  <c:v>106.99866140583302</c:v>
                </c:pt>
                <c:pt idx="112">
                  <c:v>106.94603713626795</c:v>
                </c:pt>
                <c:pt idx="113">
                  <c:v>106.67294026185918</c:v>
                </c:pt>
                <c:pt idx="114">
                  <c:v>105.85966464288634</c:v>
                </c:pt>
                <c:pt idx="115">
                  <c:v>105.73192527981564</c:v>
                </c:pt>
                <c:pt idx="116">
                  <c:v>105.52096475029448</c:v>
                </c:pt>
                <c:pt idx="117">
                  <c:v>106.00860882733812</c:v>
                </c:pt>
                <c:pt idx="118">
                  <c:v>106.27838841341301</c:v>
                </c:pt>
                <c:pt idx="119">
                  <c:v>106.36438199140868</c:v>
                </c:pt>
                <c:pt idx="120">
                  <c:v>106.39507388683982</c:v>
                </c:pt>
                <c:pt idx="121">
                  <c:v>106.71002704251349</c:v>
                </c:pt>
                <c:pt idx="122">
                  <c:v>106.51615355246733</c:v>
                </c:pt>
                <c:pt idx="123">
                  <c:v>106.09717698920031</c:v>
                </c:pt>
                <c:pt idx="124">
                  <c:v>105.99931466876716</c:v>
                </c:pt>
                <c:pt idx="125">
                  <c:v>105.8222211145153</c:v>
                </c:pt>
                <c:pt idx="126">
                  <c:v>105.79037993417495</c:v>
                </c:pt>
                <c:pt idx="127">
                  <c:v>106.0259247967038</c:v>
                </c:pt>
                <c:pt idx="128">
                  <c:v>106.26990516403866</c:v>
                </c:pt>
                <c:pt idx="129">
                  <c:v>106.36409533530957</c:v>
                </c:pt>
                <c:pt idx="130">
                  <c:v>106.68179256146334</c:v>
                </c:pt>
                <c:pt idx="131">
                  <c:v>106.82104496962262</c:v>
                </c:pt>
                <c:pt idx="132">
                  <c:v>106.89239131785467</c:v>
                </c:pt>
                <c:pt idx="133">
                  <c:v>107.06444046442246</c:v>
                </c:pt>
                <c:pt idx="134">
                  <c:v>107.38234639931187</c:v>
                </c:pt>
                <c:pt idx="135">
                  <c:v>107.61061134415149</c:v>
                </c:pt>
                <c:pt idx="136">
                  <c:v>107.38384050680266</c:v>
                </c:pt>
                <c:pt idx="137">
                  <c:v>107.18282486079578</c:v>
                </c:pt>
                <c:pt idx="138">
                  <c:v>106.87642661852126</c:v>
                </c:pt>
                <c:pt idx="139">
                  <c:v>107.29186015240531</c:v>
                </c:pt>
                <c:pt idx="140">
                  <c:v>107.34172805526698</c:v>
                </c:pt>
                <c:pt idx="141">
                  <c:v>107.30042534934674</c:v>
                </c:pt>
                <c:pt idx="142">
                  <c:v>107.38131084346149</c:v>
                </c:pt>
                <c:pt idx="143">
                  <c:v>107.14942261987147</c:v>
                </c:pt>
                <c:pt idx="144">
                  <c:v>107.08899622993845</c:v>
                </c:pt>
                <c:pt idx="145">
                  <c:v>107.21031751163683</c:v>
                </c:pt>
                <c:pt idx="146">
                  <c:v>106.98469664476669</c:v>
                </c:pt>
                <c:pt idx="147">
                  <c:v>106.98460374066717</c:v>
                </c:pt>
                <c:pt idx="148">
                  <c:v>107.01405571135574</c:v>
                </c:pt>
                <c:pt idx="149">
                  <c:v>106.73787381200671</c:v>
                </c:pt>
                <c:pt idx="150">
                  <c:v>106.8554655705536</c:v>
                </c:pt>
                <c:pt idx="151">
                  <c:v>106.90435253669695</c:v>
                </c:pt>
                <c:pt idx="152">
                  <c:v>106.68702568944435</c:v>
                </c:pt>
                <c:pt idx="153">
                  <c:v>106.56955779254747</c:v>
                </c:pt>
                <c:pt idx="154">
                  <c:v>106.58643986561562</c:v>
                </c:pt>
                <c:pt idx="155">
                  <c:v>106.87346326644035</c:v>
                </c:pt>
                <c:pt idx="156">
                  <c:v>106.75664808200926</c:v>
                </c:pt>
                <c:pt idx="157">
                  <c:v>106.64533891366197</c:v>
                </c:pt>
                <c:pt idx="158">
                  <c:v>106.96020168108744</c:v>
                </c:pt>
                <c:pt idx="159">
                  <c:v>107.10592193415809</c:v>
                </c:pt>
                <c:pt idx="160">
                  <c:v>107.52556381430604</c:v>
                </c:pt>
                <c:pt idx="161">
                  <c:v>107.83353759588886</c:v>
                </c:pt>
                <c:pt idx="162">
                  <c:v>108.2859120853952</c:v>
                </c:pt>
                <c:pt idx="163">
                  <c:v>108.35211920350702</c:v>
                </c:pt>
                <c:pt idx="164">
                  <c:v>108.18826249905983</c:v>
                </c:pt>
                <c:pt idx="165">
                  <c:v>108.09064787676814</c:v>
                </c:pt>
                <c:pt idx="166">
                  <c:v>107.98276545515594</c:v>
                </c:pt>
                <c:pt idx="167">
                  <c:v>108.20865146130681</c:v>
                </c:pt>
                <c:pt idx="168">
                  <c:v>108.1587616076424</c:v>
                </c:pt>
                <c:pt idx="169">
                  <c:v>108.0637532941023</c:v>
                </c:pt>
                <c:pt idx="170">
                  <c:v>108.23479096780642</c:v>
                </c:pt>
                <c:pt idx="171">
                  <c:v>108.4844029551021</c:v>
                </c:pt>
                <c:pt idx="172">
                  <c:v>108.6868507809196</c:v>
                </c:pt>
                <c:pt idx="173">
                  <c:v>108.89163109652091</c:v>
                </c:pt>
                <c:pt idx="174">
                  <c:v>109.42470342908186</c:v>
                </c:pt>
                <c:pt idx="175">
                  <c:v>109.73349952924703</c:v>
                </c:pt>
                <c:pt idx="176">
                  <c:v>109.6032935374899</c:v>
                </c:pt>
                <c:pt idx="177">
                  <c:v>109.76238245210538</c:v>
                </c:pt>
                <c:pt idx="178">
                  <c:v>109.5768196177436</c:v>
                </c:pt>
                <c:pt idx="179">
                  <c:v>109.6281790807966</c:v>
                </c:pt>
                <c:pt idx="180">
                  <c:v>109.88735993246866</c:v>
                </c:pt>
                <c:pt idx="181">
                  <c:v>109.88735993246866</c:v>
                </c:pt>
                <c:pt idx="182">
                  <c:v>109.92279395604808</c:v>
                </c:pt>
                <c:pt idx="183">
                  <c:v>109.96632681321022</c:v>
                </c:pt>
                <c:pt idx="184">
                  <c:v>110.29951802291586</c:v>
                </c:pt>
                <c:pt idx="185">
                  <c:v>110.5012788892415</c:v>
                </c:pt>
                <c:pt idx="186">
                  <c:v>110.5097330239265</c:v>
                </c:pt>
                <c:pt idx="187">
                  <c:v>110.41739548153836</c:v>
                </c:pt>
                <c:pt idx="188">
                  <c:v>110.31049337397127</c:v>
                </c:pt>
                <c:pt idx="189">
                  <c:v>110.77304843194331</c:v>
                </c:pt>
                <c:pt idx="190">
                  <c:v>111.097597717532</c:v>
                </c:pt>
                <c:pt idx="191">
                  <c:v>111.357680508191</c:v>
                </c:pt>
                <c:pt idx="192">
                  <c:v>110.16070230364897</c:v>
                </c:pt>
                <c:pt idx="193">
                  <c:v>110.23561173888864</c:v>
                </c:pt>
                <c:pt idx="194">
                  <c:v>109.88909532896966</c:v>
                </c:pt>
                <c:pt idx="195">
                  <c:v>109.82594614636906</c:v>
                </c:pt>
                <c:pt idx="196">
                  <c:v>110.35007011154333</c:v>
                </c:pt>
                <c:pt idx="197">
                  <c:v>110.59873674254796</c:v>
                </c:pt>
                <c:pt idx="198">
                  <c:v>110.75054017315315</c:v>
                </c:pt>
                <c:pt idx="199">
                  <c:v>110.41679716806766</c:v>
                </c:pt>
                <c:pt idx="200">
                  <c:v>109.52414070388788</c:v>
                </c:pt>
                <c:pt idx="201">
                  <c:v>109.6385709933522</c:v>
                </c:pt>
                <c:pt idx="202">
                  <c:v>110.09589809970733</c:v>
                </c:pt>
                <c:pt idx="203">
                  <c:v>109.79793164506847</c:v>
                </c:pt>
                <c:pt idx="204">
                  <c:v>109.97932563203206</c:v>
                </c:pt>
                <c:pt idx="205">
                  <c:v>109.97932563203206</c:v>
                </c:pt>
                <c:pt idx="206">
                  <c:v>110.35618458626823</c:v>
                </c:pt>
                <c:pt idx="207">
                  <c:v>110.59350120563926</c:v>
                </c:pt>
                <c:pt idx="208">
                  <c:v>110.70419288343918</c:v>
                </c:pt>
                <c:pt idx="209">
                  <c:v>110.70419288343918</c:v>
                </c:pt>
                <c:pt idx="210">
                  <c:v>110.96804451371618</c:v>
                </c:pt>
                <c:pt idx="211">
                  <c:v>110.72100687128108</c:v>
                </c:pt>
                <c:pt idx="212">
                  <c:v>110.44314815702896</c:v>
                </c:pt>
                <c:pt idx="213">
                  <c:v>110.43617957594026</c:v>
                </c:pt>
                <c:pt idx="214">
                  <c:v>110.55049251980952</c:v>
                </c:pt>
                <c:pt idx="215">
                  <c:v>110.3712600642431</c:v>
                </c:pt>
                <c:pt idx="216">
                  <c:v>110.38575122317023</c:v>
                </c:pt>
                <c:pt idx="217">
                  <c:v>110.37497958059602</c:v>
                </c:pt>
                <c:pt idx="218">
                  <c:v>109.9075181219639</c:v>
                </c:pt>
                <c:pt idx="219">
                  <c:v>110.01302639129447</c:v>
                </c:pt>
                <c:pt idx="220">
                  <c:v>109.94229803049042</c:v>
                </c:pt>
                <c:pt idx="221">
                  <c:v>109.93513966615758</c:v>
                </c:pt>
                <c:pt idx="222">
                  <c:v>109.87002009396365</c:v>
                </c:pt>
                <c:pt idx="223">
                  <c:v>110.07769465749983</c:v>
                </c:pt>
                <c:pt idx="224">
                  <c:v>110.44062477073683</c:v>
                </c:pt>
                <c:pt idx="225">
                  <c:v>110.8319945264093</c:v>
                </c:pt>
                <c:pt idx="226">
                  <c:v>111.03961849617549</c:v>
                </c:pt>
                <c:pt idx="227">
                  <c:v>111.35863503476014</c:v>
                </c:pt>
                <c:pt idx="228">
                  <c:v>111.56916046037523</c:v>
                </c:pt>
                <c:pt idx="229">
                  <c:v>111.86150277971089</c:v>
                </c:pt>
                <c:pt idx="230">
                  <c:v>111.86140709559567</c:v>
                </c:pt>
                <c:pt idx="231">
                  <c:v>111.71248334614621</c:v>
                </c:pt>
                <c:pt idx="232">
                  <c:v>111.74546951557964</c:v>
                </c:pt>
                <c:pt idx="233">
                  <c:v>111.63146854356337</c:v>
                </c:pt>
                <c:pt idx="234">
                  <c:v>111.65728631670686</c:v>
                </c:pt>
                <c:pt idx="235">
                  <c:v>111.52219138429781</c:v>
                </c:pt>
                <c:pt idx="236">
                  <c:v>111.58807557402413</c:v>
                </c:pt>
                <c:pt idx="237">
                  <c:v>111.67511282778032</c:v>
                </c:pt>
                <c:pt idx="238">
                  <c:v>111.82415456436694</c:v>
                </c:pt>
                <c:pt idx="239">
                  <c:v>112.04652593251696</c:v>
                </c:pt>
                <c:pt idx="240">
                  <c:v>112.33585262667096</c:v>
                </c:pt>
                <c:pt idx="241">
                  <c:v>112.56197350641119</c:v>
                </c:pt>
                <c:pt idx="242">
                  <c:v>112.46747514964351</c:v>
                </c:pt>
                <c:pt idx="243">
                  <c:v>112.79092390752153</c:v>
                </c:pt>
                <c:pt idx="244">
                  <c:v>112.86217316905123</c:v>
                </c:pt>
                <c:pt idx="245">
                  <c:v>113.18570648469203</c:v>
                </c:pt>
                <c:pt idx="246">
                  <c:v>113.44966251650906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772DAD-8C85-4919-8FA9-E4B886477B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823ED9-2BE8-473A-A8C2-89014C6181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817D3D-A70B-4C88-992E-9605C15255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B34B0C6-9C61-4BE4-91C1-F934398903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2E85EAD-3784-4AAE-9804-018C5AF64D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045C447-ADCC-43A4-A7F4-E367ECC8C3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DC6B877-9835-4154-8D94-3A948B0C37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1.1441145954764878</c:v>
                </c:pt>
                <c:pt idx="1">
                  <c:v>0.97082507259503725</c:v>
                </c:pt>
                <c:pt idx="2">
                  <c:v>0.73563869172052565</c:v>
                </c:pt>
                <c:pt idx="3">
                  <c:v>0.72690895157729907</c:v>
                </c:pt>
                <c:pt idx="4">
                  <c:v>0.97118453158030815</c:v>
                </c:pt>
                <c:pt idx="5">
                  <c:v>0.84740842715486375</c:v>
                </c:pt>
                <c:pt idx="6">
                  <c:v>0.88809460285957231</c:v>
                </c:pt>
                <c:pt idx="7">
                  <c:v>0.71450846747338548</c:v>
                </c:pt>
                <c:pt idx="8">
                  <c:v>0.76470882824817776</c:v>
                </c:pt>
                <c:pt idx="9">
                  <c:v>0.78547620649498451</c:v>
                </c:pt>
                <c:pt idx="10">
                  <c:v>0.64609439408126024</c:v>
                </c:pt>
                <c:pt idx="11">
                  <c:v>0.64817828949737777</c:v>
                </c:pt>
                <c:pt idx="12">
                  <c:v>0.64561979859129315</c:v>
                </c:pt>
                <c:pt idx="13">
                  <c:v>0.55992613272344582</c:v>
                </c:pt>
                <c:pt idx="14">
                  <c:v>0.56378317043537296</c:v>
                </c:pt>
                <c:pt idx="15">
                  <c:v>0.5707419498735713</c:v>
                </c:pt>
                <c:pt idx="16">
                  <c:v>0.44457527520499263</c:v>
                </c:pt>
                <c:pt idx="17">
                  <c:v>0.54516981769364381</c:v>
                </c:pt>
                <c:pt idx="18">
                  <c:v>0.5547811261916108</c:v>
                </c:pt>
                <c:pt idx="19">
                  <c:v>0.31782397198508516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1.5294417537598779E-2</c:v>
                </c:pt>
                <c:pt idx="1">
                  <c:v>9.6982758620689655E-2</c:v>
                </c:pt>
                <c:pt idx="2">
                  <c:v>9.2248558616271625E-2</c:v>
                </c:pt>
                <c:pt idx="3">
                  <c:v>6.8824878919841168E-2</c:v>
                </c:pt>
                <c:pt idx="4">
                  <c:v>0.16941176470588232</c:v>
                </c:pt>
                <c:pt idx="5">
                  <c:v>0.12566907144519435</c:v>
                </c:pt>
                <c:pt idx="6">
                  <c:v>7.779726946687901E-2</c:v>
                </c:pt>
                <c:pt idx="7">
                  <c:v>9.0117911285794494E-2</c:v>
                </c:pt>
                <c:pt idx="8">
                  <c:v>0.13034033309196236</c:v>
                </c:pt>
                <c:pt idx="9">
                  <c:v>6.7943380516236468E-2</c:v>
                </c:pt>
                <c:pt idx="10">
                  <c:v>8.5970149253731337E-2</c:v>
                </c:pt>
                <c:pt idx="11">
                  <c:v>0.11729938622414185</c:v>
                </c:pt>
                <c:pt idx="12">
                  <c:v>0.10704330050176547</c:v>
                </c:pt>
                <c:pt idx="13">
                  <c:v>9.7472924187725629E-2</c:v>
                </c:pt>
                <c:pt idx="14">
                  <c:v>0.10154798761609907</c:v>
                </c:pt>
                <c:pt idx="15">
                  <c:v>0.1068872276125338</c:v>
                </c:pt>
                <c:pt idx="16">
                  <c:v>0.13537227375282027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8.2929061784897035E-2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B8C4E64-76D8-41E8-B8B6-B4D1FF8E26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3C09037-3159-42CF-8691-5BD3279C9B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2DE50C7-EA69-40B5-B438-92710190A9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01153EE-41E9-45E0-B81F-37F51101CE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3ABE050-261E-48B4-8066-55C8F1AA72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A048516-556E-4469-8831-83D5DC609C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14D882F-3EAE-47B4-8E72-24137C9FDB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7D83650-217C-4582-8D9A-6A3E31B793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0.80583448223070486</c:v>
                </c:pt>
                <c:pt idx="1">
                  <c:v>0.95529750673743308</c:v>
                </c:pt>
                <c:pt idx="2">
                  <c:v>1.0062184571954187</c:v>
                </c:pt>
                <c:pt idx="3">
                  <c:v>1.0628547827722847</c:v>
                </c:pt>
                <c:pt idx="4">
                  <c:v>0.9244843804941032</c:v>
                </c:pt>
                <c:pt idx="5">
                  <c:v>0.97543632888252285</c:v>
                </c:pt>
                <c:pt idx="6">
                  <c:v>0.91368053191101795</c:v>
                </c:pt>
                <c:pt idx="7">
                  <c:v>0.9249386251930477</c:v>
                </c:pt>
                <c:pt idx="8">
                  <c:v>0.87677039002724588</c:v>
                </c:pt>
                <c:pt idx="9">
                  <c:v>0.8947961246122027</c:v>
                </c:pt>
                <c:pt idx="10">
                  <c:v>0.9132435667351283</c:v>
                </c:pt>
                <c:pt idx="11">
                  <c:v>0.76750145266918701</c:v>
                </c:pt>
                <c:pt idx="12">
                  <c:v>0.95535986851145838</c:v>
                </c:pt>
                <c:pt idx="13">
                  <c:v>0.70616767571598671</c:v>
                </c:pt>
                <c:pt idx="14">
                  <c:v>0.90944066494341891</c:v>
                </c:pt>
                <c:pt idx="15">
                  <c:v>0.84761305529677744</c:v>
                </c:pt>
                <c:pt idx="16">
                  <c:v>0.74983807024724047</c:v>
                </c:pt>
                <c:pt idx="17">
                  <c:v>0.74686971688334847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7.830424990001475E-2</c:v>
                </c:pt>
                <c:pt idx="1">
                  <c:v>8.3034534817274297E-2</c:v>
                </c:pt>
                <c:pt idx="2">
                  <c:v>9.257473481195759E-2</c:v>
                </c:pt>
                <c:pt idx="3">
                  <c:v>8.4193548387096764E-2</c:v>
                </c:pt>
                <c:pt idx="4">
                  <c:v>0.11583011583220323</c:v>
                </c:pt>
                <c:pt idx="5">
                  <c:v>9.5422808378588048E-2</c:v>
                </c:pt>
                <c:pt idx="6">
                  <c:v>0.12364425162689804</c:v>
                </c:pt>
                <c:pt idx="7">
                  <c:v>8.0855269066114316E-2</c:v>
                </c:pt>
                <c:pt idx="8">
                  <c:v>8.9719626168224292E-2</c:v>
                </c:pt>
                <c:pt idx="9">
                  <c:v>0.1025553371506709</c:v>
                </c:pt>
                <c:pt idx="10">
                  <c:v>9.2933204259438532E-2</c:v>
                </c:pt>
                <c:pt idx="11">
                  <c:v>9.1304347826086957E-2</c:v>
                </c:pt>
                <c:pt idx="12">
                  <c:v>0.10680228862047041</c:v>
                </c:pt>
                <c:pt idx="13">
                  <c:v>0.14036053392046235</c:v>
                </c:pt>
                <c:pt idx="14">
                  <c:v>9.6774193548387094E-2</c:v>
                </c:pt>
                <c:pt idx="15">
                  <c:v>0</c:v>
                </c:pt>
                <c:pt idx="16">
                  <c:v>0.10224215246636771</c:v>
                </c:pt>
                <c:pt idx="17">
                  <c:v>0.137221269296741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600E3F-2857-4E26-B3CB-7442C251E9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933C5E-2E31-4DAD-ABD1-85175D3B6D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F1539BF-658C-463C-A082-F12D1F050C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84D5488-20CC-446B-8B81-8B1A740C6F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03A6B1-E78F-4D13-A6A3-D276350DF6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132897-BE18-48FD-A35E-EF4CD29ABD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4F9EE80-FEB6-4C82-A58E-DAB5007B71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D574D4E-7B40-4CB8-BF1E-2001944DA6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B985AFC-C55A-4C27-A808-AA8E98D175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2E38DD-043B-4A45-B682-4AD6334BD6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0.89091925394463301</c:v>
                </c:pt>
                <c:pt idx="1">
                  <c:v>0.99587736517645087</c:v>
                </c:pt>
                <c:pt idx="2">
                  <c:v>1.0084662703322402</c:v>
                </c:pt>
                <c:pt idx="3">
                  <c:v>0.95888722271657767</c:v>
                </c:pt>
                <c:pt idx="4">
                  <c:v>0.92158609128862268</c:v>
                </c:pt>
                <c:pt idx="5">
                  <c:v>0.94900350385915233</c:v>
                </c:pt>
                <c:pt idx="6">
                  <c:v>0.91583045677026342</c:v>
                </c:pt>
                <c:pt idx="7">
                  <c:v>0.76650641065273606</c:v>
                </c:pt>
                <c:pt idx="8">
                  <c:v>0.73741963514148989</c:v>
                </c:pt>
                <c:pt idx="9">
                  <c:v>0.74037994587879563</c:v>
                </c:pt>
                <c:pt idx="10">
                  <c:v>0.76341820290515805</c:v>
                </c:pt>
                <c:pt idx="11">
                  <c:v>0.48929533697833966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6.8978232812381371E-2</c:v>
                </c:pt>
                <c:pt idx="1">
                  <c:v>9.3294460641399415E-2</c:v>
                </c:pt>
                <c:pt idx="2">
                  <c:v>9.8721273362105816E-2</c:v>
                </c:pt>
                <c:pt idx="3">
                  <c:v>8.9045936395759723E-2</c:v>
                </c:pt>
                <c:pt idx="4">
                  <c:v>0.11015237745692641</c:v>
                </c:pt>
                <c:pt idx="5">
                  <c:v>0.12244897959183673</c:v>
                </c:pt>
                <c:pt idx="6">
                  <c:v>8.8682432433310296E-2</c:v>
                </c:pt>
                <c:pt idx="7">
                  <c:v>0.13636363636363638</c:v>
                </c:pt>
                <c:pt idx="8">
                  <c:v>9.5436192340633816E-2</c:v>
                </c:pt>
                <c:pt idx="9">
                  <c:v>0.11089718906430497</c:v>
                </c:pt>
                <c:pt idx="10">
                  <c:v>0.11655405405405406</c:v>
                </c:pt>
                <c:pt idx="11">
                  <c:v>0.11330935251798561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6BE9D1-0DF7-424A-84F0-11CB35A82B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3CD266-B283-48BF-A517-513EE520B0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9D3666C-241C-4982-A72F-500551FCCA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AC7A253-DDE0-45B9-8F5E-A05B408D43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516431B-0661-463F-B09B-2D3A093A82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4D6779-2524-473E-8AB3-2798D1E7D7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A8548F1-3342-4AA2-B048-5C72F868C1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B1000A9-19E0-4D02-A0AE-113A24D09B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B65EB3B-F29C-4915-BA15-1AFA4BE0E5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F67DAD2-A8B4-4617-91A3-253D97162B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2C69E95-A411-4C3C-825C-805ABD1941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901CDD1-FE29-4CD0-B284-09D40AA3F4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5A98BE5-ADD2-4B8E-9CA6-16C1A3771B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1.0500890275676902</c:v>
                </c:pt>
                <c:pt idx="1">
                  <c:v>0.99673088732157888</c:v>
                </c:pt>
                <c:pt idx="2">
                  <c:v>1.0555352526959647</c:v>
                </c:pt>
                <c:pt idx="3">
                  <c:v>1.0188409954785933</c:v>
                </c:pt>
                <c:pt idx="4">
                  <c:v>0.8755296046315092</c:v>
                </c:pt>
                <c:pt idx="5">
                  <c:v>1.0441826242591274</c:v>
                </c:pt>
                <c:pt idx="6">
                  <c:v>0.92869415325744531</c:v>
                </c:pt>
                <c:pt idx="7">
                  <c:v>1.0450027289039738</c:v>
                </c:pt>
                <c:pt idx="8">
                  <c:v>1.0023677167257503</c:v>
                </c:pt>
                <c:pt idx="9">
                  <c:v>0.99508828159605378</c:v>
                </c:pt>
                <c:pt idx="10">
                  <c:v>0.97260187428746514</c:v>
                </c:pt>
                <c:pt idx="11">
                  <c:v>0.91233594300426291</c:v>
                </c:pt>
                <c:pt idx="12">
                  <c:v>0.99831641128259863</c:v>
                </c:pt>
                <c:pt idx="13">
                  <c:v>0.94032847159575994</c:v>
                </c:pt>
                <c:pt idx="14">
                  <c:v>0.97361045935062185</c:v>
                </c:pt>
                <c:pt idx="15">
                  <c:v>0.86134600009878737</c:v>
                </c:pt>
                <c:pt idx="16">
                  <c:v>0.83525752218298954</c:v>
                </c:pt>
                <c:pt idx="17">
                  <c:v>0.91739628017983499</c:v>
                </c:pt>
                <c:pt idx="18">
                  <c:v>0.90054751711837733</c:v>
                </c:pt>
                <c:pt idx="19">
                  <c:v>0.92222480061569234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0.13409069746635136</c:v>
                </c:pt>
                <c:pt idx="1">
                  <c:v>9.0526996444069599E-2</c:v>
                </c:pt>
                <c:pt idx="2">
                  <c:v>0.12012012011985893</c:v>
                </c:pt>
                <c:pt idx="3">
                  <c:v>0.11416113368456907</c:v>
                </c:pt>
                <c:pt idx="4">
                  <c:v>0.13349814586050684</c:v>
                </c:pt>
                <c:pt idx="5">
                  <c:v>0.14730878186968838</c:v>
                </c:pt>
                <c:pt idx="6">
                  <c:v>0.1204950254792526</c:v>
                </c:pt>
                <c:pt idx="7">
                  <c:v>0.1175190424342699</c:v>
                </c:pt>
                <c:pt idx="8">
                  <c:v>0.12513034410844631</c:v>
                </c:pt>
                <c:pt idx="9">
                  <c:v>0.11638591117917303</c:v>
                </c:pt>
                <c:pt idx="10">
                  <c:v>0.10637119113211872</c:v>
                </c:pt>
                <c:pt idx="11">
                  <c:v>0.1174943966017569</c:v>
                </c:pt>
                <c:pt idx="12">
                  <c:v>0.15902140672450021</c:v>
                </c:pt>
                <c:pt idx="13">
                  <c:v>0.12801204819483181</c:v>
                </c:pt>
                <c:pt idx="14">
                  <c:v>0.14187313663456783</c:v>
                </c:pt>
                <c:pt idx="15">
                  <c:v>0.1296023564064801</c:v>
                </c:pt>
                <c:pt idx="16">
                  <c:v>0.11602209944945953</c:v>
                </c:pt>
                <c:pt idx="17">
                  <c:v>0.13821989528147363</c:v>
                </c:pt>
                <c:pt idx="18">
                  <c:v>9.3784344852851378E-2</c:v>
                </c:pt>
                <c:pt idx="19">
                  <c:v>0.11961414790996787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B57423-3A7F-4232-8493-16725D06C0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29F82FD-D307-4512-8D78-FD275980D3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0.8588993604530164</c:v>
                </c:pt>
                <c:pt idx="1">
                  <c:v>0.90830897539730948</c:v>
                </c:pt>
                <c:pt idx="2">
                  <c:v>0.92958002267891582</c:v>
                </c:pt>
                <c:pt idx="3">
                  <c:v>0.85831462376291046</c:v>
                </c:pt>
                <c:pt idx="4">
                  <c:v>0.87539098162830153</c:v>
                </c:pt>
                <c:pt idx="5">
                  <c:v>0.86277999437217745</c:v>
                </c:pt>
                <c:pt idx="6">
                  <c:v>0.8342833933302638</c:v>
                </c:pt>
                <c:pt idx="7">
                  <c:v>0.89205739960590602</c:v>
                </c:pt>
                <c:pt idx="8">
                  <c:v>0.84803468683249061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0.11837237977805178</c:v>
                </c:pt>
                <c:pt idx="1">
                  <c:v>0.11228070175438598</c:v>
                </c:pt>
                <c:pt idx="2">
                  <c:v>0.1058352989436981</c:v>
                </c:pt>
                <c:pt idx="3">
                  <c:v>0.11552346570397112</c:v>
                </c:pt>
                <c:pt idx="4">
                  <c:v>0.11382113821138214</c:v>
                </c:pt>
                <c:pt idx="5">
                  <c:v>0.1119718309859155</c:v>
                </c:pt>
                <c:pt idx="6">
                  <c:v>0.12285399275686788</c:v>
                </c:pt>
                <c:pt idx="7">
                  <c:v>0.10140845070422534</c:v>
                </c:pt>
                <c:pt idx="8">
                  <c:v>0.12138728323699424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F26BDEB-2CAB-481F-AE44-CCDF1AFDA2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45C75B-490C-4166-ACAA-47E8C4323B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E60AF69-73CA-4AEA-87B9-BE28467587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0.91896930565772583</c:v>
                </c:pt>
                <c:pt idx="1">
                  <c:v>0.92817076366498408</c:v>
                </c:pt>
                <c:pt idx="2">
                  <c:v>1.0158651707374826</c:v>
                </c:pt>
                <c:pt idx="3">
                  <c:v>1.0141913944170799</c:v>
                </c:pt>
                <c:pt idx="4">
                  <c:v>0.96802230574889914</c:v>
                </c:pt>
                <c:pt idx="5">
                  <c:v>1.0284038558262298</c:v>
                </c:pt>
                <c:pt idx="6">
                  <c:v>0.80528226754764154</c:v>
                </c:pt>
                <c:pt idx="7">
                  <c:v>0.92567475662446497</c:v>
                </c:pt>
                <c:pt idx="8">
                  <c:v>0.70859935115340189</c:v>
                </c:pt>
                <c:pt idx="9">
                  <c:v>0.66053920660809828</c:v>
                </c:pt>
                <c:pt idx="10">
                  <c:v>0.64739746747031579</c:v>
                </c:pt>
                <c:pt idx="11">
                  <c:v>4.5892763193932089E-2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0.12005163511228978</c:v>
                </c:pt>
                <c:pt idx="1">
                  <c:v>8.6194512282717989E-2</c:v>
                </c:pt>
                <c:pt idx="2">
                  <c:v>9.2833333333333323E-2</c:v>
                </c:pt>
                <c:pt idx="3">
                  <c:v>8.6956521739130432E-2</c:v>
                </c:pt>
                <c:pt idx="4">
                  <c:v>0.12475247524752478</c:v>
                </c:pt>
                <c:pt idx="5">
                  <c:v>6.2652032037311969E-2</c:v>
                </c:pt>
                <c:pt idx="6">
                  <c:v>0.16106353061485365</c:v>
                </c:pt>
                <c:pt idx="7">
                  <c:v>0.10876132930513595</c:v>
                </c:pt>
                <c:pt idx="8">
                  <c:v>0.10635376357733974</c:v>
                </c:pt>
                <c:pt idx="9">
                  <c:v>8.8560885608802445E-2</c:v>
                </c:pt>
                <c:pt idx="10">
                  <c:v>7.6301006234952784E-2</c:v>
                </c:pt>
                <c:pt idx="11">
                  <c:v>4.3113772455089822E-2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GGRC11</c:v>
                </c:pt>
                <c:pt idx="4">
                  <c:v>TRBL11</c:v>
                </c:pt>
                <c:pt idx="5">
                  <c:v>NEWL11</c:v>
                </c:pt>
                <c:pt idx="6">
                  <c:v>PATL11</c:v>
                </c:pt>
                <c:pt idx="7">
                  <c:v>RBRL11</c:v>
                </c:pt>
                <c:pt idx="8">
                  <c:v>XPLG11</c:v>
                </c:pt>
                <c:pt idx="9">
                  <c:v>VILG11</c:v>
                </c:pt>
                <c:pt idx="10">
                  <c:v>BTLG11</c:v>
                </c:pt>
                <c:pt idx="11">
                  <c:v>HLOG11</c:v>
                </c:pt>
                <c:pt idx="12">
                  <c:v>HSLG11</c:v>
                </c:pt>
                <c:pt idx="13">
                  <c:v>BRCO11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0.14036053392046235</c:v>
                </c:pt>
                <c:pt idx="1">
                  <c:v>0.137221269296741</c:v>
                </c:pt>
                <c:pt idx="2">
                  <c:v>0.12364425162689804</c:v>
                </c:pt>
                <c:pt idx="3">
                  <c:v>0.11583011583220323</c:v>
                </c:pt>
                <c:pt idx="4">
                  <c:v>0.10680228862047041</c:v>
                </c:pt>
                <c:pt idx="5">
                  <c:v>0.1025553371506709</c:v>
                </c:pt>
                <c:pt idx="6">
                  <c:v>0.10224215246636771</c:v>
                </c:pt>
                <c:pt idx="7">
                  <c:v>9.6774193548387094E-2</c:v>
                </c:pt>
                <c:pt idx="8">
                  <c:v>9.5422808378588048E-2</c:v>
                </c:pt>
                <c:pt idx="9">
                  <c:v>9.2933204259438532E-2</c:v>
                </c:pt>
                <c:pt idx="10">
                  <c:v>9.257473481195759E-2</c:v>
                </c:pt>
                <c:pt idx="11">
                  <c:v>9.1304347826086957E-2</c:v>
                </c:pt>
                <c:pt idx="12">
                  <c:v>8.9719626168224292E-2</c:v>
                </c:pt>
                <c:pt idx="13">
                  <c:v>8.4193548387096764E-2</c:v>
                </c:pt>
                <c:pt idx="14">
                  <c:v>8.3034534817274297E-2</c:v>
                </c:pt>
                <c:pt idx="15">
                  <c:v>8.0855269066114316E-2</c:v>
                </c:pt>
                <c:pt idx="16">
                  <c:v>7.830424990001475E-2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9.2841211723101641E-2</c:v>
                </c:pt>
                <c:pt idx="1">
                  <c:v>9.2841211723101641E-2</c:v>
                </c:pt>
                <c:pt idx="2">
                  <c:v>9.2841211723101641E-2</c:v>
                </c:pt>
                <c:pt idx="3">
                  <c:v>9.2841211723101641E-2</c:v>
                </c:pt>
                <c:pt idx="4">
                  <c:v>9.2841211723101641E-2</c:v>
                </c:pt>
                <c:pt idx="5">
                  <c:v>9.2841211723101641E-2</c:v>
                </c:pt>
                <c:pt idx="6">
                  <c:v>9.2841211723101641E-2</c:v>
                </c:pt>
                <c:pt idx="7">
                  <c:v>9.2841211723101641E-2</c:v>
                </c:pt>
                <c:pt idx="8">
                  <c:v>9.2841211723101641E-2</c:v>
                </c:pt>
                <c:pt idx="9">
                  <c:v>9.2841211723101641E-2</c:v>
                </c:pt>
                <c:pt idx="10">
                  <c:v>9.2841211723101641E-2</c:v>
                </c:pt>
                <c:pt idx="11">
                  <c:v>9.2841211723101641E-2</c:v>
                </c:pt>
                <c:pt idx="12">
                  <c:v>9.2841211723101641E-2</c:v>
                </c:pt>
                <c:pt idx="13">
                  <c:v>9.2841211723101641E-2</c:v>
                </c:pt>
                <c:pt idx="14">
                  <c:v>9.2841211723101641E-2</c:v>
                </c:pt>
                <c:pt idx="15">
                  <c:v>9.2841211723101641E-2</c:v>
                </c:pt>
                <c:pt idx="16">
                  <c:v>9.2841211723101641E-2</c:v>
                </c:pt>
                <c:pt idx="17">
                  <c:v>9.2841211723101641E-2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HABT11</c:v>
                </c:pt>
                <c:pt idx="5">
                  <c:v>KNUQ11</c:v>
                </c:pt>
                <c:pt idx="6">
                  <c:v>OUJP11</c:v>
                </c:pt>
                <c:pt idx="7">
                  <c:v>RBRY11</c:v>
                </c:pt>
                <c:pt idx="8">
                  <c:v>MANA11</c:v>
                </c:pt>
                <c:pt idx="9">
                  <c:v>CYCR11</c:v>
                </c:pt>
                <c:pt idx="10">
                  <c:v>MCRE11</c:v>
                </c:pt>
                <c:pt idx="11">
                  <c:v>SNCI11</c:v>
                </c:pt>
                <c:pt idx="12">
                  <c:v>BCRI11</c:v>
                </c:pt>
                <c:pt idx="13">
                  <c:v>KNCR11</c:v>
                </c:pt>
                <c:pt idx="14">
                  <c:v>CPTS11</c:v>
                </c:pt>
                <c:pt idx="15">
                  <c:v>VCJR11</c:v>
                </c:pt>
                <c:pt idx="16">
                  <c:v>VRTA11</c:v>
                </c:pt>
                <c:pt idx="17">
                  <c:v>WHGR11</c:v>
                </c:pt>
                <c:pt idx="18">
                  <c:v>XPCI11</c:v>
                </c:pt>
                <c:pt idx="19">
                  <c:v>MCCI11</c:v>
                </c:pt>
                <c:pt idx="20">
                  <c:v>AFHI11</c:v>
                </c:pt>
                <c:pt idx="21">
                  <c:v>RECR11</c:v>
                </c:pt>
                <c:pt idx="22">
                  <c:v>MXRF11</c:v>
                </c:pt>
                <c:pt idx="23">
                  <c:v>BTCI11</c:v>
                </c:pt>
                <c:pt idx="24">
                  <c:v>KNSC11</c:v>
                </c:pt>
                <c:pt idx="25">
                  <c:v>PCIP11</c:v>
                </c:pt>
                <c:pt idx="26">
                  <c:v>ICRI11</c:v>
                </c:pt>
                <c:pt idx="27">
                  <c:v>HGCR11</c:v>
                </c:pt>
                <c:pt idx="28">
                  <c:v>VGHF11</c:v>
                </c:pt>
                <c:pt idx="29">
                  <c:v>CLIN11</c:v>
                </c:pt>
                <c:pt idx="30">
                  <c:v>KNHY11</c:v>
                </c:pt>
                <c:pt idx="31">
                  <c:v>URPR11</c:v>
                </c:pt>
                <c:pt idx="32">
                  <c:v>RBRR11</c:v>
                </c:pt>
                <c:pt idx="33">
                  <c:v>KCRE11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0.17477849253550184</c:v>
                </c:pt>
                <c:pt idx="1">
                  <c:v>0.16</c:v>
                </c:pt>
                <c:pt idx="2">
                  <c:v>0.15902140672450021</c:v>
                </c:pt>
                <c:pt idx="3">
                  <c:v>0.15577059240028324</c:v>
                </c:pt>
                <c:pt idx="4">
                  <c:v>0.14747736093143596</c:v>
                </c:pt>
                <c:pt idx="5">
                  <c:v>0.14730878186968838</c:v>
                </c:pt>
                <c:pt idx="6">
                  <c:v>0.14720518458511747</c:v>
                </c:pt>
                <c:pt idx="7">
                  <c:v>0.14187313663456783</c:v>
                </c:pt>
                <c:pt idx="8">
                  <c:v>0.14087513340448241</c:v>
                </c:pt>
                <c:pt idx="9">
                  <c:v>0.13932092004381161</c:v>
                </c:pt>
                <c:pt idx="10">
                  <c:v>0.13821989528147363</c:v>
                </c:pt>
                <c:pt idx="11">
                  <c:v>0.13484661197887404</c:v>
                </c:pt>
                <c:pt idx="12">
                  <c:v>0.13432835820895522</c:v>
                </c:pt>
                <c:pt idx="13">
                  <c:v>0.13409069746635136</c:v>
                </c:pt>
                <c:pt idx="14">
                  <c:v>0.13349814586050684</c:v>
                </c:pt>
                <c:pt idx="15">
                  <c:v>0.1296023564064801</c:v>
                </c:pt>
                <c:pt idx="16">
                  <c:v>0.12801204819483181</c:v>
                </c:pt>
                <c:pt idx="17">
                  <c:v>0.12793176972336162</c:v>
                </c:pt>
                <c:pt idx="18">
                  <c:v>0.12616487455225373</c:v>
                </c:pt>
                <c:pt idx="19">
                  <c:v>0.12513034410844631</c:v>
                </c:pt>
                <c:pt idx="20">
                  <c:v>0.12163009404388715</c:v>
                </c:pt>
                <c:pt idx="21">
                  <c:v>0.1204950254792526</c:v>
                </c:pt>
                <c:pt idx="22">
                  <c:v>0.12012012011985893</c:v>
                </c:pt>
                <c:pt idx="23">
                  <c:v>0.11961414790996787</c:v>
                </c:pt>
                <c:pt idx="24">
                  <c:v>0.1175190424342699</c:v>
                </c:pt>
                <c:pt idx="25">
                  <c:v>0.1174943966017569</c:v>
                </c:pt>
                <c:pt idx="26">
                  <c:v>0.11727188560847647</c:v>
                </c:pt>
                <c:pt idx="27">
                  <c:v>0.11638591117917303</c:v>
                </c:pt>
                <c:pt idx="28">
                  <c:v>0.11602209944945953</c:v>
                </c:pt>
                <c:pt idx="29">
                  <c:v>0.11493252067914672</c:v>
                </c:pt>
                <c:pt idx="30">
                  <c:v>0.11416113368456907</c:v>
                </c:pt>
                <c:pt idx="31">
                  <c:v>0.10847107438016527</c:v>
                </c:pt>
                <c:pt idx="32">
                  <c:v>0.10637119113211872</c:v>
                </c:pt>
                <c:pt idx="33">
                  <c:v>0.10631229235880399</c:v>
                </c:pt>
                <c:pt idx="34">
                  <c:v>9.3784344852851378E-2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HABT11</c:v>
              </c:pt>
              <c:pt idx="5">
                <c:v>KNUQ11</c:v>
              </c:pt>
              <c:pt idx="6">
                <c:v>OUJP11</c:v>
              </c:pt>
              <c:pt idx="7">
                <c:v>RBRY11</c:v>
              </c:pt>
              <c:pt idx="8">
                <c:v>MANA11</c:v>
              </c:pt>
              <c:pt idx="9">
                <c:v>CYCR11</c:v>
              </c:pt>
              <c:pt idx="10">
                <c:v>MCRE11</c:v>
              </c:pt>
              <c:pt idx="11">
                <c:v>SNCI11</c:v>
              </c:pt>
              <c:pt idx="12">
                <c:v>BCRI11</c:v>
              </c:pt>
              <c:pt idx="13">
                <c:v>KNCR11</c:v>
              </c:pt>
              <c:pt idx="14">
                <c:v>CPTS11</c:v>
              </c:pt>
              <c:pt idx="15">
                <c:v>VCJR11</c:v>
              </c:pt>
              <c:pt idx="16">
                <c:v>VRTA11</c:v>
              </c:pt>
              <c:pt idx="17">
                <c:v>WHGR11</c:v>
              </c:pt>
              <c:pt idx="18">
                <c:v>XPCI11</c:v>
              </c:pt>
              <c:pt idx="19">
                <c:v>MCCI11</c:v>
              </c:pt>
              <c:pt idx="20">
                <c:v>AFHI11</c:v>
              </c:pt>
              <c:pt idx="21">
                <c:v>RECR11</c:v>
              </c:pt>
              <c:pt idx="22">
                <c:v>MXRF11</c:v>
              </c:pt>
              <c:pt idx="23">
                <c:v>BTCI11</c:v>
              </c:pt>
              <c:pt idx="24">
                <c:v>KNSC11</c:v>
              </c:pt>
              <c:pt idx="25">
                <c:v>PCIP11</c:v>
              </c:pt>
              <c:pt idx="26">
                <c:v>ICRI11</c:v>
              </c:pt>
              <c:pt idx="27">
                <c:v>HGCR11</c:v>
              </c:pt>
              <c:pt idx="28">
                <c:v>VGHF11</c:v>
              </c:pt>
              <c:pt idx="29">
                <c:v>CLIN11</c:v>
              </c:pt>
              <c:pt idx="30">
                <c:v>KNHY11</c:v>
              </c:pt>
              <c:pt idx="31">
                <c:v>URPR11</c:v>
              </c:pt>
              <c:pt idx="32">
                <c:v>RBRR11</c:v>
              </c:pt>
              <c:pt idx="33">
                <c:v>KCRE11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0.12337922991482458</c:v>
                </c:pt>
                <c:pt idx="1">
                  <c:v>0.12337922991482458</c:v>
                </c:pt>
                <c:pt idx="2">
                  <c:v>0.12337922991482458</c:v>
                </c:pt>
                <c:pt idx="3">
                  <c:v>0.12337922991482458</c:v>
                </c:pt>
                <c:pt idx="4">
                  <c:v>0.12337922991482458</c:v>
                </c:pt>
                <c:pt idx="5">
                  <c:v>0.12337922991482458</c:v>
                </c:pt>
                <c:pt idx="6">
                  <c:v>0.12337922991482458</c:v>
                </c:pt>
                <c:pt idx="7">
                  <c:v>0.12337922991482458</c:v>
                </c:pt>
                <c:pt idx="8">
                  <c:v>0.12337922991482458</c:v>
                </c:pt>
                <c:pt idx="9">
                  <c:v>0.12337922991482458</c:v>
                </c:pt>
                <c:pt idx="10">
                  <c:v>0.12337922991482458</c:v>
                </c:pt>
                <c:pt idx="11">
                  <c:v>0.12337922991482458</c:v>
                </c:pt>
                <c:pt idx="12">
                  <c:v>0.12337922991482458</c:v>
                </c:pt>
                <c:pt idx="13">
                  <c:v>0.12337922991482458</c:v>
                </c:pt>
                <c:pt idx="14">
                  <c:v>0.12337922991482458</c:v>
                </c:pt>
                <c:pt idx="15">
                  <c:v>0.12337922991482458</c:v>
                </c:pt>
                <c:pt idx="16">
                  <c:v>0.12337922991482458</c:v>
                </c:pt>
                <c:pt idx="17">
                  <c:v>0.12337922991482458</c:v>
                </c:pt>
                <c:pt idx="18">
                  <c:v>0.12337922991482458</c:v>
                </c:pt>
                <c:pt idx="19">
                  <c:v>0.12337922991482458</c:v>
                </c:pt>
                <c:pt idx="20">
                  <c:v>0.12337922991482458</c:v>
                </c:pt>
                <c:pt idx="21">
                  <c:v>0.12337922991482458</c:v>
                </c:pt>
                <c:pt idx="22">
                  <c:v>0.12337922991482458</c:v>
                </c:pt>
                <c:pt idx="23">
                  <c:v>0.12337922991482458</c:v>
                </c:pt>
                <c:pt idx="24">
                  <c:v>0.12337922991482458</c:v>
                </c:pt>
                <c:pt idx="25">
                  <c:v>0.12337922991482458</c:v>
                </c:pt>
                <c:pt idx="26">
                  <c:v>0.12337922991482458</c:v>
                </c:pt>
                <c:pt idx="27">
                  <c:v>0.12337922991482458</c:v>
                </c:pt>
                <c:pt idx="28">
                  <c:v>0.12337922991482458</c:v>
                </c:pt>
                <c:pt idx="29">
                  <c:v>0.12337922991482458</c:v>
                </c:pt>
                <c:pt idx="30">
                  <c:v>0.12337922991482458</c:v>
                </c:pt>
                <c:pt idx="31">
                  <c:v>0.12337922991482458</c:v>
                </c:pt>
                <c:pt idx="32">
                  <c:v>0.12337922991482458</c:v>
                </c:pt>
                <c:pt idx="33">
                  <c:v>0.12337922991482458</c:v>
                </c:pt>
                <c:pt idx="34">
                  <c:v>0.12337922991482458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RNGO11</c:v>
                </c:pt>
                <c:pt idx="6">
                  <c:v>BROF11</c:v>
                </c:pt>
                <c:pt idx="7">
                  <c:v>BRCR11</c:v>
                </c:pt>
                <c:pt idx="8">
                  <c:v>VINO11</c:v>
                </c:pt>
                <c:pt idx="9">
                  <c:v>TEPP11</c:v>
                </c:pt>
                <c:pt idx="10">
                  <c:v>KORE11</c:v>
                </c:pt>
                <c:pt idx="11">
                  <c:v>JSRE11</c:v>
                </c:pt>
                <c:pt idx="12">
                  <c:v>ALMI11</c:v>
                </c:pt>
                <c:pt idx="13">
                  <c:v>HGRE11</c:v>
                </c:pt>
                <c:pt idx="14">
                  <c:v>PVBI11</c:v>
                </c:pt>
                <c:pt idx="15">
                  <c:v>AIEC11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0.16941176470588232</c:v>
                </c:pt>
                <c:pt idx="1">
                  <c:v>0.13537227375282027</c:v>
                </c:pt>
                <c:pt idx="2">
                  <c:v>0.13034033309196236</c:v>
                </c:pt>
                <c:pt idx="3">
                  <c:v>0.12566907144519435</c:v>
                </c:pt>
                <c:pt idx="4">
                  <c:v>0.11729938622414185</c:v>
                </c:pt>
                <c:pt idx="5">
                  <c:v>0.10704330050176547</c:v>
                </c:pt>
                <c:pt idx="6">
                  <c:v>0.1068872276125338</c:v>
                </c:pt>
                <c:pt idx="7">
                  <c:v>0.10154798761609907</c:v>
                </c:pt>
                <c:pt idx="8">
                  <c:v>9.7472924187725629E-2</c:v>
                </c:pt>
                <c:pt idx="9">
                  <c:v>9.6982758620689655E-2</c:v>
                </c:pt>
                <c:pt idx="10">
                  <c:v>9.2248558616271625E-2</c:v>
                </c:pt>
                <c:pt idx="11">
                  <c:v>8.5970149253731337E-2</c:v>
                </c:pt>
                <c:pt idx="12">
                  <c:v>8.2929061784897035E-2</c:v>
                </c:pt>
                <c:pt idx="13">
                  <c:v>7.779726946687901E-2</c:v>
                </c:pt>
                <c:pt idx="14">
                  <c:v>6.8824878919841168E-2</c:v>
                </c:pt>
                <c:pt idx="15">
                  <c:v>6.7943380516236468E-2</c:v>
                </c:pt>
                <c:pt idx="16">
                  <c:v>4.7999999999999994E-2</c:v>
                </c:pt>
                <c:pt idx="17">
                  <c:v>1.5294417537598779E-2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RNGO11</c:v>
              </c:pt>
              <c:pt idx="6">
                <c:v>BROF11</c:v>
              </c:pt>
              <c:pt idx="7">
                <c:v>BRCR11</c:v>
              </c:pt>
              <c:pt idx="8">
                <c:v>VINO11</c:v>
              </c:pt>
              <c:pt idx="9">
                <c:v>TEPP11</c:v>
              </c:pt>
              <c:pt idx="10">
                <c:v>KORE11</c:v>
              </c:pt>
              <c:pt idx="11">
                <c:v>JSRE11</c:v>
              </c:pt>
              <c:pt idx="12">
                <c:v>ALMI11</c:v>
              </c:pt>
              <c:pt idx="13">
                <c:v>HGRE11</c:v>
              </c:pt>
              <c:pt idx="14">
                <c:v>PVBI11</c:v>
              </c:pt>
              <c:pt idx="15">
                <c:v>AIEC11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9.1270062306381614E-2</c:v>
                </c:pt>
                <c:pt idx="1">
                  <c:v>9.1270062306381614E-2</c:v>
                </c:pt>
                <c:pt idx="2">
                  <c:v>9.1270062306381614E-2</c:v>
                </c:pt>
                <c:pt idx="3">
                  <c:v>9.1270062306381614E-2</c:v>
                </c:pt>
                <c:pt idx="4">
                  <c:v>9.1270062306381614E-2</c:v>
                </c:pt>
                <c:pt idx="5">
                  <c:v>9.1270062306381614E-2</c:v>
                </c:pt>
                <c:pt idx="6">
                  <c:v>9.1270062306381614E-2</c:v>
                </c:pt>
                <c:pt idx="7">
                  <c:v>9.1270062306381614E-2</c:v>
                </c:pt>
                <c:pt idx="8">
                  <c:v>9.1270062306381614E-2</c:v>
                </c:pt>
                <c:pt idx="9">
                  <c:v>9.1270062306381614E-2</c:v>
                </c:pt>
                <c:pt idx="10">
                  <c:v>9.1270062306381614E-2</c:v>
                </c:pt>
                <c:pt idx="11">
                  <c:v>9.1270062306381614E-2</c:v>
                </c:pt>
                <c:pt idx="12">
                  <c:v>9.1270062306381614E-2</c:v>
                </c:pt>
                <c:pt idx="13">
                  <c:v>9.1270062306381614E-2</c:v>
                </c:pt>
                <c:pt idx="14">
                  <c:v>9.1270062306381614E-2</c:v>
                </c:pt>
                <c:pt idx="15">
                  <c:v>9.1270062306381614E-2</c:v>
                </c:pt>
                <c:pt idx="16">
                  <c:v>9.1270062306381614E-2</c:v>
                </c:pt>
                <c:pt idx="17">
                  <c:v>9.1270062306381614E-2</c:v>
                </c:pt>
                <c:pt idx="18">
                  <c:v>9.1270062306381614E-2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BBIG11</c:v>
                </c:pt>
                <c:pt idx="1">
                  <c:v>CPSH11</c:v>
                </c:pt>
                <c:pt idx="2">
                  <c:v>BPML11</c:v>
                </c:pt>
                <c:pt idx="3">
                  <c:v>GZIT11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ABCP11</c:v>
                </c:pt>
                <c:pt idx="8">
                  <c:v>HGBS11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0.13636363636363638</c:v>
                </c:pt>
                <c:pt idx="1">
                  <c:v>0.12244897959183673</c:v>
                </c:pt>
                <c:pt idx="2">
                  <c:v>0.11655405405405406</c:v>
                </c:pt>
                <c:pt idx="3">
                  <c:v>0.11330935251798561</c:v>
                </c:pt>
                <c:pt idx="4">
                  <c:v>0.11089718906430497</c:v>
                </c:pt>
                <c:pt idx="5">
                  <c:v>0.11015237745692641</c:v>
                </c:pt>
                <c:pt idx="6">
                  <c:v>9.8721273362105816E-2</c:v>
                </c:pt>
                <c:pt idx="7">
                  <c:v>9.5436192340633816E-2</c:v>
                </c:pt>
                <c:pt idx="8">
                  <c:v>9.3294460641399415E-2</c:v>
                </c:pt>
                <c:pt idx="9">
                  <c:v>8.9045936395759723E-2</c:v>
                </c:pt>
                <c:pt idx="10">
                  <c:v>8.8682432433310296E-2</c:v>
                </c:pt>
                <c:pt idx="11">
                  <c:v>6.8978232812381371E-2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9.9212263472876955E-2</c:v>
                </c:pt>
                <c:pt idx="1">
                  <c:v>9.9212263472876955E-2</c:v>
                </c:pt>
                <c:pt idx="2">
                  <c:v>9.9212263472876955E-2</c:v>
                </c:pt>
                <c:pt idx="3">
                  <c:v>9.9212263472876955E-2</c:v>
                </c:pt>
                <c:pt idx="4">
                  <c:v>9.9212263472876955E-2</c:v>
                </c:pt>
                <c:pt idx="5">
                  <c:v>9.9212263472876955E-2</c:v>
                </c:pt>
                <c:pt idx="6">
                  <c:v>9.9212263472876955E-2</c:v>
                </c:pt>
                <c:pt idx="7">
                  <c:v>9.9212263472876955E-2</c:v>
                </c:pt>
                <c:pt idx="8">
                  <c:v>9.9212263472876955E-2</c:v>
                </c:pt>
                <c:pt idx="9">
                  <c:v>9.9212263472876955E-2</c:v>
                </c:pt>
                <c:pt idx="10">
                  <c:v>9.9212263472876955E-2</c:v>
                </c:pt>
                <c:pt idx="11">
                  <c:v>9.9212263472876955E-2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SNFF11</c:v>
                </c:pt>
                <c:pt idx="4">
                  <c:v>KISU11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0.12285399275686788</c:v>
                </c:pt>
                <c:pt idx="1">
                  <c:v>0.12138728323699424</c:v>
                </c:pt>
                <c:pt idx="2">
                  <c:v>0.11837237977805178</c:v>
                </c:pt>
                <c:pt idx="3">
                  <c:v>0.11552346570397112</c:v>
                </c:pt>
                <c:pt idx="4">
                  <c:v>0.11382113821138214</c:v>
                </c:pt>
                <c:pt idx="5">
                  <c:v>0.11228070175438598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SNFF11</c:v>
              </c:pt>
              <c:pt idx="4">
                <c:v>KISU11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0.11238167914140033</c:v>
                </c:pt>
                <c:pt idx="1">
                  <c:v>0.11238167914140033</c:v>
                </c:pt>
                <c:pt idx="2">
                  <c:v>0.11238167914140033</c:v>
                </c:pt>
                <c:pt idx="3">
                  <c:v>0.11238167914140033</c:v>
                </c:pt>
                <c:pt idx="4">
                  <c:v>0.11238167914140033</c:v>
                </c:pt>
                <c:pt idx="5">
                  <c:v>0.11238167914140033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EGAF11</c:v>
                </c:pt>
                <c:pt idx="3">
                  <c:v>CRAA11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1.0663817213016045</c:v>
                </c:pt>
                <c:pt idx="1">
                  <c:v>1.0482668123801826</c:v>
                </c:pt>
                <c:pt idx="2">
                  <c:v>1.0104599605532976</c:v>
                </c:pt>
                <c:pt idx="3">
                  <c:v>1.0001918654886131</c:v>
                </c:pt>
                <c:pt idx="4">
                  <c:v>0.99257575766119188</c:v>
                </c:pt>
                <c:pt idx="5">
                  <c:v>0.98165223395168799</c:v>
                </c:pt>
                <c:pt idx="6">
                  <c:v>0.96274196945230428</c:v>
                </c:pt>
                <c:pt idx="7">
                  <c:v>0.94169447087302771</c:v>
                </c:pt>
                <c:pt idx="8">
                  <c:v>0.92082148209215631</c:v>
                </c:pt>
                <c:pt idx="9">
                  <c:v>0.8997504055447153</c:v>
                </c:pt>
                <c:pt idx="10">
                  <c:v>0.87535507622384034</c:v>
                </c:pt>
                <c:pt idx="11">
                  <c:v>0.87060443128970766</c:v>
                </c:pt>
                <c:pt idx="12">
                  <c:v>0.86367492780304422</c:v>
                </c:pt>
                <c:pt idx="13">
                  <c:v>0.76639057063748672</c:v>
                </c:pt>
                <c:pt idx="14">
                  <c:v>0.74272901715015771</c:v>
                </c:pt>
                <c:pt idx="15">
                  <c:v>0.72184970688701944</c:v>
                </c:pt>
                <c:pt idx="16">
                  <c:v>0.68048968364348483</c:v>
                </c:pt>
                <c:pt idx="17">
                  <c:v>0.66666758588334396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EGAF11</c:v>
              </c:pt>
              <c:pt idx="3">
                <c:v>CRAA11</c:v>
              </c:pt>
              <c:pt idx="4">
                <c:v>FGAA11</c:v>
              </c:pt>
              <c:pt idx="5">
                <c:v>RZAG11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RURA11</c:v>
              </c:pt>
              <c:pt idx="10">
                <c:v>LSAG11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VCRA11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0.9321951623166761</c:v>
                </c:pt>
                <c:pt idx="1">
                  <c:v>0.9321951623166761</c:v>
                </c:pt>
                <c:pt idx="2">
                  <c:v>0.9321951623166761</c:v>
                </c:pt>
                <c:pt idx="3">
                  <c:v>0.9321951623166761</c:v>
                </c:pt>
                <c:pt idx="4">
                  <c:v>0.9321951623166761</c:v>
                </c:pt>
                <c:pt idx="5">
                  <c:v>0.9321951623166761</c:v>
                </c:pt>
                <c:pt idx="6">
                  <c:v>0.9321951623166761</c:v>
                </c:pt>
                <c:pt idx="7">
                  <c:v>0.9321951623166761</c:v>
                </c:pt>
                <c:pt idx="8">
                  <c:v>0.9321951623166761</c:v>
                </c:pt>
                <c:pt idx="9">
                  <c:v>0.9321951623166761</c:v>
                </c:pt>
                <c:pt idx="10">
                  <c:v>0.9321951623166761</c:v>
                </c:pt>
                <c:pt idx="11">
                  <c:v>0.9321951623166761</c:v>
                </c:pt>
                <c:pt idx="12">
                  <c:v>0.9321951623166761</c:v>
                </c:pt>
                <c:pt idx="13">
                  <c:v>0.9321951623166761</c:v>
                </c:pt>
                <c:pt idx="14">
                  <c:v>0.9321951623166761</c:v>
                </c:pt>
                <c:pt idx="15">
                  <c:v>0.9321951623166761</c:v>
                </c:pt>
                <c:pt idx="16">
                  <c:v>0.9321951623166761</c:v>
                </c:pt>
                <c:pt idx="17">
                  <c:v>0.9321951623166761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SNAG11</c:v>
                </c:pt>
                <c:pt idx="1">
                  <c:v>JGPX11</c:v>
                </c:pt>
                <c:pt idx="2">
                  <c:v>EGAF11</c:v>
                </c:pt>
                <c:pt idx="3">
                  <c:v>VGIA11</c:v>
                </c:pt>
                <c:pt idx="4">
                  <c:v>VCRA11</c:v>
                </c:pt>
                <c:pt idx="5">
                  <c:v>XPCA11</c:v>
                </c:pt>
                <c:pt idx="6">
                  <c:v>CPTR11</c:v>
                </c:pt>
                <c:pt idx="7">
                  <c:v>RURA11</c:v>
                </c:pt>
                <c:pt idx="8">
                  <c:v>OIAG11</c:v>
                </c:pt>
                <c:pt idx="9">
                  <c:v>FGAA11</c:v>
                </c:pt>
                <c:pt idx="10">
                  <c:v>PLCA11</c:v>
                </c:pt>
                <c:pt idx="11">
                  <c:v>CRAA11</c:v>
                </c:pt>
                <c:pt idx="12">
                  <c:v>RZAG11</c:v>
                </c:pt>
                <c:pt idx="13">
                  <c:v>LSAG11</c:v>
                </c:pt>
                <c:pt idx="14">
                  <c:v>DCRA11</c:v>
                </c:pt>
                <c:pt idx="15">
                  <c:v>HGAG11</c:v>
                </c:pt>
                <c:pt idx="16">
                  <c:v>GCRA11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0.21818181818181823</c:v>
                </c:pt>
                <c:pt idx="1">
                  <c:v>0.18815623687526251</c:v>
                </c:pt>
                <c:pt idx="2">
                  <c:v>0.17266187050359713</c:v>
                </c:pt>
                <c:pt idx="3">
                  <c:v>0.17176702862783808</c:v>
                </c:pt>
                <c:pt idx="4">
                  <c:v>0.16426512968299709</c:v>
                </c:pt>
                <c:pt idx="5">
                  <c:v>0.16216216216216214</c:v>
                </c:pt>
                <c:pt idx="6">
                  <c:v>0.16065192083818394</c:v>
                </c:pt>
                <c:pt idx="7">
                  <c:v>0.15635179153094461</c:v>
                </c:pt>
                <c:pt idx="8">
                  <c:v>0.15601300108342361</c:v>
                </c:pt>
                <c:pt idx="9">
                  <c:v>0.15417558886509636</c:v>
                </c:pt>
                <c:pt idx="10">
                  <c:v>0.15293118096856417</c:v>
                </c:pt>
                <c:pt idx="11">
                  <c:v>0.1527165932452276</c:v>
                </c:pt>
                <c:pt idx="12">
                  <c:v>0.15238095238095239</c:v>
                </c:pt>
                <c:pt idx="13">
                  <c:v>0.14651162790697675</c:v>
                </c:pt>
                <c:pt idx="14">
                  <c:v>0.14535666218034995</c:v>
                </c:pt>
                <c:pt idx="15">
                  <c:v>0.14504431909750201</c:v>
                </c:pt>
                <c:pt idx="16">
                  <c:v>0.14376321353065541</c:v>
                </c:pt>
                <c:pt idx="17">
                  <c:v>0.13354917037636585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JGPX11</c:v>
              </c:pt>
              <c:pt idx="2">
                <c:v>EGAF11</c:v>
              </c:pt>
              <c:pt idx="3">
                <c:v>VGIA11</c:v>
              </c:pt>
              <c:pt idx="4">
                <c:v>VCRA11</c:v>
              </c:pt>
              <c:pt idx="5">
                <c:v>XPCA11</c:v>
              </c:pt>
              <c:pt idx="6">
                <c:v>CPTR11</c:v>
              </c:pt>
              <c:pt idx="7">
                <c:v>RURA11</c:v>
              </c:pt>
              <c:pt idx="8">
                <c:v>OIAG11</c:v>
              </c:pt>
              <c:pt idx="9">
                <c:v>FGAA11</c:v>
              </c:pt>
              <c:pt idx="10">
                <c:v>PLCA11</c:v>
              </c:pt>
              <c:pt idx="11">
                <c:v>CRAA11</c:v>
              </c:pt>
              <c:pt idx="12">
                <c:v>RZAG11</c:v>
              </c:pt>
              <c:pt idx="13">
                <c:v>LSAG11</c:v>
              </c:pt>
              <c:pt idx="14">
                <c:v>DCRA11</c:v>
              </c:pt>
              <c:pt idx="15">
                <c:v>HGAG11</c:v>
              </c:pt>
              <c:pt idx="16">
                <c:v>GCRA11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0.15140211937041673</c:v>
                </c:pt>
                <c:pt idx="1">
                  <c:v>0.15140211937041673</c:v>
                </c:pt>
                <c:pt idx="2">
                  <c:v>0.15140211937041673</c:v>
                </c:pt>
                <c:pt idx="3">
                  <c:v>0.15140211937041673</c:v>
                </c:pt>
                <c:pt idx="4">
                  <c:v>0.15140211937041673</c:v>
                </c:pt>
                <c:pt idx="5">
                  <c:v>0.15140211937041673</c:v>
                </c:pt>
                <c:pt idx="6">
                  <c:v>0.15140211937041673</c:v>
                </c:pt>
                <c:pt idx="7">
                  <c:v>0.15140211937041673</c:v>
                </c:pt>
                <c:pt idx="8">
                  <c:v>0.15140211937041673</c:v>
                </c:pt>
                <c:pt idx="9">
                  <c:v>0.15140211937041673</c:v>
                </c:pt>
                <c:pt idx="10">
                  <c:v>0.15140211937041673</c:v>
                </c:pt>
                <c:pt idx="11">
                  <c:v>0.15140211937041673</c:v>
                </c:pt>
                <c:pt idx="12">
                  <c:v>0.15140211937041673</c:v>
                </c:pt>
                <c:pt idx="13">
                  <c:v>0.15140211937041673</c:v>
                </c:pt>
                <c:pt idx="14">
                  <c:v>0.15140211937041673</c:v>
                </c:pt>
                <c:pt idx="15">
                  <c:v>0.15140211937041673</c:v>
                </c:pt>
                <c:pt idx="16">
                  <c:v>0.15140211937041673</c:v>
                </c:pt>
                <c:pt idx="17">
                  <c:v>0.15140211937041673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CB635E8-ADB1-4FB5-9B92-6F211668EF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3965ACC-7D3C-45EA-9486-488F0B74CE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2403D21-50E2-4562-BC10-B8AD9C391F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BE9806A-1EA6-433C-AEC2-0F56C13E3A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5C58FF6-2CAF-4284-9E47-85E68C3C40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1.0663817213016045</c:v>
                </c:pt>
                <c:pt idx="1">
                  <c:v>1.0482668123801826</c:v>
                </c:pt>
                <c:pt idx="2">
                  <c:v>1.0104599605532976</c:v>
                </c:pt>
                <c:pt idx="3">
                  <c:v>1.0001918654886131</c:v>
                </c:pt>
                <c:pt idx="4">
                  <c:v>0.99257575766119188</c:v>
                </c:pt>
                <c:pt idx="5">
                  <c:v>0.98165223395168799</c:v>
                </c:pt>
                <c:pt idx="6">
                  <c:v>0.96274196945230428</c:v>
                </c:pt>
                <c:pt idx="7">
                  <c:v>0.94169447087302771</c:v>
                </c:pt>
                <c:pt idx="8">
                  <c:v>0.92082148209215631</c:v>
                </c:pt>
                <c:pt idx="9">
                  <c:v>0.8997504055447153</c:v>
                </c:pt>
                <c:pt idx="10">
                  <c:v>0.87535507622384034</c:v>
                </c:pt>
                <c:pt idx="11">
                  <c:v>0.87060443128970766</c:v>
                </c:pt>
                <c:pt idx="12">
                  <c:v>0.86367492780304422</c:v>
                </c:pt>
                <c:pt idx="13">
                  <c:v>0.76639057063748672</c:v>
                </c:pt>
                <c:pt idx="14">
                  <c:v>0.74272901715015771</c:v>
                </c:pt>
                <c:pt idx="15">
                  <c:v>0.72184970688701944</c:v>
                </c:pt>
                <c:pt idx="16">
                  <c:v>0.68048968364348483</c:v>
                </c:pt>
                <c:pt idx="17">
                  <c:v>0.66666758588334396</c:v>
                </c:pt>
                <c:pt idx="18">
                  <c:v>0.52824226191757195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0.21818181818181823</c:v>
                </c:pt>
                <c:pt idx="1">
                  <c:v>0.18815623687526251</c:v>
                </c:pt>
                <c:pt idx="2">
                  <c:v>0.17266187050359713</c:v>
                </c:pt>
                <c:pt idx="3">
                  <c:v>0.17176702862783808</c:v>
                </c:pt>
                <c:pt idx="4">
                  <c:v>0.16426512968299709</c:v>
                </c:pt>
                <c:pt idx="5">
                  <c:v>0.16216216216216214</c:v>
                </c:pt>
                <c:pt idx="6">
                  <c:v>0.16065192083818394</c:v>
                </c:pt>
                <c:pt idx="7">
                  <c:v>0.15635179153094461</c:v>
                </c:pt>
                <c:pt idx="8">
                  <c:v>0.15601300108342361</c:v>
                </c:pt>
                <c:pt idx="9">
                  <c:v>0.15417558886509636</c:v>
                </c:pt>
                <c:pt idx="10">
                  <c:v>0.15293118096856417</c:v>
                </c:pt>
                <c:pt idx="11">
                  <c:v>0.1527165932452276</c:v>
                </c:pt>
                <c:pt idx="12">
                  <c:v>0.15238095238095239</c:v>
                </c:pt>
                <c:pt idx="13">
                  <c:v>0.14651162790697675</c:v>
                </c:pt>
                <c:pt idx="14">
                  <c:v>0.14535666218034995</c:v>
                </c:pt>
                <c:pt idx="15">
                  <c:v>0.14504431909750201</c:v>
                </c:pt>
                <c:pt idx="16">
                  <c:v>0.14376321353065541</c:v>
                </c:pt>
                <c:pt idx="17">
                  <c:v>0.13354917037636585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EGAF11</c:v>
                  </c:pt>
                  <c:pt idx="3">
                    <c:v>CRAA11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0.91896930565772583</c:v>
                </c:pt>
                <c:pt idx="1">
                  <c:v>0.92817076366498408</c:v>
                </c:pt>
                <c:pt idx="2">
                  <c:v>1.0158651707374826</c:v>
                </c:pt>
                <c:pt idx="3">
                  <c:v>1.0141913944170799</c:v>
                </c:pt>
                <c:pt idx="4">
                  <c:v>0.96802230574889914</c:v>
                </c:pt>
                <c:pt idx="5">
                  <c:v>1.0284038558262298</c:v>
                </c:pt>
                <c:pt idx="6">
                  <c:v>0.80528226754764154</c:v>
                </c:pt>
                <c:pt idx="7">
                  <c:v>0.92567475662446497</c:v>
                </c:pt>
                <c:pt idx="8">
                  <c:v>0.70859935115340189</c:v>
                </c:pt>
                <c:pt idx="9">
                  <c:v>0.66053920660809828</c:v>
                </c:pt>
                <c:pt idx="10">
                  <c:v>0.64739746747031579</c:v>
                </c:pt>
                <c:pt idx="11">
                  <c:v>4.5892763193932089E-2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0.12005163511228978</c:v>
                </c:pt>
                <c:pt idx="1">
                  <c:v>8.6194512282717989E-2</c:v>
                </c:pt>
                <c:pt idx="2">
                  <c:v>9.2833333333333323E-2</c:v>
                </c:pt>
                <c:pt idx="3">
                  <c:v>8.6956521739130432E-2</c:v>
                </c:pt>
                <c:pt idx="4">
                  <c:v>0.12475247524752478</c:v>
                </c:pt>
                <c:pt idx="5">
                  <c:v>6.2652032037311969E-2</c:v>
                </c:pt>
                <c:pt idx="6">
                  <c:v>0.16106353061485365</c:v>
                </c:pt>
                <c:pt idx="7">
                  <c:v>0.10876132930513595</c:v>
                </c:pt>
                <c:pt idx="8">
                  <c:v>0.10635376357733974</c:v>
                </c:pt>
                <c:pt idx="9">
                  <c:v>8.8560885608802445E-2</c:v>
                </c:pt>
                <c:pt idx="10">
                  <c:v>7.6301006234952784E-2</c:v>
                </c:pt>
                <c:pt idx="11">
                  <c:v>4.3113772455089822E-2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0.91896930565772583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0.12005163511228978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0.92817076366498408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8.6194512282717989E-2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1.0158651707374826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9.2833333333333323E-2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1.0141913944170799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8.6956521739130432E-2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0.96802230574889914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0.12475247524752478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1.0284038558262298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6.2652032037311969E-2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0.80528226754764154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0.16106353061485365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0.92567475662446497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0.10876132930513595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0.70859935115340189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0.10635376357733974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0.66053920660809828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8.8560885608802445E-2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0.64739746747031579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7.6301006234952784E-2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4.5892763193932089E-2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4.3113772455089822E-2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AIEC11</c:v>
                </c:pt>
                <c:pt idx="6">
                  <c:v>SPTW11</c:v>
                </c:pt>
                <c:pt idx="7">
                  <c:v>KORE11</c:v>
                </c:pt>
                <c:pt idx="8">
                  <c:v>PVBI11</c:v>
                </c:pt>
                <c:pt idx="9">
                  <c:v>RCRB11</c:v>
                </c:pt>
                <c:pt idx="10">
                  <c:v>CEOC11</c:v>
                </c:pt>
                <c:pt idx="11">
                  <c:v>RNGO11</c:v>
                </c:pt>
                <c:pt idx="12">
                  <c:v>BROF11</c:v>
                </c:pt>
                <c:pt idx="13">
                  <c:v>BRCR11</c:v>
                </c:pt>
                <c:pt idx="14">
                  <c:v>VINO11</c:v>
                </c:pt>
                <c:pt idx="15">
                  <c:v>CBOP11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1.1441145954764878</c:v>
                </c:pt>
                <c:pt idx="1">
                  <c:v>0.97118453158030815</c:v>
                </c:pt>
                <c:pt idx="2">
                  <c:v>0.97082507259503725</c:v>
                </c:pt>
                <c:pt idx="3">
                  <c:v>0.88809460285957231</c:v>
                </c:pt>
                <c:pt idx="4">
                  <c:v>0.84740842715486375</c:v>
                </c:pt>
                <c:pt idx="5">
                  <c:v>0.78547620649498451</c:v>
                </c:pt>
                <c:pt idx="6">
                  <c:v>0.76470882824817776</c:v>
                </c:pt>
                <c:pt idx="7">
                  <c:v>0.73563869172052565</c:v>
                </c:pt>
                <c:pt idx="8">
                  <c:v>0.72690895157729907</c:v>
                </c:pt>
                <c:pt idx="9">
                  <c:v>0.71450846747338548</c:v>
                </c:pt>
                <c:pt idx="10">
                  <c:v>0.64817828949737777</c:v>
                </c:pt>
                <c:pt idx="11">
                  <c:v>0.64561979859129315</c:v>
                </c:pt>
                <c:pt idx="12">
                  <c:v>0.5707419498735713</c:v>
                </c:pt>
                <c:pt idx="13">
                  <c:v>0.56378317043537296</c:v>
                </c:pt>
                <c:pt idx="14">
                  <c:v>0.55992613272344582</c:v>
                </c:pt>
                <c:pt idx="15">
                  <c:v>0.5547811261916108</c:v>
                </c:pt>
                <c:pt idx="16">
                  <c:v>0.54516981769364381</c:v>
                </c:pt>
                <c:pt idx="17">
                  <c:v>0.44457527520499263</c:v>
                </c:pt>
                <c:pt idx="18">
                  <c:v>0.31782397198508516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AIEC11</c:v>
              </c:pt>
              <c:pt idx="6">
                <c:v>SPTW11</c:v>
              </c:pt>
              <c:pt idx="7">
                <c:v>KORE11</c:v>
              </c:pt>
              <c:pt idx="8">
                <c:v>PVBI11</c:v>
              </c:pt>
              <c:pt idx="9">
                <c:v>RCRB11</c:v>
              </c:pt>
              <c:pt idx="10">
                <c:v>CEOC11</c:v>
              </c:pt>
              <c:pt idx="11">
                <c:v>RNGO11</c:v>
              </c:pt>
              <c:pt idx="12">
                <c:v>BROF11</c:v>
              </c:pt>
              <c:pt idx="13">
                <c:v>BRCR11</c:v>
              </c:pt>
              <c:pt idx="14">
                <c:v>VINO11</c:v>
              </c:pt>
              <c:pt idx="15">
                <c:v>CBOP11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0.69214151981212091</c:v>
                </c:pt>
                <c:pt idx="1">
                  <c:v>0.69214151981212091</c:v>
                </c:pt>
                <c:pt idx="2">
                  <c:v>0.69214151981212091</c:v>
                </c:pt>
                <c:pt idx="3">
                  <c:v>0.69214151981212091</c:v>
                </c:pt>
                <c:pt idx="4">
                  <c:v>0.69214151981212091</c:v>
                </c:pt>
                <c:pt idx="5">
                  <c:v>0.69214151981212091</c:v>
                </c:pt>
                <c:pt idx="6">
                  <c:v>0.69214151981212091</c:v>
                </c:pt>
                <c:pt idx="7">
                  <c:v>0.69214151981212091</c:v>
                </c:pt>
                <c:pt idx="8">
                  <c:v>0.69214151981212091</c:v>
                </c:pt>
                <c:pt idx="9">
                  <c:v>0.69214151981212091</c:v>
                </c:pt>
                <c:pt idx="10">
                  <c:v>0.69214151981212091</c:v>
                </c:pt>
                <c:pt idx="11">
                  <c:v>0.69214151981212091</c:v>
                </c:pt>
                <c:pt idx="12">
                  <c:v>0.69214151981212091</c:v>
                </c:pt>
                <c:pt idx="13">
                  <c:v>0.69214151981212091</c:v>
                </c:pt>
                <c:pt idx="14">
                  <c:v>0.69214151981212091</c:v>
                </c:pt>
                <c:pt idx="15">
                  <c:v>0.69214151981212091</c:v>
                </c:pt>
                <c:pt idx="16">
                  <c:v>0.69214151981212091</c:v>
                </c:pt>
                <c:pt idx="17">
                  <c:v>0.69214151981212091</c:v>
                </c:pt>
                <c:pt idx="18">
                  <c:v>0.69214151981212091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1.5294417537598779E-2</c:v>
                </c:pt>
                <c:pt idx="1">
                  <c:v>9.6982758620689655E-2</c:v>
                </c:pt>
                <c:pt idx="2">
                  <c:v>9.2248558616271625E-2</c:v>
                </c:pt>
                <c:pt idx="3">
                  <c:v>6.8824878919841168E-2</c:v>
                </c:pt>
                <c:pt idx="4">
                  <c:v>0.16941176470588232</c:v>
                </c:pt>
                <c:pt idx="5">
                  <c:v>0.12566907144519435</c:v>
                </c:pt>
                <c:pt idx="6">
                  <c:v>7.779726946687901E-2</c:v>
                </c:pt>
                <c:pt idx="7">
                  <c:v>9.0117911285794494E-2</c:v>
                </c:pt>
                <c:pt idx="8">
                  <c:v>0.13034033309196236</c:v>
                </c:pt>
                <c:pt idx="9">
                  <c:v>6.7943380516236468E-2</c:v>
                </c:pt>
                <c:pt idx="10">
                  <c:v>8.5970149253731337E-2</c:v>
                </c:pt>
                <c:pt idx="11">
                  <c:v>0.11729938622414185</c:v>
                </c:pt>
                <c:pt idx="12">
                  <c:v>0.10704330050176547</c:v>
                </c:pt>
                <c:pt idx="13">
                  <c:v>9.7472924187725629E-2</c:v>
                </c:pt>
                <c:pt idx="14">
                  <c:v>0.10154798761609907</c:v>
                </c:pt>
                <c:pt idx="15">
                  <c:v>0.1068872276125338</c:v>
                </c:pt>
                <c:pt idx="16">
                  <c:v>0.13537227375282027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8.2929061784897035E-2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9.1270062306381614E-2</c:v>
                </c:pt>
                <c:pt idx="1">
                  <c:v>9.1270062306381614E-2</c:v>
                </c:pt>
                <c:pt idx="2">
                  <c:v>9.1270062306381614E-2</c:v>
                </c:pt>
                <c:pt idx="3">
                  <c:v>9.1270062306381614E-2</c:v>
                </c:pt>
                <c:pt idx="4">
                  <c:v>9.1270062306381614E-2</c:v>
                </c:pt>
                <c:pt idx="5">
                  <c:v>9.1270062306381614E-2</c:v>
                </c:pt>
                <c:pt idx="6">
                  <c:v>9.1270062306381614E-2</c:v>
                </c:pt>
                <c:pt idx="7">
                  <c:v>9.1270062306381614E-2</c:v>
                </c:pt>
                <c:pt idx="8">
                  <c:v>9.1270062306381614E-2</c:v>
                </c:pt>
                <c:pt idx="9">
                  <c:v>9.1270062306381614E-2</c:v>
                </c:pt>
                <c:pt idx="10">
                  <c:v>9.1270062306381614E-2</c:v>
                </c:pt>
                <c:pt idx="11">
                  <c:v>9.1270062306381614E-2</c:v>
                </c:pt>
                <c:pt idx="12">
                  <c:v>9.1270062306381614E-2</c:v>
                </c:pt>
                <c:pt idx="13">
                  <c:v>9.1270062306381614E-2</c:v>
                </c:pt>
                <c:pt idx="14">
                  <c:v>9.1270062306381614E-2</c:v>
                </c:pt>
                <c:pt idx="15">
                  <c:v>9.1270062306381614E-2</c:v>
                </c:pt>
                <c:pt idx="16">
                  <c:v>9.1270062306381614E-2</c:v>
                </c:pt>
                <c:pt idx="17">
                  <c:v>9.1270062306381614E-2</c:v>
                </c:pt>
                <c:pt idx="18">
                  <c:v>9.1270062306381614E-2</c:v>
                </c:pt>
                <c:pt idx="19">
                  <c:v>9.1270062306381614E-2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XPLG11</c:v>
                </c:pt>
                <c:pt idx="3">
                  <c:v>TRBL11</c:v>
                </c:pt>
                <c:pt idx="4">
                  <c:v>HGLG11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VILG11</c:v>
                </c:pt>
                <c:pt idx="9">
                  <c:v>RBRL11</c:v>
                </c:pt>
                <c:pt idx="10">
                  <c:v>NEWL11</c:v>
                </c:pt>
                <c:pt idx="11">
                  <c:v>HSLG11</c:v>
                </c:pt>
                <c:pt idx="12">
                  <c:v>TRUE11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1.0628547827722847</c:v>
                </c:pt>
                <c:pt idx="1">
                  <c:v>1.0062184571954187</c:v>
                </c:pt>
                <c:pt idx="2">
                  <c:v>0.97543632888252285</c:v>
                </c:pt>
                <c:pt idx="3">
                  <c:v>0.95535986851145838</c:v>
                </c:pt>
                <c:pt idx="4">
                  <c:v>0.95529750673743308</c:v>
                </c:pt>
                <c:pt idx="5">
                  <c:v>0.9249386251930477</c:v>
                </c:pt>
                <c:pt idx="6">
                  <c:v>0.9244843804941032</c:v>
                </c:pt>
                <c:pt idx="7">
                  <c:v>0.91368053191101795</c:v>
                </c:pt>
                <c:pt idx="8">
                  <c:v>0.9132435667351283</c:v>
                </c:pt>
                <c:pt idx="9">
                  <c:v>0.90944066494341891</c:v>
                </c:pt>
                <c:pt idx="10">
                  <c:v>0.8947961246122027</c:v>
                </c:pt>
                <c:pt idx="11">
                  <c:v>0.87677039002724588</c:v>
                </c:pt>
                <c:pt idx="12">
                  <c:v>0.84761305529677744</c:v>
                </c:pt>
                <c:pt idx="13">
                  <c:v>0.80583448223070486</c:v>
                </c:pt>
                <c:pt idx="14">
                  <c:v>0.76750145266918701</c:v>
                </c:pt>
                <c:pt idx="15">
                  <c:v>0.74983807024724047</c:v>
                </c:pt>
                <c:pt idx="16">
                  <c:v>0.74686971688334847</c:v>
                </c:pt>
                <c:pt idx="17">
                  <c:v>0.70616767571598671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0.94628476555059982</c:v>
                </c:pt>
                <c:pt idx="1">
                  <c:v>0.94628476555059982</c:v>
                </c:pt>
                <c:pt idx="2">
                  <c:v>0.94628476555059982</c:v>
                </c:pt>
                <c:pt idx="3">
                  <c:v>0.94628476555059982</c:v>
                </c:pt>
                <c:pt idx="4">
                  <c:v>0.94628476555059982</c:v>
                </c:pt>
                <c:pt idx="5">
                  <c:v>0.94628476555059982</c:v>
                </c:pt>
                <c:pt idx="6">
                  <c:v>0.94628476555059982</c:v>
                </c:pt>
                <c:pt idx="7">
                  <c:v>0.94628476555059982</c:v>
                </c:pt>
                <c:pt idx="8">
                  <c:v>0.94628476555059982</c:v>
                </c:pt>
                <c:pt idx="9">
                  <c:v>0.94628476555059982</c:v>
                </c:pt>
                <c:pt idx="10">
                  <c:v>0.94628476555059982</c:v>
                </c:pt>
                <c:pt idx="11">
                  <c:v>0.94628476555059982</c:v>
                </c:pt>
                <c:pt idx="12">
                  <c:v>0.94628476555059982</c:v>
                </c:pt>
                <c:pt idx="13">
                  <c:v>0.94628476555059982</c:v>
                </c:pt>
                <c:pt idx="14">
                  <c:v>0.94628476555059982</c:v>
                </c:pt>
                <c:pt idx="15">
                  <c:v>0.94628476555059982</c:v>
                </c:pt>
                <c:pt idx="16">
                  <c:v>0.94628476555059982</c:v>
                </c:pt>
                <c:pt idx="17">
                  <c:v>0.94628476555059982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VISC11</c:v>
                </c:pt>
                <c:pt idx="3">
                  <c:v>CPSH11</c:v>
                </c:pt>
                <c:pt idx="4">
                  <c:v>PMLL11</c:v>
                </c:pt>
                <c:pt idx="5">
                  <c:v>HSML11</c:v>
                </c:pt>
                <c:pt idx="6">
                  <c:v>SHPH11</c:v>
                </c:pt>
                <c:pt idx="7">
                  <c:v>BBIG11</c:v>
                </c:pt>
                <c:pt idx="8">
                  <c:v>BPML11</c:v>
                </c:pt>
                <c:pt idx="9">
                  <c:v>FIGS11</c:v>
                </c:pt>
                <c:pt idx="10">
                  <c:v>ABCP11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1.0084662703322402</c:v>
                </c:pt>
                <c:pt idx="1">
                  <c:v>0.99587736517645087</c:v>
                </c:pt>
                <c:pt idx="2">
                  <c:v>0.95888722271657767</c:v>
                </c:pt>
                <c:pt idx="3">
                  <c:v>0.94900350385915233</c:v>
                </c:pt>
                <c:pt idx="4">
                  <c:v>0.92158609128862268</c:v>
                </c:pt>
                <c:pt idx="5">
                  <c:v>0.91583045677026342</c:v>
                </c:pt>
                <c:pt idx="6">
                  <c:v>0.89091925394463301</c:v>
                </c:pt>
                <c:pt idx="7">
                  <c:v>0.76650641065273606</c:v>
                </c:pt>
                <c:pt idx="8">
                  <c:v>0.76341820290515805</c:v>
                </c:pt>
                <c:pt idx="9">
                  <c:v>0.74037994587879563</c:v>
                </c:pt>
                <c:pt idx="10">
                  <c:v>0.73741963514148989</c:v>
                </c:pt>
                <c:pt idx="11">
                  <c:v>0.48929533697833966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0.90365305980294397</c:v>
                </c:pt>
                <c:pt idx="1">
                  <c:v>0.90365305980294397</c:v>
                </c:pt>
                <c:pt idx="2">
                  <c:v>0.90365305980294397</c:v>
                </c:pt>
                <c:pt idx="3">
                  <c:v>0.90365305980294397</c:v>
                </c:pt>
                <c:pt idx="4">
                  <c:v>0.90365305980294397</c:v>
                </c:pt>
                <c:pt idx="5">
                  <c:v>0.90365305980294397</c:v>
                </c:pt>
                <c:pt idx="6">
                  <c:v>0.90365305980294397</c:v>
                </c:pt>
                <c:pt idx="7">
                  <c:v>0.90365305980294397</c:v>
                </c:pt>
                <c:pt idx="8">
                  <c:v>0.90365305980294397</c:v>
                </c:pt>
                <c:pt idx="9">
                  <c:v>0.90365305980294397</c:v>
                </c:pt>
                <c:pt idx="10">
                  <c:v>0.90365305980294397</c:v>
                </c:pt>
                <c:pt idx="11">
                  <c:v>0.90365305980294397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KNCR11</c:v>
                </c:pt>
                <c:pt idx="2">
                  <c:v>KNSC11</c:v>
                </c:pt>
                <c:pt idx="3">
                  <c:v>KNUQ11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VGIR11</c:v>
                </c:pt>
                <c:pt idx="8">
                  <c:v>KNIP11</c:v>
                </c:pt>
                <c:pt idx="9">
                  <c:v>HGCR11</c:v>
                </c:pt>
                <c:pt idx="10">
                  <c:v>MANA11</c:v>
                </c:pt>
                <c:pt idx="11">
                  <c:v>RBRY11</c:v>
                </c:pt>
                <c:pt idx="12">
                  <c:v>RBRR11</c:v>
                </c:pt>
                <c:pt idx="13">
                  <c:v>CYCR11</c:v>
                </c:pt>
                <c:pt idx="14">
                  <c:v>RZAK11</c:v>
                </c:pt>
                <c:pt idx="15">
                  <c:v>ICRI11</c:v>
                </c:pt>
                <c:pt idx="16">
                  <c:v>KCRE11</c:v>
                </c:pt>
                <c:pt idx="17">
                  <c:v>WHGR11</c:v>
                </c:pt>
                <c:pt idx="18">
                  <c:v>VRTA11</c:v>
                </c:pt>
                <c:pt idx="19">
                  <c:v>XPCI11</c:v>
                </c:pt>
                <c:pt idx="20">
                  <c:v>CLIN11</c:v>
                </c:pt>
                <c:pt idx="21">
                  <c:v>RECR11</c:v>
                </c:pt>
                <c:pt idx="22">
                  <c:v>BTCI11</c:v>
                </c:pt>
                <c:pt idx="23">
                  <c:v>MCRE11</c:v>
                </c:pt>
                <c:pt idx="24">
                  <c:v>PCIP11</c:v>
                </c:pt>
                <c:pt idx="25">
                  <c:v>LIFE11</c:v>
                </c:pt>
                <c:pt idx="26">
                  <c:v>SNCI11</c:v>
                </c:pt>
                <c:pt idx="27">
                  <c:v>VGIP11</c:v>
                </c:pt>
                <c:pt idx="28">
                  <c:v>CPTS11</c:v>
                </c:pt>
                <c:pt idx="29">
                  <c:v>CACR11</c:v>
                </c:pt>
                <c:pt idx="30">
                  <c:v>VCJR11</c:v>
                </c:pt>
                <c:pt idx="31">
                  <c:v>OUJP11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1.0555352526959647</c:v>
                </c:pt>
                <c:pt idx="1">
                  <c:v>1.0500890275676902</c:v>
                </c:pt>
                <c:pt idx="2">
                  <c:v>1.0450027289039738</c:v>
                </c:pt>
                <c:pt idx="3">
                  <c:v>1.0441826242591274</c:v>
                </c:pt>
                <c:pt idx="4">
                  <c:v>1.0188409954785933</c:v>
                </c:pt>
                <c:pt idx="5">
                  <c:v>1.0064783723142816</c:v>
                </c:pt>
                <c:pt idx="6">
                  <c:v>1.0023677167257503</c:v>
                </c:pt>
                <c:pt idx="7">
                  <c:v>0.99831641128259863</c:v>
                </c:pt>
                <c:pt idx="8">
                  <c:v>0.99673088732157888</c:v>
                </c:pt>
                <c:pt idx="9">
                  <c:v>0.99508828159605378</c:v>
                </c:pt>
                <c:pt idx="10">
                  <c:v>0.99094013872595899</c:v>
                </c:pt>
                <c:pt idx="11">
                  <c:v>0.97361045935062185</c:v>
                </c:pt>
                <c:pt idx="12">
                  <c:v>0.97260187428746514</c:v>
                </c:pt>
                <c:pt idx="13">
                  <c:v>0.96704652401785163</c:v>
                </c:pt>
                <c:pt idx="14">
                  <c:v>0.96079263087487699</c:v>
                </c:pt>
                <c:pt idx="15">
                  <c:v>0.95365704147257802</c:v>
                </c:pt>
                <c:pt idx="16">
                  <c:v>0.95171982306684977</c:v>
                </c:pt>
                <c:pt idx="17">
                  <c:v>0.94476929902511841</c:v>
                </c:pt>
                <c:pt idx="18">
                  <c:v>0.94032847159575994</c:v>
                </c:pt>
                <c:pt idx="19">
                  <c:v>0.93626715945508698</c:v>
                </c:pt>
                <c:pt idx="20">
                  <c:v>0.93559910692147574</c:v>
                </c:pt>
                <c:pt idx="21">
                  <c:v>0.92869415325744531</c:v>
                </c:pt>
                <c:pt idx="22">
                  <c:v>0.92222480061569234</c:v>
                </c:pt>
                <c:pt idx="23">
                  <c:v>0.91739628017983499</c:v>
                </c:pt>
                <c:pt idx="24">
                  <c:v>0.91233594300426291</c:v>
                </c:pt>
                <c:pt idx="25">
                  <c:v>0.90205371082664632</c:v>
                </c:pt>
                <c:pt idx="26">
                  <c:v>0.90139241512039736</c:v>
                </c:pt>
                <c:pt idx="27">
                  <c:v>0.90054751711837733</c:v>
                </c:pt>
                <c:pt idx="28">
                  <c:v>0.8755296046315092</c:v>
                </c:pt>
                <c:pt idx="29">
                  <c:v>0.86847503578829632</c:v>
                </c:pt>
                <c:pt idx="30">
                  <c:v>0.86134600009878737</c:v>
                </c:pt>
                <c:pt idx="31">
                  <c:v>0.85202483896046144</c:v>
                </c:pt>
                <c:pt idx="32">
                  <c:v>0.83525752218298954</c:v>
                </c:pt>
                <c:pt idx="33">
                  <c:v>0.81031856780792233</c:v>
                </c:pt>
                <c:pt idx="34">
                  <c:v>0.78759610489368348</c:v>
                </c:pt>
                <c:pt idx="35">
                  <c:v>0.37499127618837869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0.96666932001947059</c:v>
                </c:pt>
                <c:pt idx="1">
                  <c:v>0.96666932001947059</c:v>
                </c:pt>
                <c:pt idx="2">
                  <c:v>0.96666932001947059</c:v>
                </c:pt>
                <c:pt idx="3">
                  <c:v>0.96666932001947059</c:v>
                </c:pt>
                <c:pt idx="4">
                  <c:v>0.96666932001947059</c:v>
                </c:pt>
                <c:pt idx="5">
                  <c:v>0.96666932001947059</c:v>
                </c:pt>
                <c:pt idx="6">
                  <c:v>0.96666932001947059</c:v>
                </c:pt>
                <c:pt idx="7">
                  <c:v>0.96666932001947059</c:v>
                </c:pt>
                <c:pt idx="8">
                  <c:v>0.96666932001947059</c:v>
                </c:pt>
                <c:pt idx="9">
                  <c:v>0.96666932001947059</c:v>
                </c:pt>
                <c:pt idx="10">
                  <c:v>0.96666932001947059</c:v>
                </c:pt>
                <c:pt idx="11">
                  <c:v>0.96666932001947059</c:v>
                </c:pt>
                <c:pt idx="12">
                  <c:v>0.96666932001947059</c:v>
                </c:pt>
                <c:pt idx="13">
                  <c:v>0.96666932001947059</c:v>
                </c:pt>
                <c:pt idx="14">
                  <c:v>0.96666932001947059</c:v>
                </c:pt>
                <c:pt idx="15">
                  <c:v>0.96666932001947059</c:v>
                </c:pt>
                <c:pt idx="16">
                  <c:v>0.96666932001947059</c:v>
                </c:pt>
                <c:pt idx="17">
                  <c:v>0.96666932001947059</c:v>
                </c:pt>
                <c:pt idx="18">
                  <c:v>0.96666932001947059</c:v>
                </c:pt>
                <c:pt idx="19">
                  <c:v>0.96666932001947059</c:v>
                </c:pt>
                <c:pt idx="20">
                  <c:v>0.96666932001947059</c:v>
                </c:pt>
                <c:pt idx="21">
                  <c:v>0.96666932001947059</c:v>
                </c:pt>
                <c:pt idx="22">
                  <c:v>0.96666932001947059</c:v>
                </c:pt>
                <c:pt idx="23">
                  <c:v>0.96666932001947059</c:v>
                </c:pt>
                <c:pt idx="24">
                  <c:v>0.96666932001947059</c:v>
                </c:pt>
                <c:pt idx="25">
                  <c:v>0.96666932001947059</c:v>
                </c:pt>
                <c:pt idx="26">
                  <c:v>0.96666932001947059</c:v>
                </c:pt>
                <c:pt idx="27">
                  <c:v>0.96666932001947059</c:v>
                </c:pt>
                <c:pt idx="28">
                  <c:v>0.96666932001947059</c:v>
                </c:pt>
                <c:pt idx="29">
                  <c:v>0.96666932001947059</c:v>
                </c:pt>
                <c:pt idx="30">
                  <c:v>0.96666932001947059</c:v>
                </c:pt>
                <c:pt idx="31">
                  <c:v>0.96666932001947059</c:v>
                </c:pt>
                <c:pt idx="32">
                  <c:v>0.96666932001947059</c:v>
                </c:pt>
                <c:pt idx="33">
                  <c:v>0.96666932001947059</c:v>
                </c:pt>
                <c:pt idx="34">
                  <c:v>0.96666932001947059</c:v>
                </c:pt>
                <c:pt idx="35">
                  <c:v>0.96666932001947059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KISU11</c:v>
                </c:pt>
                <c:pt idx="4">
                  <c:v>RBFM11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0.92958002267891582</c:v>
                </c:pt>
                <c:pt idx="1">
                  <c:v>0.90830897539730948</c:v>
                </c:pt>
                <c:pt idx="2">
                  <c:v>0.89205739960590602</c:v>
                </c:pt>
                <c:pt idx="3">
                  <c:v>0.87539098162830153</c:v>
                </c:pt>
                <c:pt idx="4">
                  <c:v>0.86277999437217745</c:v>
                </c:pt>
                <c:pt idx="5">
                  <c:v>0.8588993604530164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KISU11</c:v>
              </c:pt>
              <c:pt idx="4">
                <c:v>RBFM11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0.87292109785348726</c:v>
                </c:pt>
                <c:pt idx="1">
                  <c:v>0.87292109785348726</c:v>
                </c:pt>
                <c:pt idx="2">
                  <c:v>0.87292109785348726</c:v>
                </c:pt>
                <c:pt idx="3">
                  <c:v>0.87292109785348726</c:v>
                </c:pt>
                <c:pt idx="4">
                  <c:v>0.87292109785348726</c:v>
                </c:pt>
                <c:pt idx="5">
                  <c:v>0.87292109785348726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ALZR11</c:v>
                </c:pt>
                <c:pt idx="2">
                  <c:v>HGRU11</c:v>
                </c:pt>
                <c:pt idx="3">
                  <c:v>TVRI11</c:v>
                </c:pt>
                <c:pt idx="4">
                  <c:v>HTMX11</c:v>
                </c:pt>
                <c:pt idx="5">
                  <c:v>RBVA11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1.0284038558262298</c:v>
                </c:pt>
                <c:pt idx="1">
                  <c:v>1.0158651707374826</c:v>
                </c:pt>
                <c:pt idx="2">
                  <c:v>1.0141913944170799</c:v>
                </c:pt>
                <c:pt idx="3">
                  <c:v>0.96802230574889914</c:v>
                </c:pt>
                <c:pt idx="4">
                  <c:v>0.92817076366498408</c:v>
                </c:pt>
                <c:pt idx="5">
                  <c:v>0.92567475662446497</c:v>
                </c:pt>
                <c:pt idx="6">
                  <c:v>0.91896930565772583</c:v>
                </c:pt>
                <c:pt idx="7">
                  <c:v>0.80528226754764154</c:v>
                </c:pt>
                <c:pt idx="8">
                  <c:v>0.70859935115340189</c:v>
                </c:pt>
                <c:pt idx="9">
                  <c:v>0.66053920660809828</c:v>
                </c:pt>
                <c:pt idx="10">
                  <c:v>0.64739746747031579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0.91232455537623658</c:v>
                </c:pt>
                <c:pt idx="1">
                  <c:v>0.91232455537623658</c:v>
                </c:pt>
                <c:pt idx="2">
                  <c:v>0.91232455537623658</c:v>
                </c:pt>
                <c:pt idx="3">
                  <c:v>0.91232455537623658</c:v>
                </c:pt>
                <c:pt idx="4">
                  <c:v>0.91232455537623658</c:v>
                </c:pt>
                <c:pt idx="5">
                  <c:v>0.91232455537623658</c:v>
                </c:pt>
                <c:pt idx="6">
                  <c:v>0.91232455537623658</c:v>
                </c:pt>
                <c:pt idx="7">
                  <c:v>0.91232455537623658</c:v>
                </c:pt>
                <c:pt idx="8">
                  <c:v>0.91232455537623658</c:v>
                </c:pt>
                <c:pt idx="9">
                  <c:v>0.91232455537623658</c:v>
                </c:pt>
                <c:pt idx="10">
                  <c:v>0.91232455537623658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27/02/2026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1860183" y="156883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233523" y="134471"/>
          <a:ext cx="468000" cy="4680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1746877" y="134471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19682572" y="179295"/>
          <a:ext cx="468000" cy="468000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194000" y="287655"/>
          <a:ext cx="45276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167416" y="317500"/>
          <a:ext cx="450855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6371762" y="296333"/>
          <a:ext cx="45657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155271" y="168088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1890065" y="156883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1828432" y="134469"/>
          <a:ext cx="401325" cy="4680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1" zoomScale="50" zoomScaleNormal="50" workbookViewId="0">
      <selection activeCell="A85" sqref="A85:XFD1048576"/>
    </sheetView>
  </sheetViews>
  <sheetFormatPr defaultColWidth="0" defaultRowHeight="15" zeroHeight="1" x14ac:dyDescent="0.25"/>
  <cols>
    <col min="1" max="36" width="9.140625" customWidth="1"/>
    <col min="37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2.75" zeroHeight="1" x14ac:dyDescent="0.25"/>
  <cols>
    <col min="1" max="3" width="0.28515625" style="37" customWidth="1"/>
    <col min="4" max="4" width="13.140625" style="1" customWidth="1"/>
    <col min="5" max="7" width="16.7109375" style="1" customWidth="1"/>
    <col min="8" max="8" width="9.140625" style="1" customWidth="1"/>
    <col min="9" max="9" width="20.28515625" style="1" customWidth="1"/>
    <col min="10" max="10" width="23.140625" style="1" customWidth="1"/>
    <col min="11" max="11" width="14.28515625" style="1" customWidth="1"/>
    <col min="12" max="12" width="17.7109375" style="1" customWidth="1"/>
    <col min="13" max="13" width="12.28515625" style="1" customWidth="1"/>
    <col min="14" max="14" width="9.140625" style="1" customWidth="1"/>
    <col min="15" max="15" width="15.7109375" style="1" customWidth="1"/>
    <col min="16" max="17" width="0.28515625" style="200" customWidth="1"/>
    <col min="18" max="29" width="0.28515625" style="37" customWidth="1"/>
    <col min="30" max="30" width="15.7109375" style="200" hidden="1" customWidth="1"/>
    <col min="31" max="50" width="8.7109375" style="200" hidden="1" customWidth="1"/>
    <col min="51" max="16384" width="8.7109375" style="1" hidden="1"/>
  </cols>
  <sheetData>
    <row r="1" spans="1:50" s="23" customFormat="1" ht="15" x14ac:dyDescent="0.25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5" x14ac:dyDescent="0.25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5" x14ac:dyDescent="0.25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5" x14ac:dyDescent="0.25">
      <c r="A4" s="28"/>
      <c r="B4" s="28"/>
      <c r="C4" s="28"/>
      <c r="D4" s="29" t="s">
        <v>643</v>
      </c>
      <c r="E4" s="62" t="s">
        <v>278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25"/>
    <row r="6" spans="1:50" s="2" customFormat="1" ht="16.899999999999999" customHeight="1" x14ac:dyDescent="0.25">
      <c r="A6" s="113"/>
      <c r="B6" s="113"/>
      <c r="C6" s="113"/>
      <c r="D6" s="209" t="s">
        <v>1</v>
      </c>
      <c r="E6" s="211"/>
      <c r="F6" s="209" t="s">
        <v>301</v>
      </c>
      <c r="G6" s="211"/>
      <c r="H6" s="209" t="s">
        <v>7</v>
      </c>
      <c r="I6" s="209"/>
      <c r="J6" s="209"/>
      <c r="K6" s="209"/>
      <c r="L6" s="211"/>
      <c r="M6" s="209" t="s">
        <v>214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25">
      <c r="D7" s="178" t="s">
        <v>613</v>
      </c>
      <c r="E7" s="175"/>
      <c r="F7" s="136" t="s">
        <v>209</v>
      </c>
      <c r="G7" s="166" t="s">
        <v>209</v>
      </c>
      <c r="H7" s="137">
        <v>0.96666932001947059</v>
      </c>
      <c r="I7" s="138">
        <v>8.427108333333333</v>
      </c>
      <c r="J7" s="138">
        <v>0.64934999999999987</v>
      </c>
      <c r="K7" s="139">
        <v>0.13127195573156963</v>
      </c>
      <c r="L7" s="174">
        <v>0.12337922991482458</v>
      </c>
      <c r="M7" s="139">
        <v>4.1119074313630535E-3</v>
      </c>
      <c r="N7" s="139">
        <v>4.234452538992501E-2</v>
      </c>
      <c r="O7" s="139">
        <v>0.23249264317988891</v>
      </c>
    </row>
    <row r="8" spans="1:50" s="61" customFormat="1" ht="21" customHeight="1" x14ac:dyDescent="0.25">
      <c r="A8" s="64"/>
      <c r="B8" s="64"/>
      <c r="C8" s="64"/>
      <c r="D8" s="56" t="s">
        <v>0</v>
      </c>
      <c r="E8" s="167" t="s">
        <v>249</v>
      </c>
      <c r="F8" s="63" t="s">
        <v>10</v>
      </c>
      <c r="G8" s="167" t="s">
        <v>248</v>
      </c>
      <c r="H8" s="63" t="s">
        <v>6</v>
      </c>
      <c r="I8" s="63" t="s">
        <v>250</v>
      </c>
      <c r="J8" s="63" t="s">
        <v>251</v>
      </c>
      <c r="K8" s="63" t="s">
        <v>252</v>
      </c>
      <c r="L8" s="167" t="s">
        <v>253</v>
      </c>
      <c r="M8" s="63" t="s">
        <v>215</v>
      </c>
      <c r="N8" s="63" t="s">
        <v>216</v>
      </c>
      <c r="O8" s="63" t="s">
        <v>217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149999999999999" customHeight="1" x14ac:dyDescent="0.25">
      <c r="A9" s="37">
        <v>6</v>
      </c>
      <c r="B9" s="37">
        <v>4</v>
      </c>
      <c r="C9" s="37">
        <v>6</v>
      </c>
      <c r="D9" s="127" t="s">
        <v>447</v>
      </c>
      <c r="E9" s="158">
        <v>21484.73</v>
      </c>
      <c r="F9" s="15">
        <v>2275232.9070000001</v>
      </c>
      <c r="G9" s="158">
        <v>2178960.7048999998</v>
      </c>
      <c r="H9" s="17">
        <v>1.0441826242591274</v>
      </c>
      <c r="I9" s="10">
        <v>15.65</v>
      </c>
      <c r="J9" s="10">
        <v>1.3</v>
      </c>
      <c r="K9" s="8">
        <v>0.14778092540132198</v>
      </c>
      <c r="L9" s="160">
        <v>0.14730878186968838</v>
      </c>
      <c r="M9" s="8">
        <v>1.7291066282000001E-2</v>
      </c>
      <c r="N9" s="8">
        <v>3.1977655303999999E-2</v>
      </c>
      <c r="O9" s="8">
        <v>0.20298760119000001</v>
      </c>
      <c r="R9" s="38">
        <v>0.96666932001947059</v>
      </c>
      <c r="S9" s="39">
        <v>0.12337922991482458</v>
      </c>
      <c r="T9" s="37">
        <v>1</v>
      </c>
      <c r="U9" s="39" t="s">
        <v>23</v>
      </c>
      <c r="V9" s="38">
        <v>1.0555352526959647</v>
      </c>
      <c r="W9" s="37">
        <v>1</v>
      </c>
      <c r="X9" s="99" t="s">
        <v>388</v>
      </c>
      <c r="Y9" s="99">
        <v>0.17477849253550184</v>
      </c>
      <c r="Z9" s="37">
        <v>1</v>
      </c>
      <c r="AA9" s="99" t="s">
        <v>15</v>
      </c>
      <c r="AB9" s="38">
        <v>1.0500890275676902</v>
      </c>
      <c r="AC9" s="99">
        <v>0.13409069746635136</v>
      </c>
    </row>
    <row r="10" spans="1:50" ht="16.149999999999999" customHeight="1" x14ac:dyDescent="0.25">
      <c r="A10" s="37">
        <v>24</v>
      </c>
      <c r="B10" s="37">
        <v>6</v>
      </c>
      <c r="C10" s="37">
        <v>21</v>
      </c>
      <c r="D10" s="140" t="s">
        <v>381</v>
      </c>
      <c r="E10" s="157">
        <v>4789.1899999999996</v>
      </c>
      <c r="F10" s="14">
        <v>458325.48300000001</v>
      </c>
      <c r="G10" s="157">
        <v>455375.39166999998</v>
      </c>
      <c r="H10" s="16">
        <v>1.0064783723142816</v>
      </c>
      <c r="I10" s="9">
        <v>12.1</v>
      </c>
      <c r="J10" s="9">
        <v>0.97</v>
      </c>
      <c r="K10" s="6">
        <v>0.12643678160919539</v>
      </c>
      <c r="L10" s="159">
        <v>0.12163009404388715</v>
      </c>
      <c r="M10" s="6">
        <v>5.8238466409000003E-4</v>
      </c>
      <c r="N10" s="6">
        <v>1.9887902148E-2</v>
      </c>
      <c r="O10" s="6">
        <v>0.19512362294999999</v>
      </c>
      <c r="R10" s="38">
        <v>0.96666932001947059</v>
      </c>
      <c r="S10" s="39">
        <v>0.12337922991482458</v>
      </c>
      <c r="T10" s="37">
        <v>2</v>
      </c>
      <c r="U10" s="39" t="s">
        <v>15</v>
      </c>
      <c r="V10" s="38">
        <v>1.0500890275676902</v>
      </c>
      <c r="W10" s="37">
        <v>2</v>
      </c>
      <c r="X10" s="99" t="s">
        <v>412</v>
      </c>
      <c r="Y10" s="99">
        <v>0.16</v>
      </c>
      <c r="Z10" s="37">
        <v>2</v>
      </c>
      <c r="AA10" s="99" t="s">
        <v>13</v>
      </c>
      <c r="AB10" s="38">
        <v>0.99673088732157888</v>
      </c>
      <c r="AC10" s="99">
        <v>9.0526996444069599E-2</v>
      </c>
    </row>
    <row r="11" spans="1:50" ht="16.149999999999999" customHeight="1" x14ac:dyDescent="0.25">
      <c r="A11" s="37">
        <v>4</v>
      </c>
      <c r="B11" s="37">
        <v>5</v>
      </c>
      <c r="C11" s="37">
        <v>31</v>
      </c>
      <c r="D11" s="127" t="s">
        <v>35</v>
      </c>
      <c r="E11" s="158">
        <v>31173.082999999999</v>
      </c>
      <c r="F11" s="15">
        <v>3145675.8054999998</v>
      </c>
      <c r="G11" s="158">
        <v>3087504.1537000001</v>
      </c>
      <c r="H11" s="17">
        <v>1.0188409954785933</v>
      </c>
      <c r="I11" s="10">
        <v>13.91</v>
      </c>
      <c r="J11" s="10">
        <v>0.96</v>
      </c>
      <c r="K11" s="8">
        <v>0.13784560499586423</v>
      </c>
      <c r="L11" s="160">
        <v>0.11416113368456907</v>
      </c>
      <c r="M11" s="8">
        <v>1.7956219105999999E-2</v>
      </c>
      <c r="N11" s="8">
        <v>2.3478030842000001E-2</v>
      </c>
      <c r="O11" s="8">
        <v>0.16737900501</v>
      </c>
      <c r="R11" s="38">
        <v>0.96666932001947059</v>
      </c>
      <c r="S11" s="39">
        <v>0.12337922991482458</v>
      </c>
      <c r="T11" s="37">
        <v>3</v>
      </c>
      <c r="U11" s="39" t="s">
        <v>234</v>
      </c>
      <c r="V11" s="38">
        <v>1.0450027289039738</v>
      </c>
      <c r="W11" s="37">
        <v>3</v>
      </c>
      <c r="X11" s="99" t="s">
        <v>58</v>
      </c>
      <c r="Y11" s="99">
        <v>0.15902140672450021</v>
      </c>
      <c r="Z11" s="37">
        <v>3</v>
      </c>
      <c r="AA11" s="99" t="s">
        <v>23</v>
      </c>
      <c r="AB11" s="38">
        <v>1.0555352526959647</v>
      </c>
      <c r="AC11" s="99">
        <v>0.12012012011985893</v>
      </c>
    </row>
    <row r="12" spans="1:50" ht="16.149999999999999" customHeight="1" x14ac:dyDescent="0.25">
      <c r="A12" s="37">
        <v>8</v>
      </c>
      <c r="B12" s="37">
        <v>3</v>
      </c>
      <c r="C12" s="37">
        <v>25</v>
      </c>
      <c r="D12" s="140" t="s">
        <v>234</v>
      </c>
      <c r="E12" s="157">
        <v>202202.38500000001</v>
      </c>
      <c r="F12" s="14">
        <v>1858239.9182</v>
      </c>
      <c r="G12" s="157">
        <v>1778215.3737999999</v>
      </c>
      <c r="H12" s="16">
        <v>1.0450027289039738</v>
      </c>
      <c r="I12" s="9">
        <v>1.1399999999999999</v>
      </c>
      <c r="J12" s="9">
        <v>0.09</v>
      </c>
      <c r="K12" s="6">
        <v>0.12404787812506264</v>
      </c>
      <c r="L12" s="159">
        <v>0.1175190424342699</v>
      </c>
      <c r="M12" s="6">
        <v>1.2114537446999999E-2</v>
      </c>
      <c r="N12" s="6">
        <v>6.4345218851000002E-2</v>
      </c>
      <c r="O12" s="6">
        <v>0.22419281064999999</v>
      </c>
      <c r="R12" s="38">
        <v>0.96666932001947059</v>
      </c>
      <c r="S12" s="39">
        <v>0.12337922991482458</v>
      </c>
      <c r="T12" s="37">
        <v>4</v>
      </c>
      <c r="U12" s="39" t="s">
        <v>447</v>
      </c>
      <c r="V12" s="38">
        <v>1.0441826242591274</v>
      </c>
      <c r="W12" s="37">
        <v>4</v>
      </c>
      <c r="X12" s="99" t="s">
        <v>238</v>
      </c>
      <c r="Y12" s="99">
        <v>0.15577059240028324</v>
      </c>
      <c r="Z12" s="37">
        <v>4</v>
      </c>
      <c r="AA12" s="99" t="s">
        <v>35</v>
      </c>
      <c r="AB12" s="38">
        <v>1.0188409954785933</v>
      </c>
      <c r="AC12" s="99">
        <v>0.11416113368456907</v>
      </c>
    </row>
    <row r="13" spans="1:50" ht="16.149999999999999" customHeight="1" x14ac:dyDescent="0.25">
      <c r="A13" s="37">
        <v>1</v>
      </c>
      <c r="B13" s="37">
        <v>2</v>
      </c>
      <c r="C13" s="37">
        <v>14</v>
      </c>
      <c r="D13" s="127" t="s">
        <v>15</v>
      </c>
      <c r="E13" s="158">
        <v>101508.77099999999</v>
      </c>
      <c r="F13" s="15">
        <v>10901026.916999999</v>
      </c>
      <c r="G13" s="158">
        <v>10381050.207</v>
      </c>
      <c r="H13" s="17">
        <v>1.0500890275676902</v>
      </c>
      <c r="I13" s="10">
        <v>14.66</v>
      </c>
      <c r="J13" s="10">
        <v>1.2</v>
      </c>
      <c r="K13" s="8">
        <v>0.13651177950393828</v>
      </c>
      <c r="L13" s="160">
        <v>0.13409069746635136</v>
      </c>
      <c r="M13" s="8">
        <v>1.5508274232999998E-2</v>
      </c>
      <c r="N13" s="8">
        <v>2.2583654356000002E-2</v>
      </c>
      <c r="O13" s="8">
        <v>0.21618932754</v>
      </c>
      <c r="R13" s="38">
        <v>0.96666932001947059</v>
      </c>
      <c r="S13" s="39">
        <v>0.12337922991482458</v>
      </c>
      <c r="T13" s="37">
        <v>5</v>
      </c>
      <c r="U13" s="39" t="s">
        <v>35</v>
      </c>
      <c r="V13" s="38">
        <v>1.0188409954785933</v>
      </c>
      <c r="W13" s="37">
        <v>5</v>
      </c>
      <c r="X13" s="99" t="s">
        <v>50</v>
      </c>
      <c r="Y13" s="99">
        <v>0.14747736093143596</v>
      </c>
      <c r="Z13" s="37">
        <v>5</v>
      </c>
      <c r="AA13" s="99" t="s">
        <v>41</v>
      </c>
      <c r="AB13" s="38">
        <v>0.8755296046315092</v>
      </c>
      <c r="AC13" s="99">
        <v>0.13349814586050684</v>
      </c>
    </row>
    <row r="14" spans="1:50" ht="16.149999999999999" customHeight="1" x14ac:dyDescent="0.25">
      <c r="A14" s="37">
        <v>10</v>
      </c>
      <c r="B14" s="37">
        <v>10</v>
      </c>
      <c r="C14" s="37">
        <v>28</v>
      </c>
      <c r="D14" s="140" t="s">
        <v>34</v>
      </c>
      <c r="E14" s="157">
        <v>15418.106</v>
      </c>
      <c r="F14" s="14">
        <v>1510203.4827000001</v>
      </c>
      <c r="G14" s="157">
        <v>1517657.7904000001</v>
      </c>
      <c r="H14" s="16">
        <v>0.99508828159605378</v>
      </c>
      <c r="I14" s="9">
        <v>12.35</v>
      </c>
      <c r="J14" s="9">
        <v>0.95</v>
      </c>
      <c r="K14" s="6">
        <v>0.12608473711077081</v>
      </c>
      <c r="L14" s="159">
        <v>0.11638591117917303</v>
      </c>
      <c r="M14" s="6">
        <v>4.0853845347999998E-4</v>
      </c>
      <c r="N14" s="6">
        <v>1.9486528310000001E-2</v>
      </c>
      <c r="O14" s="6">
        <v>0.16399636952000002</v>
      </c>
      <c r="R14" s="38">
        <v>0.96666932001947059</v>
      </c>
      <c r="S14" s="39">
        <v>0.12337922991482458</v>
      </c>
      <c r="T14" s="37">
        <v>6</v>
      </c>
      <c r="U14" s="39" t="s">
        <v>381</v>
      </c>
      <c r="V14" s="38">
        <v>1.0064783723142816</v>
      </c>
      <c r="W14" s="37">
        <v>6</v>
      </c>
      <c r="X14" s="99" t="s">
        <v>447</v>
      </c>
      <c r="Y14" s="99">
        <v>0.14730878186968838</v>
      </c>
      <c r="Z14" s="37">
        <v>6</v>
      </c>
      <c r="AA14" s="99" t="s">
        <v>447</v>
      </c>
      <c r="AB14" s="38">
        <v>1.0441826242591274</v>
      </c>
      <c r="AC14" s="99">
        <v>0.14730878186968838</v>
      </c>
    </row>
    <row r="15" spans="1:50" ht="16.149999999999999" customHeight="1" x14ac:dyDescent="0.25">
      <c r="A15" s="37">
        <v>2</v>
      </c>
      <c r="B15" s="37">
        <v>9</v>
      </c>
      <c r="C15" s="37">
        <v>36</v>
      </c>
      <c r="D15" s="127" t="s">
        <v>13</v>
      </c>
      <c r="E15" s="158">
        <v>80078.186000000002</v>
      </c>
      <c r="F15" s="15">
        <v>7430454.8788999999</v>
      </c>
      <c r="G15" s="158">
        <v>7454825.5436000004</v>
      </c>
      <c r="H15" s="17">
        <v>0.99673088732157888</v>
      </c>
      <c r="I15" s="10">
        <v>9.93</v>
      </c>
      <c r="J15" s="10">
        <v>0.7</v>
      </c>
      <c r="K15" s="8">
        <v>0.10701584222495371</v>
      </c>
      <c r="L15" s="160">
        <v>9.0526996444069599E-2</v>
      </c>
      <c r="M15" s="8">
        <v>1.8439249259E-2</v>
      </c>
      <c r="N15" s="8">
        <v>4.0771454524000002E-2</v>
      </c>
      <c r="O15" s="8">
        <v>0.18914699786</v>
      </c>
      <c r="R15" s="38">
        <v>0.96666932001947059</v>
      </c>
      <c r="S15" s="39">
        <v>0.12337922991482458</v>
      </c>
      <c r="T15" s="37">
        <v>7</v>
      </c>
      <c r="U15" s="39" t="s">
        <v>47</v>
      </c>
      <c r="V15" s="38">
        <v>1.0023677167257503</v>
      </c>
      <c r="W15" s="37">
        <v>7</v>
      </c>
      <c r="X15" s="99" t="s">
        <v>67</v>
      </c>
      <c r="Y15" s="99">
        <v>0.14720518458511747</v>
      </c>
      <c r="Z15" s="37">
        <v>7</v>
      </c>
      <c r="AA15" s="99" t="s">
        <v>39</v>
      </c>
      <c r="AB15" s="38">
        <v>0.92869415325744531</v>
      </c>
      <c r="AC15" s="99">
        <v>0.1204950254792526</v>
      </c>
    </row>
    <row r="16" spans="1:50" ht="16.149999999999999" customHeight="1" x14ac:dyDescent="0.25">
      <c r="A16" s="37">
        <v>3</v>
      </c>
      <c r="B16" s="37">
        <v>1</v>
      </c>
      <c r="C16" s="37">
        <v>23</v>
      </c>
      <c r="D16" s="140" t="s">
        <v>23</v>
      </c>
      <c r="E16" s="157">
        <v>460269.53100000002</v>
      </c>
      <c r="F16" s="14">
        <v>4598092.6146999998</v>
      </c>
      <c r="G16" s="157">
        <v>4356171.5280999998</v>
      </c>
      <c r="H16" s="16">
        <v>1.0555352526959647</v>
      </c>
      <c r="I16" s="9">
        <v>1.18</v>
      </c>
      <c r="J16" s="9">
        <v>0.1</v>
      </c>
      <c r="K16" s="6">
        <v>0.11811811811786123</v>
      </c>
      <c r="L16" s="159">
        <v>0.12012012011985893</v>
      </c>
      <c r="M16" s="6">
        <v>4.9369747899999997E-2</v>
      </c>
      <c r="N16" s="6">
        <v>6.9378916824000006E-2</v>
      </c>
      <c r="O16" s="6">
        <v>0.24368969348</v>
      </c>
      <c r="R16" s="38">
        <v>0.96666932001947059</v>
      </c>
      <c r="S16" s="39">
        <v>0.12337922991482458</v>
      </c>
      <c r="T16" s="37">
        <v>8</v>
      </c>
      <c r="U16" s="39" t="s">
        <v>58</v>
      </c>
      <c r="V16" s="38">
        <v>0.99831641128259863</v>
      </c>
      <c r="W16" s="37">
        <v>8</v>
      </c>
      <c r="X16" s="99" t="s">
        <v>237</v>
      </c>
      <c r="Y16" s="99">
        <v>0.14187313663456783</v>
      </c>
      <c r="Z16" s="37">
        <v>8</v>
      </c>
      <c r="AA16" s="99" t="s">
        <v>234</v>
      </c>
      <c r="AB16" s="38">
        <v>1.0450027289039738</v>
      </c>
      <c r="AC16" s="99">
        <v>0.1175190424342699</v>
      </c>
    </row>
    <row r="17" spans="1:29" ht="16.149999999999999" customHeight="1" x14ac:dyDescent="0.25">
      <c r="A17" s="37">
        <v>28</v>
      </c>
      <c r="B17" s="37">
        <v>30</v>
      </c>
      <c r="C17" s="37">
        <v>1</v>
      </c>
      <c r="D17" s="127" t="s">
        <v>388</v>
      </c>
      <c r="E17" s="158">
        <v>4836.3239999999996</v>
      </c>
      <c r="F17" s="15">
        <v>398464.73436</v>
      </c>
      <c r="G17" s="158">
        <v>458809.65824000002</v>
      </c>
      <c r="H17" s="17">
        <v>0.86847503578829632</v>
      </c>
      <c r="I17" s="10">
        <v>16.079999999999998</v>
      </c>
      <c r="J17" s="10">
        <v>1.2</v>
      </c>
      <c r="K17" s="8">
        <v>0.19516931666464374</v>
      </c>
      <c r="L17" s="160">
        <v>0.17477849253550184</v>
      </c>
      <c r="M17" s="8">
        <v>-1.8114646646000002E-2</v>
      </c>
      <c r="N17" s="8">
        <v>6.3344731188000006E-2</v>
      </c>
      <c r="O17" s="8">
        <v>9.9482579885999997E-2</v>
      </c>
      <c r="R17" s="38">
        <v>0.96666932001947059</v>
      </c>
      <c r="S17" s="39">
        <v>0.12337922991482458</v>
      </c>
      <c r="T17" s="37">
        <v>9</v>
      </c>
      <c r="U17" s="39" t="s">
        <v>13</v>
      </c>
      <c r="V17" s="38">
        <v>0.99673088732157888</v>
      </c>
      <c r="W17" s="37">
        <v>9</v>
      </c>
      <c r="X17" s="99" t="s">
        <v>413</v>
      </c>
      <c r="Y17" s="99">
        <v>0.14087513340448241</v>
      </c>
      <c r="Z17" s="37">
        <v>9</v>
      </c>
      <c r="AA17" s="99" t="s">
        <v>47</v>
      </c>
      <c r="AB17" s="38">
        <v>1.0023677167257503</v>
      </c>
      <c r="AC17" s="99">
        <v>0.12513034410844631</v>
      </c>
    </row>
    <row r="18" spans="1:29" ht="16.149999999999999" customHeight="1" x14ac:dyDescent="0.25">
      <c r="A18" s="37">
        <v>34</v>
      </c>
      <c r="B18" s="37">
        <v>17</v>
      </c>
      <c r="C18" s="37">
        <v>34</v>
      </c>
      <c r="D18" s="140" t="s">
        <v>389</v>
      </c>
      <c r="E18" s="157">
        <v>36000</v>
      </c>
      <c r="F18" s="14">
        <v>325080</v>
      </c>
      <c r="G18" s="157">
        <v>341571.11381000001</v>
      </c>
      <c r="H18" s="16">
        <v>0.95171982306684977</v>
      </c>
      <c r="I18" s="9">
        <v>1.18</v>
      </c>
      <c r="J18" s="9">
        <v>0.08</v>
      </c>
      <c r="K18" s="6">
        <v>0.13067552602436322</v>
      </c>
      <c r="L18" s="159">
        <v>0.10631229235880399</v>
      </c>
      <c r="M18" s="6">
        <v>1.2331838564999999E-2</v>
      </c>
      <c r="N18" s="6">
        <v>4.7239832998000005E-2</v>
      </c>
      <c r="O18" s="6">
        <v>0.22320534985999999</v>
      </c>
      <c r="R18" s="38">
        <v>0.96666932001947059</v>
      </c>
      <c r="S18" s="39">
        <v>0.12337922991482458</v>
      </c>
      <c r="T18" s="37">
        <v>10</v>
      </c>
      <c r="U18" s="39" t="s">
        <v>34</v>
      </c>
      <c r="V18" s="38">
        <v>0.99508828159605378</v>
      </c>
      <c r="W18" s="37">
        <v>10</v>
      </c>
      <c r="X18" s="99" t="s">
        <v>392</v>
      </c>
      <c r="Y18" s="99">
        <v>0.13932092004381161</v>
      </c>
      <c r="Z18" s="37">
        <v>10</v>
      </c>
      <c r="AA18" s="99" t="s">
        <v>34</v>
      </c>
      <c r="AB18" s="38">
        <v>0.99508828159605378</v>
      </c>
      <c r="AC18" s="99">
        <v>0.11638591117917303</v>
      </c>
    </row>
    <row r="19" spans="1:29" ht="16.149999999999999" customHeight="1" x14ac:dyDescent="0.25">
      <c r="A19" s="37">
        <v>13</v>
      </c>
      <c r="B19" s="37">
        <v>8</v>
      </c>
      <c r="C19" s="37">
        <v>3</v>
      </c>
      <c r="D19" s="127" t="s">
        <v>58</v>
      </c>
      <c r="E19" s="158">
        <v>146101.28700000001</v>
      </c>
      <c r="F19" s="15">
        <v>1433253.6255000001</v>
      </c>
      <c r="G19" s="158">
        <v>1435670.7045</v>
      </c>
      <c r="H19" s="17">
        <v>0.99831641128259863</v>
      </c>
      <c r="I19" s="10">
        <v>1.51</v>
      </c>
      <c r="J19" s="10">
        <v>0.13</v>
      </c>
      <c r="K19" s="8">
        <v>0.1539245667653816</v>
      </c>
      <c r="L19" s="160">
        <v>0.15902140672450021</v>
      </c>
      <c r="M19" s="8">
        <v>2.1510913266E-3</v>
      </c>
      <c r="N19" s="8">
        <v>2.4936414977000002E-2</v>
      </c>
      <c r="O19" s="8">
        <v>0.23341016881000001</v>
      </c>
      <c r="R19" s="38">
        <v>0.96666932001947059</v>
      </c>
      <c r="S19" s="39">
        <v>0.12337922991482458</v>
      </c>
      <c r="T19" s="37">
        <v>11</v>
      </c>
      <c r="U19" s="39" t="s">
        <v>413</v>
      </c>
      <c r="V19" s="38">
        <v>0.99094013872595899</v>
      </c>
      <c r="W19" s="37">
        <v>11</v>
      </c>
      <c r="X19" s="99" t="s">
        <v>456</v>
      </c>
      <c r="Y19" s="99">
        <v>0.13821989528147363</v>
      </c>
      <c r="Z19" s="37">
        <v>11</v>
      </c>
      <c r="AA19" s="99" t="s">
        <v>46</v>
      </c>
      <c r="AB19" s="38">
        <v>0.97260187428746514</v>
      </c>
      <c r="AC19" s="99">
        <v>0.10637119113211872</v>
      </c>
    </row>
    <row r="20" spans="1:29" ht="16.149999999999999" customHeight="1" x14ac:dyDescent="0.25">
      <c r="A20" s="37">
        <v>15</v>
      </c>
      <c r="B20" s="37">
        <v>12</v>
      </c>
      <c r="C20" s="37">
        <v>8</v>
      </c>
      <c r="D20" s="140" t="s">
        <v>237</v>
      </c>
      <c r="E20" s="157">
        <v>12769.512000000001</v>
      </c>
      <c r="F20" s="14">
        <v>1242090.4321999999</v>
      </c>
      <c r="G20" s="157">
        <v>1275757.0754</v>
      </c>
      <c r="H20" s="16">
        <v>0.97361045935062185</v>
      </c>
      <c r="I20" s="9">
        <v>14.025</v>
      </c>
      <c r="J20" s="9">
        <v>1.1499999999999999</v>
      </c>
      <c r="K20" s="6">
        <v>0.14418628560143579</v>
      </c>
      <c r="L20" s="159">
        <v>0.14187313663456783</v>
      </c>
      <c r="M20" s="6">
        <v>-8.2265315223000006E-3</v>
      </c>
      <c r="N20" s="6">
        <v>1.9358776941000001E-2</v>
      </c>
      <c r="O20" s="6">
        <v>0.27566952802</v>
      </c>
      <c r="R20" s="38">
        <v>0.96666932001947059</v>
      </c>
      <c r="S20" s="39">
        <v>0.12337922991482458</v>
      </c>
      <c r="T20" s="37">
        <v>12</v>
      </c>
      <c r="U20" s="39" t="s">
        <v>237</v>
      </c>
      <c r="V20" s="38">
        <v>0.97361045935062185</v>
      </c>
      <c r="W20" s="37">
        <v>12</v>
      </c>
      <c r="X20" s="99" t="s">
        <v>387</v>
      </c>
      <c r="Y20" s="99">
        <v>0.13484661197887404</v>
      </c>
      <c r="Z20" s="37">
        <v>12</v>
      </c>
      <c r="AA20" s="99" t="s">
        <v>639</v>
      </c>
      <c r="AB20" s="38">
        <v>0.91233594300426291</v>
      </c>
      <c r="AC20" s="99">
        <v>0.1174943966017569</v>
      </c>
    </row>
    <row r="21" spans="1:29" ht="16.149999999999999" customHeight="1" x14ac:dyDescent="0.25">
      <c r="A21" s="37">
        <v>21</v>
      </c>
      <c r="B21" s="37">
        <v>15</v>
      </c>
      <c r="C21" s="37">
        <v>4</v>
      </c>
      <c r="D21" s="127" t="s">
        <v>238</v>
      </c>
      <c r="E21" s="158">
        <v>8807.8850000000002</v>
      </c>
      <c r="F21" s="15">
        <v>746380.17489999998</v>
      </c>
      <c r="G21" s="158">
        <v>776837.94704</v>
      </c>
      <c r="H21" s="17">
        <v>0.96079263087487699</v>
      </c>
      <c r="I21" s="10">
        <v>13.6</v>
      </c>
      <c r="J21" s="10">
        <v>1.1000000000000001</v>
      </c>
      <c r="K21" s="8">
        <v>0.16049091338211</v>
      </c>
      <c r="L21" s="160">
        <v>0.15577059240028324</v>
      </c>
      <c r="M21" s="8">
        <v>-2.8536297486E-3</v>
      </c>
      <c r="N21" s="8">
        <v>5.4565776408999997E-2</v>
      </c>
      <c r="O21" s="8">
        <v>0.27671595540999999</v>
      </c>
      <c r="R21" s="38">
        <v>0.96666932001947059</v>
      </c>
      <c r="S21" s="39">
        <v>0.12337922991482458</v>
      </c>
      <c r="T21" s="37">
        <v>13</v>
      </c>
      <c r="U21" s="39" t="s">
        <v>46</v>
      </c>
      <c r="V21" s="38">
        <v>0.97260187428746514</v>
      </c>
      <c r="W21" s="37">
        <v>13</v>
      </c>
      <c r="X21" s="99" t="s">
        <v>59</v>
      </c>
      <c r="Y21" s="99">
        <v>0.13432835820895522</v>
      </c>
      <c r="Z21" s="37">
        <v>13</v>
      </c>
      <c r="AA21" s="99" t="s">
        <v>58</v>
      </c>
      <c r="AB21" s="38">
        <v>0.99831641128259863</v>
      </c>
      <c r="AC21" s="99">
        <v>0.15902140672450021</v>
      </c>
    </row>
    <row r="22" spans="1:29" ht="16.149999999999999" customHeight="1" x14ac:dyDescent="0.25">
      <c r="A22" s="37">
        <v>33</v>
      </c>
      <c r="B22" s="37">
        <v>14</v>
      </c>
      <c r="C22" s="37">
        <v>10</v>
      </c>
      <c r="D22" s="128" t="s">
        <v>392</v>
      </c>
      <c r="E22" s="165">
        <v>36549.445</v>
      </c>
      <c r="F22" s="122">
        <v>333696.43284999998</v>
      </c>
      <c r="G22" s="165">
        <v>345067.61005000002</v>
      </c>
      <c r="H22" s="124">
        <v>0.96704652401785163</v>
      </c>
      <c r="I22" s="125">
        <v>1.2889999999999999</v>
      </c>
      <c r="J22" s="125">
        <v>0.106</v>
      </c>
      <c r="K22" s="123">
        <v>0.1411829134720701</v>
      </c>
      <c r="L22" s="170">
        <v>0.13932092004381161</v>
      </c>
      <c r="M22" s="6">
        <v>-5.8797909396000004E-3</v>
      </c>
      <c r="N22" s="6">
        <v>5.6195876275999999E-2</v>
      </c>
      <c r="O22" s="6">
        <v>0.27094369752999997</v>
      </c>
      <c r="R22" s="38">
        <v>0.96666932001947059</v>
      </c>
      <c r="S22" s="39">
        <v>0.12337922991482458</v>
      </c>
      <c r="T22" s="37">
        <v>14</v>
      </c>
      <c r="U22" s="39" t="s">
        <v>392</v>
      </c>
      <c r="V22" s="38">
        <v>0.96704652401785163</v>
      </c>
      <c r="W22" s="37">
        <v>14</v>
      </c>
      <c r="X22" s="99" t="s">
        <v>15</v>
      </c>
      <c r="Y22" s="99">
        <v>0.13409069746635136</v>
      </c>
      <c r="Z22" s="37">
        <v>14</v>
      </c>
      <c r="AA22" s="99" t="s">
        <v>36</v>
      </c>
      <c r="AB22" s="38">
        <v>0.94032847159575994</v>
      </c>
      <c r="AC22" s="99">
        <v>0.12801204819483181</v>
      </c>
    </row>
    <row r="23" spans="1:29" ht="16.149999999999999" customHeight="1" x14ac:dyDescent="0.25">
      <c r="A23" s="37">
        <v>32</v>
      </c>
      <c r="B23" s="37">
        <v>11</v>
      </c>
      <c r="C23" s="37">
        <v>9</v>
      </c>
      <c r="D23" s="127" t="s">
        <v>413</v>
      </c>
      <c r="E23" s="158">
        <v>37536.14</v>
      </c>
      <c r="F23" s="15">
        <v>351713.63179999997</v>
      </c>
      <c r="G23" s="158">
        <v>354929.24148999999</v>
      </c>
      <c r="H23" s="17">
        <v>0.99094013872595899</v>
      </c>
      <c r="I23" s="10">
        <v>1.31</v>
      </c>
      <c r="J23" s="10">
        <v>0.11</v>
      </c>
      <c r="K23" s="8">
        <v>0.13980789754535752</v>
      </c>
      <c r="L23" s="160">
        <v>0.14087513340448241</v>
      </c>
      <c r="M23" s="8">
        <v>5.3648068679000007E-3</v>
      </c>
      <c r="N23" s="8">
        <v>3.6130068718000001E-2</v>
      </c>
      <c r="O23" s="8">
        <v>0.31356548926</v>
      </c>
      <c r="R23" s="38">
        <v>0.96666932001947059</v>
      </c>
      <c r="S23" s="39">
        <v>0.12337922991482458</v>
      </c>
      <c r="T23" s="37">
        <v>15</v>
      </c>
      <c r="U23" s="39" t="s">
        <v>238</v>
      </c>
      <c r="V23" s="38">
        <v>0.96079263087487699</v>
      </c>
      <c r="W23" s="37">
        <v>15</v>
      </c>
      <c r="X23" s="99" t="s">
        <v>41</v>
      </c>
      <c r="Y23" s="99">
        <v>0.13349814586050684</v>
      </c>
      <c r="Z23" s="37">
        <v>15</v>
      </c>
      <c r="AA23" s="99" t="s">
        <v>237</v>
      </c>
      <c r="AB23" s="38">
        <v>0.97361045935062185</v>
      </c>
      <c r="AC23" s="99">
        <v>0.14187313663456783</v>
      </c>
    </row>
    <row r="24" spans="1:29" ht="16.149999999999999" customHeight="1" x14ac:dyDescent="0.25">
      <c r="A24" s="37">
        <v>30</v>
      </c>
      <c r="B24" s="37">
        <v>27</v>
      </c>
      <c r="C24" s="37">
        <v>12</v>
      </c>
      <c r="D24" s="128" t="s">
        <v>387</v>
      </c>
      <c r="E24" s="165">
        <v>4200</v>
      </c>
      <c r="F24" s="122">
        <v>373758</v>
      </c>
      <c r="G24" s="165">
        <v>414645.15756999998</v>
      </c>
      <c r="H24" s="124">
        <v>0.90139241512039736</v>
      </c>
      <c r="I24" s="125">
        <v>12</v>
      </c>
      <c r="J24" s="125">
        <v>1</v>
      </c>
      <c r="K24" s="123">
        <v>0.13484661197887404</v>
      </c>
      <c r="L24" s="170">
        <v>0.13484661197887404</v>
      </c>
      <c r="M24" s="6">
        <v>1.1023486762E-2</v>
      </c>
      <c r="N24" s="6">
        <v>7.1322191293999998E-2</v>
      </c>
      <c r="O24" s="6">
        <v>0.20832039462000002</v>
      </c>
      <c r="R24" s="38">
        <v>0.96666932001947059</v>
      </c>
      <c r="S24" s="39">
        <v>0.12337922991482458</v>
      </c>
      <c r="T24" s="37">
        <v>16</v>
      </c>
      <c r="U24" s="39" t="s">
        <v>458</v>
      </c>
      <c r="V24" s="38">
        <v>0.95365704147257802</v>
      </c>
      <c r="W24" s="37">
        <v>16</v>
      </c>
      <c r="X24" s="99" t="s">
        <v>222</v>
      </c>
      <c r="Y24" s="99">
        <v>0.1296023564064801</v>
      </c>
      <c r="Z24" s="37">
        <v>16</v>
      </c>
      <c r="AA24" s="99" t="s">
        <v>222</v>
      </c>
      <c r="AB24" s="38">
        <v>0.86134600009878737</v>
      </c>
      <c r="AC24" s="99">
        <v>0.1296023564064801</v>
      </c>
    </row>
    <row r="25" spans="1:29" ht="16.149999999999999" customHeight="1" x14ac:dyDescent="0.25">
      <c r="A25" s="37">
        <v>12</v>
      </c>
      <c r="B25" s="37">
        <v>25</v>
      </c>
      <c r="C25" s="37">
        <v>26</v>
      </c>
      <c r="D25" s="127" t="s">
        <v>639</v>
      </c>
      <c r="E25" s="158">
        <v>17011.706999999999</v>
      </c>
      <c r="F25" s="15">
        <v>1442082.4024</v>
      </c>
      <c r="G25" s="158">
        <v>1580648.459</v>
      </c>
      <c r="H25" s="17">
        <v>0.91233594300426291</v>
      </c>
      <c r="I25" s="10">
        <v>11.64</v>
      </c>
      <c r="J25" s="10">
        <v>0.83</v>
      </c>
      <c r="K25" s="8">
        <v>0.13731272855867976</v>
      </c>
      <c r="L25" s="160">
        <v>0.1174943966017569</v>
      </c>
      <c r="M25" s="8">
        <v>-3.5017037249000002E-2</v>
      </c>
      <c r="N25" s="8">
        <v>2.2010967354000002E-2</v>
      </c>
      <c r="O25" s="8">
        <v>0.15929407443000002</v>
      </c>
      <c r="R25" s="38">
        <v>0.96666932001947059</v>
      </c>
      <c r="S25" s="39">
        <v>0.12337922991482458</v>
      </c>
      <c r="T25" s="37">
        <v>17</v>
      </c>
      <c r="U25" s="39" t="s">
        <v>389</v>
      </c>
      <c r="V25" s="38">
        <v>0.95171982306684977</v>
      </c>
      <c r="W25" s="37">
        <v>17</v>
      </c>
      <c r="X25" s="99" t="s">
        <v>36</v>
      </c>
      <c r="Y25" s="99">
        <v>0.12801204819483181</v>
      </c>
      <c r="Z25" s="37">
        <v>17</v>
      </c>
      <c r="AA25" s="99" t="s">
        <v>380</v>
      </c>
      <c r="AB25" s="38">
        <v>0.83525752218298954</v>
      </c>
      <c r="AC25" s="99">
        <v>0.11602209944945953</v>
      </c>
    </row>
    <row r="26" spans="1:29" ht="16.149999999999999" customHeight="1" x14ac:dyDescent="0.25">
      <c r="A26" s="37">
        <v>35</v>
      </c>
      <c r="B26" s="37">
        <v>18</v>
      </c>
      <c r="C26" s="37">
        <v>18</v>
      </c>
      <c r="D26" s="128" t="s">
        <v>391</v>
      </c>
      <c r="E26" s="165">
        <v>30912.378998</v>
      </c>
      <c r="F26" s="122">
        <v>289958.11499999999</v>
      </c>
      <c r="G26" s="165">
        <v>306908.90918999998</v>
      </c>
      <c r="H26" s="124">
        <v>0.94476929902511841</v>
      </c>
      <c r="I26" s="125">
        <v>1.2350000000000001</v>
      </c>
      <c r="J26" s="125">
        <v>0.1</v>
      </c>
      <c r="K26" s="123">
        <v>0.13166311300695965</v>
      </c>
      <c r="L26" s="170">
        <v>0.12793176972336162</v>
      </c>
      <c r="M26" s="6">
        <v>-2.2916666666999999E-2</v>
      </c>
      <c r="N26" s="6">
        <v>2.4617117117000001E-2</v>
      </c>
      <c r="O26" s="6">
        <v>0.25506610267000002</v>
      </c>
      <c r="R26" s="38">
        <v>0.96666932001947059</v>
      </c>
      <c r="S26" s="39">
        <v>0.12337922991482458</v>
      </c>
      <c r="T26" s="37">
        <v>18</v>
      </c>
      <c r="U26" s="39" t="s">
        <v>391</v>
      </c>
      <c r="V26" s="38">
        <v>0.94476929902511841</v>
      </c>
      <c r="W26" s="37">
        <v>18</v>
      </c>
      <c r="X26" s="99" t="s">
        <v>391</v>
      </c>
      <c r="Y26" s="99">
        <v>0.12793176972336162</v>
      </c>
      <c r="Z26" s="37">
        <v>18</v>
      </c>
      <c r="AA26" s="99" t="s">
        <v>456</v>
      </c>
      <c r="AB26" s="38">
        <v>0.91739628017983499</v>
      </c>
      <c r="AC26" s="99">
        <v>0.13821989528147363</v>
      </c>
    </row>
    <row r="27" spans="1:29" ht="16.149999999999999" customHeight="1" x14ac:dyDescent="0.25">
      <c r="A27" s="37">
        <v>9</v>
      </c>
      <c r="B27" s="37">
        <v>7</v>
      </c>
      <c r="C27" s="37">
        <v>20</v>
      </c>
      <c r="D27" s="127" t="s">
        <v>47</v>
      </c>
      <c r="E27" s="158">
        <v>16960.024000000001</v>
      </c>
      <c r="F27" s="15">
        <v>1626466.3015999999</v>
      </c>
      <c r="G27" s="158">
        <v>1622624.3866999999</v>
      </c>
      <c r="H27" s="17">
        <v>1.0023677167257503</v>
      </c>
      <c r="I27" s="10">
        <v>11.5</v>
      </c>
      <c r="J27" s="10">
        <v>1</v>
      </c>
      <c r="K27" s="8">
        <v>0.11991657977059439</v>
      </c>
      <c r="L27" s="160">
        <v>0.12513034410844631</v>
      </c>
      <c r="M27" s="8">
        <v>2.5626820086E-2</v>
      </c>
      <c r="N27" s="8">
        <v>7.0422301681999991E-2</v>
      </c>
      <c r="O27" s="8">
        <v>0.38719670135999995</v>
      </c>
      <c r="R27" s="38">
        <v>0.96666932001947059</v>
      </c>
      <c r="S27" s="39">
        <v>0.12337922991482458</v>
      </c>
      <c r="T27" s="37">
        <v>19</v>
      </c>
      <c r="U27" s="39" t="s">
        <v>36</v>
      </c>
      <c r="V27" s="38">
        <v>0.94032847159575994</v>
      </c>
      <c r="W27" s="37">
        <v>19</v>
      </c>
      <c r="X27" s="99" t="s">
        <v>51</v>
      </c>
      <c r="Y27" s="99">
        <v>0.12616487455225373</v>
      </c>
      <c r="Z27" s="37">
        <v>19</v>
      </c>
      <c r="AA27" s="99" t="s">
        <v>224</v>
      </c>
      <c r="AB27" s="38">
        <v>0.90054751711837733</v>
      </c>
      <c r="AC27" s="99">
        <v>9.3784344852851378E-2</v>
      </c>
    </row>
    <row r="28" spans="1:29" ht="16.149999999999999" customHeight="1" x14ac:dyDescent="0.25">
      <c r="A28" s="37">
        <v>11</v>
      </c>
      <c r="B28" s="37">
        <v>13</v>
      </c>
      <c r="C28" s="37">
        <v>33</v>
      </c>
      <c r="D28" s="128" t="s">
        <v>46</v>
      </c>
      <c r="E28" s="165">
        <v>16300.275</v>
      </c>
      <c r="F28" s="122">
        <v>1471099.8188</v>
      </c>
      <c r="G28" s="165">
        <v>1512540.5962</v>
      </c>
      <c r="H28" s="124">
        <v>0.97260187428746514</v>
      </c>
      <c r="I28" s="125">
        <v>10.5</v>
      </c>
      <c r="J28" s="125">
        <v>0.8</v>
      </c>
      <c r="K28" s="123">
        <v>0.11634349030075483</v>
      </c>
      <c r="L28" s="170">
        <v>0.10637119113211872</v>
      </c>
      <c r="M28" s="6">
        <v>1.3849755159999999E-2</v>
      </c>
      <c r="N28" s="6">
        <v>4.9973179950000002E-2</v>
      </c>
      <c r="O28" s="6">
        <v>0.28281487093000002</v>
      </c>
      <c r="R28" s="38">
        <v>0.96666932001947059</v>
      </c>
      <c r="S28" s="39">
        <v>0.12337922991482458</v>
      </c>
      <c r="T28" s="37">
        <v>20</v>
      </c>
      <c r="U28" s="39" t="s">
        <v>51</v>
      </c>
      <c r="V28" s="38">
        <v>0.93626715945508698</v>
      </c>
      <c r="W28" s="37">
        <v>20</v>
      </c>
      <c r="X28" s="99" t="s">
        <v>47</v>
      </c>
      <c r="Y28" s="99">
        <v>0.12513034410844631</v>
      </c>
      <c r="Z28" s="37">
        <v>20</v>
      </c>
      <c r="AA28" s="99" t="s">
        <v>386</v>
      </c>
      <c r="AB28" s="38">
        <v>0.92222480061569234</v>
      </c>
      <c r="AC28" s="99">
        <v>0.11961414790996787</v>
      </c>
    </row>
    <row r="29" spans="1:29" ht="16.149999999999999" customHeight="1" x14ac:dyDescent="0.25">
      <c r="A29" s="37">
        <v>19</v>
      </c>
      <c r="B29" s="37">
        <v>28</v>
      </c>
      <c r="C29" s="37">
        <v>35</v>
      </c>
      <c r="D29" s="127" t="s">
        <v>224</v>
      </c>
      <c r="E29" s="158">
        <v>11787.246999999999</v>
      </c>
      <c r="F29" s="15">
        <v>965257.65682999999</v>
      </c>
      <c r="G29" s="158">
        <v>1071856.4412</v>
      </c>
      <c r="H29" s="17">
        <v>0.90054751711837733</v>
      </c>
      <c r="I29" s="10">
        <v>11.23</v>
      </c>
      <c r="J29" s="10">
        <v>0.64</v>
      </c>
      <c r="K29" s="8">
        <v>0.13713518134082306</v>
      </c>
      <c r="L29" s="160">
        <v>9.3784344852851378E-2</v>
      </c>
      <c r="M29" s="8">
        <v>5.5103852245999996E-3</v>
      </c>
      <c r="N29" s="8">
        <v>3.7862988062000003E-2</v>
      </c>
      <c r="O29" s="8">
        <v>0.20332799972000001</v>
      </c>
      <c r="R29" s="38">
        <v>0.96666932001947059</v>
      </c>
      <c r="S29" s="39">
        <v>0.12337922991482458</v>
      </c>
      <c r="T29" s="37">
        <v>21</v>
      </c>
      <c r="U29" s="39" t="s">
        <v>444</v>
      </c>
      <c r="V29" s="38">
        <v>0.93559910692147574</v>
      </c>
      <c r="W29" s="37">
        <v>21</v>
      </c>
      <c r="X29" s="99" t="s">
        <v>381</v>
      </c>
      <c r="Y29" s="99">
        <v>0.12163009404388715</v>
      </c>
      <c r="Z29" s="37">
        <v>21</v>
      </c>
      <c r="AA29" s="99" t="s">
        <v>238</v>
      </c>
      <c r="AB29" s="38">
        <v>0.96079263087487699</v>
      </c>
      <c r="AC29" s="99">
        <v>0.15577059240028324</v>
      </c>
    </row>
    <row r="30" spans="1:29" ht="16.149999999999999" customHeight="1" x14ac:dyDescent="0.25">
      <c r="A30" s="37">
        <v>14</v>
      </c>
      <c r="B30" s="37">
        <v>19</v>
      </c>
      <c r="C30" s="37">
        <v>17</v>
      </c>
      <c r="D30" s="128" t="s">
        <v>36</v>
      </c>
      <c r="E30" s="165">
        <v>15592.424000000001</v>
      </c>
      <c r="F30" s="122">
        <v>1242404.3443</v>
      </c>
      <c r="G30" s="165">
        <v>1321245.0562</v>
      </c>
      <c r="H30" s="124">
        <v>0.94032847159575994</v>
      </c>
      <c r="I30" s="125">
        <v>10.199999999999999</v>
      </c>
      <c r="J30" s="125">
        <v>0.85</v>
      </c>
      <c r="K30" s="123">
        <v>0.12801204819483181</v>
      </c>
      <c r="L30" s="170">
        <v>0.12801204819483181</v>
      </c>
      <c r="M30" s="6">
        <v>6.6961465582000002E-3</v>
      </c>
      <c r="N30" s="6">
        <v>-1.4853923857E-2</v>
      </c>
      <c r="O30" s="6">
        <v>0.15579767542</v>
      </c>
      <c r="R30" s="38">
        <v>0.96666932001947059</v>
      </c>
      <c r="S30" s="39">
        <v>0.12337922991482458</v>
      </c>
      <c r="T30" s="37">
        <v>22</v>
      </c>
      <c r="U30" s="39" t="s">
        <v>39</v>
      </c>
      <c r="V30" s="38">
        <v>0.92869415325744531</v>
      </c>
      <c r="W30" s="37">
        <v>22</v>
      </c>
      <c r="X30" s="99" t="s">
        <v>39</v>
      </c>
      <c r="Y30" s="99">
        <v>0.1204950254792526</v>
      </c>
      <c r="Z30" s="37">
        <v>22</v>
      </c>
      <c r="AA30" s="99" t="s">
        <v>51</v>
      </c>
      <c r="AB30" s="38">
        <v>0.93626715945508698</v>
      </c>
      <c r="AC30" s="99">
        <v>0.12616487455225373</v>
      </c>
    </row>
    <row r="31" spans="1:29" ht="16.149999999999999" customHeight="1" x14ac:dyDescent="0.25">
      <c r="A31" s="37">
        <v>29</v>
      </c>
      <c r="B31" s="37">
        <v>16</v>
      </c>
      <c r="C31" s="37">
        <v>27</v>
      </c>
      <c r="D31" s="127" t="s">
        <v>458</v>
      </c>
      <c r="E31" s="158">
        <v>3857.3589999999999</v>
      </c>
      <c r="F31" s="15">
        <v>374973.86839000002</v>
      </c>
      <c r="G31" s="158">
        <v>393195.72139999998</v>
      </c>
      <c r="H31" s="17">
        <v>0.95365704147257802</v>
      </c>
      <c r="I31" s="10">
        <v>12.05</v>
      </c>
      <c r="J31" s="10">
        <v>0.95</v>
      </c>
      <c r="K31" s="8">
        <v>0.12395844048966156</v>
      </c>
      <c r="L31" s="160">
        <v>0.11727188560847647</v>
      </c>
      <c r="M31" s="8">
        <v>3.3599149387999995E-2</v>
      </c>
      <c r="N31" s="8">
        <v>9.1627784233000012E-2</v>
      </c>
      <c r="O31" s="8">
        <v>0.24580826312999998</v>
      </c>
      <c r="R31" s="38">
        <v>0.96666932001947059</v>
      </c>
      <c r="S31" s="39">
        <v>0.12337922991482458</v>
      </c>
      <c r="T31" s="37">
        <v>23</v>
      </c>
      <c r="U31" s="39" t="s">
        <v>386</v>
      </c>
      <c r="V31" s="38">
        <v>0.92222480061569234</v>
      </c>
      <c r="W31" s="37">
        <v>23</v>
      </c>
      <c r="X31" s="99" t="s">
        <v>23</v>
      </c>
      <c r="Y31" s="99">
        <v>0.12012012011985893</v>
      </c>
      <c r="Z31" s="37">
        <v>23</v>
      </c>
      <c r="AA31" s="99" t="s">
        <v>50</v>
      </c>
      <c r="AB31" s="38">
        <v>0.81031856780792233</v>
      </c>
      <c r="AC31" s="99">
        <v>0.14747736093143596</v>
      </c>
    </row>
    <row r="32" spans="1:29" ht="16.149999999999999" customHeight="1" x14ac:dyDescent="0.25">
      <c r="A32" s="37">
        <v>17</v>
      </c>
      <c r="B32" s="37">
        <v>33</v>
      </c>
      <c r="C32" s="37">
        <v>29</v>
      </c>
      <c r="D32" s="128" t="s">
        <v>380</v>
      </c>
      <c r="E32" s="165">
        <v>164721.68299999999</v>
      </c>
      <c r="F32" s="122">
        <v>1192584.9849</v>
      </c>
      <c r="G32" s="165">
        <v>1427805.1418000001</v>
      </c>
      <c r="H32" s="124">
        <v>0.83525752218298954</v>
      </c>
      <c r="I32" s="125">
        <v>1</v>
      </c>
      <c r="J32" s="125">
        <v>7.0000000000000007E-2</v>
      </c>
      <c r="K32" s="123">
        <v>0.13812154696364229</v>
      </c>
      <c r="L32" s="170">
        <v>0.11602209944945953</v>
      </c>
      <c r="M32" s="6">
        <v>1.9718309858999999E-2</v>
      </c>
      <c r="N32" s="6">
        <v>2.1142497441999999E-2</v>
      </c>
      <c r="O32" s="6">
        <v>0.15333598576999999</v>
      </c>
      <c r="R32" s="38">
        <v>0.96666932001947059</v>
      </c>
      <c r="S32" s="39">
        <v>0.12337922991482458</v>
      </c>
      <c r="T32" s="37">
        <v>24</v>
      </c>
      <c r="U32" s="39" t="s">
        <v>456</v>
      </c>
      <c r="V32" s="38">
        <v>0.91739628017983499</v>
      </c>
      <c r="W32" s="37">
        <v>24</v>
      </c>
      <c r="X32" s="99" t="s">
        <v>386</v>
      </c>
      <c r="Y32" s="99">
        <v>0.11961414790996787</v>
      </c>
      <c r="Z32" s="37">
        <v>24</v>
      </c>
      <c r="AA32" s="99" t="s">
        <v>381</v>
      </c>
      <c r="AB32" s="38">
        <v>1.0064783723142816</v>
      </c>
      <c r="AC32" s="99">
        <v>0.12163009404388715</v>
      </c>
    </row>
    <row r="33" spans="1:50" s="7" customFormat="1" ht="16.149999999999999" customHeight="1" x14ac:dyDescent="0.25">
      <c r="A33" s="126">
        <v>22</v>
      </c>
      <c r="B33" s="126">
        <v>20</v>
      </c>
      <c r="C33" s="126">
        <v>19</v>
      </c>
      <c r="D33" s="127" t="s">
        <v>51</v>
      </c>
      <c r="E33" s="158">
        <v>8701.5519999000007</v>
      </c>
      <c r="F33" s="15">
        <v>728319.90238999994</v>
      </c>
      <c r="G33" s="158">
        <v>777897.52106000006</v>
      </c>
      <c r="H33" s="17">
        <v>0.93626715945508698</v>
      </c>
      <c r="I33" s="10">
        <v>10.93</v>
      </c>
      <c r="J33" s="10">
        <v>0.88</v>
      </c>
      <c r="K33" s="8">
        <v>0.13058542413410348</v>
      </c>
      <c r="L33" s="160">
        <v>0.12616487455225373</v>
      </c>
      <c r="M33" s="8">
        <v>-1.8757327081999998E-2</v>
      </c>
      <c r="N33" s="8">
        <v>3.0006011597000001E-2</v>
      </c>
      <c r="O33" s="8">
        <v>0.28446001575000002</v>
      </c>
      <c r="P33" s="203"/>
      <c r="Q33" s="203"/>
      <c r="R33" s="142">
        <v>0.96666932001947059</v>
      </c>
      <c r="S33" s="143">
        <v>0.12337922991482458</v>
      </c>
      <c r="T33" s="37">
        <v>25</v>
      </c>
      <c r="U33" s="143" t="s">
        <v>639</v>
      </c>
      <c r="V33" s="142">
        <v>0.91233594300426291</v>
      </c>
      <c r="W33" s="37">
        <v>25</v>
      </c>
      <c r="X33" s="177" t="s">
        <v>234</v>
      </c>
      <c r="Y33" s="177">
        <v>0.1175190424342699</v>
      </c>
      <c r="Z33" s="37">
        <v>25</v>
      </c>
      <c r="AA33" s="99" t="s">
        <v>240</v>
      </c>
      <c r="AB33" s="38">
        <v>0.37499127618837869</v>
      </c>
      <c r="AC33" s="99">
        <v>0.10847107438016527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149999999999999" customHeight="1" x14ac:dyDescent="0.25">
      <c r="A34" s="126">
        <v>16</v>
      </c>
      <c r="B34" s="126">
        <v>31</v>
      </c>
      <c r="C34" s="126">
        <v>16</v>
      </c>
      <c r="D34" s="127" t="s">
        <v>222</v>
      </c>
      <c r="E34" s="158">
        <v>14723.97</v>
      </c>
      <c r="F34" s="15">
        <v>1199709.0756000001</v>
      </c>
      <c r="G34" s="158">
        <v>1392830.611</v>
      </c>
      <c r="H34" s="17">
        <v>0.86134600009878737</v>
      </c>
      <c r="I34" s="10">
        <v>11.63</v>
      </c>
      <c r="J34" s="10">
        <v>0.88</v>
      </c>
      <c r="K34" s="8">
        <v>0.14273441335297005</v>
      </c>
      <c r="L34" s="160">
        <v>0.1296023564064801</v>
      </c>
      <c r="M34" s="8">
        <v>2.1052631578999999E-2</v>
      </c>
      <c r="N34" s="8">
        <v>2.2954505348E-2</v>
      </c>
      <c r="O34" s="8">
        <v>0.18906289719</v>
      </c>
      <c r="P34" s="203"/>
      <c r="Q34" s="203"/>
      <c r="R34" s="142">
        <v>0.96666932001947059</v>
      </c>
      <c r="S34" s="143">
        <v>0.12337922991482458</v>
      </c>
      <c r="T34" s="37">
        <v>26</v>
      </c>
      <c r="U34" s="143" t="s">
        <v>412</v>
      </c>
      <c r="V34" s="142">
        <v>0.90205371082664632</v>
      </c>
      <c r="W34" s="37">
        <v>26</v>
      </c>
      <c r="X34" s="177" t="s">
        <v>639</v>
      </c>
      <c r="Y34" s="177">
        <v>0.1174943966017569</v>
      </c>
      <c r="Z34" s="37">
        <v>26</v>
      </c>
      <c r="AA34" s="99" t="s">
        <v>59</v>
      </c>
      <c r="AB34" s="38">
        <v>0.78759610489368348</v>
      </c>
      <c r="AC34" s="99">
        <v>0.13432835820895522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149999999999999" customHeight="1" x14ac:dyDescent="0.25">
      <c r="A35" s="37">
        <v>20</v>
      </c>
      <c r="B35" s="37">
        <v>23</v>
      </c>
      <c r="C35" s="37">
        <v>24</v>
      </c>
      <c r="D35" s="176" t="s">
        <v>386</v>
      </c>
      <c r="E35" s="165">
        <v>99521.172000000006</v>
      </c>
      <c r="F35" s="122">
        <v>928532.53475999995</v>
      </c>
      <c r="G35" s="165">
        <v>1006839.6926</v>
      </c>
      <c r="H35" s="124">
        <v>0.92222480061569234</v>
      </c>
      <c r="I35" s="125">
        <v>1.1619999999999999</v>
      </c>
      <c r="J35" s="125">
        <v>9.2999999999999999E-2</v>
      </c>
      <c r="K35" s="123">
        <v>0.12454448017148982</v>
      </c>
      <c r="L35" s="170">
        <v>0.11961414790996787</v>
      </c>
      <c r="M35" s="123">
        <v>6.8091229640999994E-3</v>
      </c>
      <c r="N35" s="123">
        <v>1.9553542242999999E-2</v>
      </c>
      <c r="O35" s="123">
        <v>0.24642580507</v>
      </c>
      <c r="R35" s="38">
        <v>0.96666932001947059</v>
      </c>
      <c r="S35" s="39">
        <v>0.12337922991482458</v>
      </c>
      <c r="T35" s="37">
        <v>27</v>
      </c>
      <c r="U35" s="39" t="s">
        <v>387</v>
      </c>
      <c r="V35" s="38">
        <v>0.90139241512039736</v>
      </c>
      <c r="W35" s="37">
        <v>27</v>
      </c>
      <c r="X35" s="99" t="s">
        <v>458</v>
      </c>
      <c r="Y35" s="99">
        <v>0.11727188560847647</v>
      </c>
      <c r="Z35" s="37">
        <v>27</v>
      </c>
      <c r="AA35" s="99" t="s">
        <v>444</v>
      </c>
      <c r="AB35" s="38">
        <v>0.93559910692147574</v>
      </c>
      <c r="AC35" s="99">
        <v>0.11493252067914672</v>
      </c>
    </row>
    <row r="36" spans="1:50" s="7" customFormat="1" ht="16.149999999999999" customHeight="1" x14ac:dyDescent="0.25">
      <c r="A36" s="126">
        <v>27</v>
      </c>
      <c r="B36" s="126">
        <v>21</v>
      </c>
      <c r="C36" s="126">
        <v>30</v>
      </c>
      <c r="D36" s="127" t="s">
        <v>444</v>
      </c>
      <c r="E36" s="158">
        <v>4346.7629999999999</v>
      </c>
      <c r="F36" s="15">
        <v>399380.58444000001</v>
      </c>
      <c r="G36" s="158">
        <v>426871.48959999997</v>
      </c>
      <c r="H36" s="17">
        <v>0.93559910692147574</v>
      </c>
      <c r="I36" s="10">
        <v>12.25</v>
      </c>
      <c r="J36" s="10">
        <v>0.88</v>
      </c>
      <c r="K36" s="8">
        <v>0.13332607749238135</v>
      </c>
      <c r="L36" s="160">
        <v>0.11493252067914672</v>
      </c>
      <c r="M36" s="8">
        <v>3.1772501934000004E-3</v>
      </c>
      <c r="N36" s="8">
        <v>6.5201347911999996E-2</v>
      </c>
      <c r="O36" s="8">
        <v>0.25033213863999998</v>
      </c>
      <c r="P36" s="203"/>
      <c r="Q36" s="203"/>
      <c r="R36" s="142">
        <v>0.96666932001947059</v>
      </c>
      <c r="S36" s="143">
        <v>0.12337922991482458</v>
      </c>
      <c r="T36" s="37">
        <v>28</v>
      </c>
      <c r="U36" s="143" t="s">
        <v>224</v>
      </c>
      <c r="V36" s="142">
        <v>0.90054751711837733</v>
      </c>
      <c r="W36" s="37">
        <v>28</v>
      </c>
      <c r="X36" s="177" t="s">
        <v>34</v>
      </c>
      <c r="Y36" s="177">
        <v>0.11638591117917303</v>
      </c>
      <c r="Z36" s="37">
        <v>28</v>
      </c>
      <c r="AA36" s="99" t="s">
        <v>388</v>
      </c>
      <c r="AB36" s="38">
        <v>0.86847503578829632</v>
      </c>
      <c r="AC36" s="99">
        <v>0.17477849253550184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149999999999999" customHeight="1" x14ac:dyDescent="0.25">
      <c r="A37" s="37">
        <v>18</v>
      </c>
      <c r="B37" s="37">
        <v>24</v>
      </c>
      <c r="C37" s="37">
        <v>11</v>
      </c>
      <c r="D37" s="176" t="s">
        <v>456</v>
      </c>
      <c r="E37" s="165">
        <v>111598.921</v>
      </c>
      <c r="F37" s="122">
        <v>1065769.6956</v>
      </c>
      <c r="G37" s="165">
        <v>1161733.1775</v>
      </c>
      <c r="H37" s="124">
        <v>0.91739628017983499</v>
      </c>
      <c r="I37" s="125">
        <v>1.32</v>
      </c>
      <c r="J37" s="125">
        <v>0.11</v>
      </c>
      <c r="K37" s="123">
        <v>0.13821989528147363</v>
      </c>
      <c r="L37" s="170">
        <v>0.13821989528147363</v>
      </c>
      <c r="M37" s="123">
        <v>-1.3314041637E-2</v>
      </c>
      <c r="N37" s="123">
        <v>6.1918653246000002E-2</v>
      </c>
      <c r="O37" s="123">
        <v>0.36674017949999999</v>
      </c>
      <c r="R37" s="38">
        <v>0.96666932001947059</v>
      </c>
      <c r="S37" s="39">
        <v>0.12337922991482458</v>
      </c>
      <c r="T37" s="37">
        <v>29</v>
      </c>
      <c r="U37" s="39" t="s">
        <v>41</v>
      </c>
      <c r="V37" s="38">
        <v>0.8755296046315092</v>
      </c>
      <c r="W37" s="37">
        <v>29</v>
      </c>
      <c r="X37" s="99" t="s">
        <v>380</v>
      </c>
      <c r="Y37" s="99">
        <v>0.11602209944945953</v>
      </c>
      <c r="Z37" s="37">
        <v>29</v>
      </c>
      <c r="AA37" s="99" t="s">
        <v>458</v>
      </c>
      <c r="AB37" s="38">
        <v>0.95365704147257802</v>
      </c>
      <c r="AC37" s="99">
        <v>0.11727188560847647</v>
      </c>
    </row>
    <row r="38" spans="1:50" s="7" customFormat="1" ht="16.149999999999999" customHeight="1" x14ac:dyDescent="0.25">
      <c r="A38" s="126">
        <v>31</v>
      </c>
      <c r="B38" s="126">
        <v>26</v>
      </c>
      <c r="C38" s="126">
        <v>2</v>
      </c>
      <c r="D38" s="127" t="s">
        <v>412</v>
      </c>
      <c r="E38" s="158">
        <v>39761.584000000003</v>
      </c>
      <c r="F38" s="15">
        <v>357854.25599999999</v>
      </c>
      <c r="G38" s="158">
        <v>396710.58575000003</v>
      </c>
      <c r="H38" s="17">
        <v>0.90205371082664632</v>
      </c>
      <c r="I38" s="10">
        <v>1.44</v>
      </c>
      <c r="J38" s="10">
        <v>0.12</v>
      </c>
      <c r="K38" s="8">
        <v>0.16</v>
      </c>
      <c r="L38" s="160">
        <v>0.16</v>
      </c>
      <c r="M38" s="8">
        <v>2.0408163263999999E-2</v>
      </c>
      <c r="N38" s="8">
        <v>8.4714504114E-2</v>
      </c>
      <c r="O38" s="8">
        <v>0.24316715073</v>
      </c>
      <c r="P38" s="203"/>
      <c r="Q38" s="203"/>
      <c r="R38" s="142">
        <v>0.96666932001947059</v>
      </c>
      <c r="S38" s="143">
        <v>0.12337922991482458</v>
      </c>
      <c r="T38" s="37">
        <v>30</v>
      </c>
      <c r="U38" s="143" t="s">
        <v>388</v>
      </c>
      <c r="V38" s="142">
        <v>0.86847503578829632</v>
      </c>
      <c r="W38" s="37">
        <v>30</v>
      </c>
      <c r="X38" s="177" t="s">
        <v>444</v>
      </c>
      <c r="Y38" s="177">
        <v>0.11493252067914672</v>
      </c>
      <c r="Z38" s="37">
        <v>30</v>
      </c>
      <c r="AA38" s="99" t="s">
        <v>387</v>
      </c>
      <c r="AB38" s="38">
        <v>0.90139241512039736</v>
      </c>
      <c r="AC38" s="99">
        <v>0.13484661197887404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149999999999999" customHeight="1" x14ac:dyDescent="0.25">
      <c r="A39" s="37">
        <v>23</v>
      </c>
      <c r="B39" s="37">
        <v>34</v>
      </c>
      <c r="C39" s="37">
        <v>5</v>
      </c>
      <c r="D39" s="176" t="s">
        <v>50</v>
      </c>
      <c r="E39" s="165">
        <v>8126.7830000000004</v>
      </c>
      <c r="F39" s="122">
        <v>628200.32590000005</v>
      </c>
      <c r="G39" s="165">
        <v>775251.05663000001</v>
      </c>
      <c r="H39" s="124">
        <v>0.81031856780792233</v>
      </c>
      <c r="I39" s="125">
        <v>12.38</v>
      </c>
      <c r="J39" s="125">
        <v>0.95</v>
      </c>
      <c r="K39" s="123">
        <v>0.16015523932729625</v>
      </c>
      <c r="L39" s="170">
        <v>0.14747736093143596</v>
      </c>
      <c r="M39" s="123">
        <v>-1.2266802964000002E-2</v>
      </c>
      <c r="N39" s="123">
        <v>3.6956216531000001E-2</v>
      </c>
      <c r="O39" s="123">
        <v>0.19049550327999998</v>
      </c>
      <c r="R39" s="38">
        <v>0.96666932001947059</v>
      </c>
      <c r="S39" s="39">
        <v>0.12337922991482458</v>
      </c>
      <c r="T39" s="37">
        <v>31</v>
      </c>
      <c r="U39" s="39" t="s">
        <v>222</v>
      </c>
      <c r="V39" s="38">
        <v>0.86134600009878737</v>
      </c>
      <c r="W39" s="37">
        <v>31</v>
      </c>
      <c r="X39" s="99" t="s">
        <v>35</v>
      </c>
      <c r="Y39" s="99">
        <v>0.11416113368456907</v>
      </c>
      <c r="Z39" s="37">
        <v>31</v>
      </c>
      <c r="AA39" s="99" t="s">
        <v>412</v>
      </c>
      <c r="AB39" s="38">
        <v>0.90205371082664632</v>
      </c>
      <c r="AC39" s="99">
        <v>0.16</v>
      </c>
    </row>
    <row r="40" spans="1:50" s="7" customFormat="1" ht="16.149999999999999" customHeight="1" x14ac:dyDescent="0.25">
      <c r="A40" s="126">
        <v>7</v>
      </c>
      <c r="B40" s="126">
        <v>22</v>
      </c>
      <c r="C40" s="126">
        <v>22</v>
      </c>
      <c r="D40" s="127" t="s">
        <v>39</v>
      </c>
      <c r="E40" s="158">
        <v>26441.65</v>
      </c>
      <c r="F40" s="15">
        <v>2179320.7930000001</v>
      </c>
      <c r="G40" s="158">
        <v>2346650.7088000001</v>
      </c>
      <c r="H40" s="17">
        <v>0.92869415325744531</v>
      </c>
      <c r="I40" s="10">
        <v>11.261900000000001</v>
      </c>
      <c r="J40" s="10">
        <v>0.8276</v>
      </c>
      <c r="K40" s="8">
        <v>0.13664037854889591</v>
      </c>
      <c r="L40" s="160">
        <v>0.1204950254792526</v>
      </c>
      <c r="M40" s="8">
        <v>3.3491289795999999E-3</v>
      </c>
      <c r="N40" s="8">
        <v>2.5351901557000001E-2</v>
      </c>
      <c r="O40" s="8">
        <v>0.26445460804999998</v>
      </c>
      <c r="P40" s="203"/>
      <c r="Q40" s="203"/>
      <c r="R40" s="142">
        <v>0.96666932001947059</v>
      </c>
      <c r="S40" s="143">
        <v>0.12337922991482458</v>
      </c>
      <c r="T40" s="37">
        <v>32</v>
      </c>
      <c r="U40" s="143" t="s">
        <v>67</v>
      </c>
      <c r="V40" s="142">
        <v>0.85202483896046144</v>
      </c>
      <c r="W40" s="37">
        <v>32</v>
      </c>
      <c r="X40" s="177" t="s">
        <v>240</v>
      </c>
      <c r="Y40" s="177">
        <v>0.10847107438016527</v>
      </c>
      <c r="Z40" s="37">
        <v>32</v>
      </c>
      <c r="AA40" s="99" t="s">
        <v>413</v>
      </c>
      <c r="AB40" s="38">
        <v>0.99094013872595899</v>
      </c>
      <c r="AC40" s="99">
        <v>0.14087513340448241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149999999999999" customHeight="1" x14ac:dyDescent="0.25">
      <c r="A41" s="126">
        <v>5</v>
      </c>
      <c r="B41" s="126">
        <v>29</v>
      </c>
      <c r="C41" s="126">
        <v>15</v>
      </c>
      <c r="D41" s="127" t="s">
        <v>41</v>
      </c>
      <c r="E41" s="158">
        <v>348245.94699999999</v>
      </c>
      <c r="F41" s="15">
        <v>2817309.7111999998</v>
      </c>
      <c r="G41" s="158">
        <v>3217834.8925000001</v>
      </c>
      <c r="H41" s="17">
        <v>0.8755296046315092</v>
      </c>
      <c r="I41" s="10">
        <v>1.0429999999999999</v>
      </c>
      <c r="J41" s="10">
        <v>0.09</v>
      </c>
      <c r="K41" s="8">
        <v>0.12892459827084132</v>
      </c>
      <c r="L41" s="160">
        <v>0.13349814586050684</v>
      </c>
      <c r="M41" s="8">
        <v>1.2787276591999998E-3</v>
      </c>
      <c r="N41" s="8">
        <v>6.7847111328000004E-2</v>
      </c>
      <c r="O41" s="8">
        <v>0.48251227178999995</v>
      </c>
      <c r="P41" s="203"/>
      <c r="Q41" s="203"/>
      <c r="R41" s="142">
        <v>0.96666932001947059</v>
      </c>
      <c r="S41" s="143">
        <v>0.12337922991482458</v>
      </c>
      <c r="T41" s="37">
        <v>33</v>
      </c>
      <c r="U41" s="143" t="s">
        <v>380</v>
      </c>
      <c r="V41" s="142">
        <v>0.83525752218298954</v>
      </c>
      <c r="W41" s="37">
        <v>33</v>
      </c>
      <c r="X41" s="177" t="s">
        <v>46</v>
      </c>
      <c r="Y41" s="177">
        <v>0.10637119113211872</v>
      </c>
      <c r="Z41" s="37">
        <v>33</v>
      </c>
      <c r="AA41" s="99" t="s">
        <v>392</v>
      </c>
      <c r="AB41" s="38">
        <v>0.96704652401785163</v>
      </c>
      <c r="AC41" s="99">
        <v>0.13932092004381161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149999999999999" customHeight="1" x14ac:dyDescent="0.25">
      <c r="A42" s="37">
        <v>26</v>
      </c>
      <c r="B42" s="37">
        <v>35</v>
      </c>
      <c r="C42" s="37">
        <v>13</v>
      </c>
      <c r="D42" s="176" t="s">
        <v>59</v>
      </c>
      <c r="E42" s="165">
        <v>6257.8729999999996</v>
      </c>
      <c r="F42" s="122">
        <v>419277.49099999998</v>
      </c>
      <c r="G42" s="165">
        <v>532350.89457</v>
      </c>
      <c r="H42" s="124">
        <v>0.78759610489368348</v>
      </c>
      <c r="I42" s="125">
        <v>10.119999999999999</v>
      </c>
      <c r="J42" s="125">
        <v>0.75</v>
      </c>
      <c r="K42" s="123">
        <v>0.15104477611940298</v>
      </c>
      <c r="L42" s="170">
        <v>0.13432835820895522</v>
      </c>
      <c r="M42" s="6">
        <v>-1.8315018315000001E-2</v>
      </c>
      <c r="N42" s="6">
        <v>-5.1951279747000003E-3</v>
      </c>
      <c r="O42" s="6">
        <v>0.26175229134</v>
      </c>
      <c r="R42" s="38">
        <v>0.96666932001947059</v>
      </c>
      <c r="S42" s="39">
        <v>0.12337922991482458</v>
      </c>
      <c r="T42" s="37">
        <v>34</v>
      </c>
      <c r="U42" s="39" t="s">
        <v>50</v>
      </c>
      <c r="V42" s="38">
        <v>0.81031856780792233</v>
      </c>
      <c r="W42" s="37">
        <v>34</v>
      </c>
      <c r="X42" s="99" t="s">
        <v>389</v>
      </c>
      <c r="Y42" s="99">
        <v>0.10631229235880399</v>
      </c>
      <c r="Z42" s="37">
        <v>34</v>
      </c>
      <c r="AA42" s="99" t="s">
        <v>389</v>
      </c>
      <c r="AB42" s="38">
        <v>0.95171982306684977</v>
      </c>
      <c r="AC42" s="99">
        <v>0.10631229235880399</v>
      </c>
    </row>
    <row r="43" spans="1:50" s="7" customFormat="1" ht="16.149999999999999" customHeight="1" x14ac:dyDescent="0.25">
      <c r="A43" s="126">
        <v>36</v>
      </c>
      <c r="B43" s="126">
        <v>32</v>
      </c>
      <c r="C43" s="126">
        <v>7</v>
      </c>
      <c r="D43" s="127" t="s">
        <v>67</v>
      </c>
      <c r="E43" s="158">
        <v>3252.384</v>
      </c>
      <c r="F43" s="15">
        <v>281038.50144000002</v>
      </c>
      <c r="G43" s="158">
        <v>329847.77977000002</v>
      </c>
      <c r="H43" s="17">
        <v>0.85202483896046144</v>
      </c>
      <c r="I43" s="10">
        <v>12.76</v>
      </c>
      <c r="J43" s="10">
        <v>1.06</v>
      </c>
      <c r="K43" s="8">
        <v>0.14766809397060526</v>
      </c>
      <c r="L43" s="160">
        <v>0.14720518458511747</v>
      </c>
      <c r="M43" s="8">
        <v>-2.0960797642000002E-2</v>
      </c>
      <c r="N43" s="8">
        <v>0.11313367559</v>
      </c>
      <c r="O43" s="8">
        <v>0.42413318570999997</v>
      </c>
      <c r="P43" s="203"/>
      <c r="Q43" s="203"/>
      <c r="R43" s="142">
        <v>0.96666932001947059</v>
      </c>
      <c r="S43" s="143">
        <v>0.12337922991482458</v>
      </c>
      <c r="T43" s="37">
        <v>35</v>
      </c>
      <c r="U43" s="143" t="s">
        <v>59</v>
      </c>
      <c r="V43" s="142">
        <v>0.78759610489368348</v>
      </c>
      <c r="W43" s="37">
        <v>35</v>
      </c>
      <c r="X43" s="177" t="s">
        <v>224</v>
      </c>
      <c r="Y43" s="177">
        <v>9.3784344852851378E-2</v>
      </c>
      <c r="Z43" s="37">
        <v>35</v>
      </c>
      <c r="AA43" s="99" t="s">
        <v>391</v>
      </c>
      <c r="AB43" s="38">
        <v>0.94476929902511841</v>
      </c>
      <c r="AC43" s="99">
        <v>0.12793176972336162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149999999999999" customHeight="1" x14ac:dyDescent="0.25">
      <c r="A44" s="37">
        <v>25</v>
      </c>
      <c r="B44" s="37">
        <v>36</v>
      </c>
      <c r="C44" s="37">
        <v>32</v>
      </c>
      <c r="D44" s="128" t="s">
        <v>240</v>
      </c>
      <c r="E44" s="165">
        <v>11733.895</v>
      </c>
      <c r="F44" s="122">
        <v>454336.41440000001</v>
      </c>
      <c r="G44" s="165">
        <v>1211591.9576000001</v>
      </c>
      <c r="H44" s="124">
        <v>0.37499127618837869</v>
      </c>
      <c r="I44" s="125">
        <v>5.81</v>
      </c>
      <c r="J44" s="125">
        <v>0.35</v>
      </c>
      <c r="K44" s="123">
        <v>0.150051652892562</v>
      </c>
      <c r="L44" s="170">
        <v>0.10847107438016527</v>
      </c>
      <c r="M44" s="123">
        <v>1.0341261603999999E-3</v>
      </c>
      <c r="N44" s="123">
        <v>3.4154630603000002E-2</v>
      </c>
      <c r="O44" s="123">
        <v>-0.18046115760000001</v>
      </c>
      <c r="R44" s="38">
        <v>0.96666932001947059</v>
      </c>
      <c r="S44" s="39">
        <v>0.12337922991482458</v>
      </c>
      <c r="T44" s="37">
        <v>36</v>
      </c>
      <c r="U44" s="39" t="s">
        <v>240</v>
      </c>
      <c r="V44" s="38">
        <v>0.37499127618837869</v>
      </c>
      <c r="W44" s="37">
        <v>36</v>
      </c>
      <c r="X44" s="99" t="s">
        <v>13</v>
      </c>
      <c r="Y44" s="99">
        <v>9.0526996444069599E-2</v>
      </c>
      <c r="Z44" s="37">
        <v>36</v>
      </c>
      <c r="AA44" s="99" t="s">
        <v>67</v>
      </c>
      <c r="AB44" s="38">
        <v>0.85202483896046144</v>
      </c>
      <c r="AC44" s="99">
        <v>0.14720518458511747</v>
      </c>
    </row>
    <row r="45" spans="1:50" x14ac:dyDescent="0.25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25">
      <c r="L46" s="14"/>
      <c r="M46" s="14"/>
    </row>
    <row r="47" spans="1:50" x14ac:dyDescent="0.25">
      <c r="L47" s="14"/>
      <c r="M47" s="14"/>
    </row>
    <row r="48" spans="1:50" x14ac:dyDescent="0.25">
      <c r="M48" s="6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2.75" x14ac:dyDescent="0.25"/>
  <cols>
    <col min="1" max="1" width="0.28515625" style="37" hidden="1" customWidth="1"/>
    <col min="2" max="2" width="3" style="37" hidden="1" customWidth="1"/>
    <col min="3" max="3" width="0.28515625" style="37" customWidth="1"/>
    <col min="4" max="4" width="18.28515625" style="1" hidden="1" customWidth="1"/>
    <col min="5" max="5" width="12.28515625" style="1" customWidth="1"/>
    <col min="6" max="6" width="17" style="65" customWidth="1"/>
    <col min="7" max="7" width="14.5703125" style="1" customWidth="1"/>
    <col min="8" max="8" width="15.42578125" style="1" customWidth="1"/>
    <col min="9" max="9" width="14.85546875" style="1" customWidth="1"/>
    <col min="10" max="10" width="13.28515625" style="1" customWidth="1"/>
    <col min="11" max="11" width="22.5703125" style="1" customWidth="1"/>
    <col min="12" max="12" width="25.7109375" style="1" customWidth="1"/>
    <col min="13" max="13" width="14.7109375" style="1" customWidth="1"/>
    <col min="14" max="14" width="18.42578125" style="1" customWidth="1"/>
    <col min="15" max="15" width="13" style="1" customWidth="1"/>
    <col min="16" max="16" width="9.28515625" style="1" customWidth="1"/>
    <col min="17" max="17" width="18.85546875" style="1" customWidth="1"/>
    <col min="18" max="19" width="0.28515625" style="101" customWidth="1"/>
    <col min="20" max="27" width="0.28515625" style="37" customWidth="1"/>
    <col min="28" max="28" width="0.28515625" style="1" customWidth="1"/>
    <col min="29" max="16381" width="4.5703125" style="1" hidden="1"/>
    <col min="16382" max="16382" width="6.7109375" style="1" hidden="1"/>
    <col min="16383" max="16383" width="8.7109375" style="1" hidden="1"/>
    <col min="16384" max="16384" width="6.140625" style="1" hidden="1"/>
  </cols>
  <sheetData>
    <row r="1" spans="1:85" s="102" customFormat="1" ht="15" x14ac:dyDescent="0.25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5" x14ac:dyDescent="0.25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5" x14ac:dyDescent="0.25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5" x14ac:dyDescent="0.25">
      <c r="A4" s="28"/>
      <c r="B4" s="28"/>
      <c r="C4" s="28"/>
      <c r="E4" s="29" t="s">
        <v>643</v>
      </c>
      <c r="F4" s="62" t="s">
        <v>278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45" customHeight="1" x14ac:dyDescent="0.25">
      <c r="A6" s="110"/>
      <c r="B6" s="110"/>
      <c r="C6" s="110"/>
      <c r="D6" s="209" t="s">
        <v>1</v>
      </c>
      <c r="E6" s="209"/>
      <c r="F6" s="209"/>
      <c r="G6" s="188"/>
      <c r="H6" s="209" t="s">
        <v>301</v>
      </c>
      <c r="I6" s="211"/>
      <c r="J6" s="209" t="s">
        <v>7</v>
      </c>
      <c r="K6" s="209"/>
      <c r="L6" s="209"/>
      <c r="M6" s="209"/>
      <c r="N6" s="211"/>
      <c r="O6" s="209" t="s">
        <v>214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25">
      <c r="A7" s="100"/>
      <c r="B7" s="100"/>
      <c r="C7" s="100"/>
      <c r="D7" s="18" t="s">
        <v>150</v>
      </c>
      <c r="E7" s="189" t="s">
        <v>615</v>
      </c>
      <c r="F7" s="136" t="s">
        <v>209</v>
      </c>
      <c r="G7" s="175" t="s">
        <v>209</v>
      </c>
      <c r="H7" s="136" t="s">
        <v>209</v>
      </c>
      <c r="I7" s="166" t="s">
        <v>209</v>
      </c>
      <c r="J7" s="137">
        <v>0.91232455537623658</v>
      </c>
      <c r="K7" s="138">
        <v>9.035850947250001</v>
      </c>
      <c r="L7" s="138">
        <v>0.68162916666666662</v>
      </c>
      <c r="M7" s="139">
        <v>0.10737786799566267</v>
      </c>
      <c r="N7" s="174">
        <v>9.8556397797169612E-2</v>
      </c>
      <c r="O7" s="139">
        <v>-5.0176821209250008E-3</v>
      </c>
      <c r="P7" s="139">
        <v>-1.0242242088583335E-2</v>
      </c>
      <c r="Q7" s="139">
        <v>0.17678666152516673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25">
      <c r="A8" s="64"/>
      <c r="B8" s="64"/>
      <c r="C8" s="64"/>
      <c r="E8" s="56" t="s">
        <v>0</v>
      </c>
      <c r="F8" s="63" t="s">
        <v>148</v>
      </c>
      <c r="G8" s="167" t="s">
        <v>249</v>
      </c>
      <c r="H8" s="63" t="s">
        <v>10</v>
      </c>
      <c r="I8" s="167" t="s">
        <v>248</v>
      </c>
      <c r="J8" s="63" t="s">
        <v>6</v>
      </c>
      <c r="K8" s="63" t="s">
        <v>250</v>
      </c>
      <c r="L8" s="63" t="s">
        <v>251</v>
      </c>
      <c r="M8" s="63" t="s">
        <v>252</v>
      </c>
      <c r="N8" s="167" t="s">
        <v>253</v>
      </c>
      <c r="O8" s="63" t="s">
        <v>215</v>
      </c>
      <c r="P8" s="63" t="s">
        <v>216</v>
      </c>
      <c r="Q8" s="63" t="s">
        <v>217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99999999999999" customHeight="1" x14ac:dyDescent="0.25">
      <c r="A9" s="37">
        <v>7</v>
      </c>
      <c r="B9" s="37">
        <v>3</v>
      </c>
      <c r="E9" s="127" t="s">
        <v>55</v>
      </c>
      <c r="F9" s="66" t="s">
        <v>157</v>
      </c>
      <c r="G9" s="158">
        <v>62430.701999999997</v>
      </c>
      <c r="H9" s="15">
        <v>5803558.0579000004</v>
      </c>
      <c r="I9" s="158">
        <v>6315290.4260999998</v>
      </c>
      <c r="J9" s="17">
        <v>0.91896930565772583</v>
      </c>
      <c r="K9" s="10">
        <v>11.81</v>
      </c>
      <c r="L9" s="10">
        <v>0.93</v>
      </c>
      <c r="M9" s="8">
        <v>0.12704388984553247</v>
      </c>
      <c r="N9" s="160">
        <v>0.12005163511228978</v>
      </c>
      <c r="O9" s="8">
        <v>-1.5879737456E-2</v>
      </c>
      <c r="P9" s="8">
        <v>-3.1914696874000004E-2</v>
      </c>
      <c r="Q9" s="8">
        <v>2.3949590303999999E-2</v>
      </c>
      <c r="R9" s="147"/>
      <c r="S9" s="194"/>
      <c r="T9" s="148">
        <v>0.91232455537623658</v>
      </c>
      <c r="U9" s="149">
        <v>9.8556397797169612E-2</v>
      </c>
      <c r="V9" s="146">
        <v>1</v>
      </c>
      <c r="W9" s="149" t="s">
        <v>14</v>
      </c>
      <c r="X9" s="148">
        <v>1.0284038558262298</v>
      </c>
      <c r="Y9" s="146">
        <v>1</v>
      </c>
      <c r="Z9" s="181" t="s">
        <v>62</v>
      </c>
      <c r="AA9" s="181">
        <v>0.16106353061485365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99999999999999" customHeight="1" x14ac:dyDescent="0.25">
      <c r="A10" s="37">
        <v>5</v>
      </c>
      <c r="B10" s="37">
        <v>9</v>
      </c>
      <c r="E10" s="128" t="s">
        <v>74</v>
      </c>
      <c r="F10" s="119" t="s">
        <v>256</v>
      </c>
      <c r="G10" s="165">
        <v>2888.0940000000001</v>
      </c>
      <c r="H10" s="122">
        <v>402080.44667999999</v>
      </c>
      <c r="I10" s="165">
        <v>433196.62978000002</v>
      </c>
      <c r="J10" s="124">
        <v>0.92817076366498408</v>
      </c>
      <c r="K10" s="125">
        <v>15.059911367</v>
      </c>
      <c r="L10" s="125">
        <v>1</v>
      </c>
      <c r="M10" s="123">
        <v>0.1081734762749605</v>
      </c>
      <c r="N10" s="170">
        <v>8.6194512282717989E-2</v>
      </c>
      <c r="O10" s="6">
        <v>-2.4113276321E-2</v>
      </c>
      <c r="P10" s="6">
        <v>-6.1293024951000002E-2</v>
      </c>
      <c r="Q10" s="6">
        <v>3.1097848838E-2</v>
      </c>
      <c r="R10" s="147"/>
      <c r="S10" s="194"/>
      <c r="T10" s="148">
        <v>0.91232455537623658</v>
      </c>
      <c r="U10" s="149">
        <v>9.8556397797169612E-2</v>
      </c>
      <c r="V10" s="146">
        <v>2</v>
      </c>
      <c r="W10" s="149" t="s">
        <v>52</v>
      </c>
      <c r="X10" s="148">
        <v>1.0158651707374826</v>
      </c>
      <c r="Y10" s="146">
        <v>2</v>
      </c>
      <c r="Z10" s="181" t="s">
        <v>440</v>
      </c>
      <c r="AA10" s="181">
        <v>0.12475247524752478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99999999999999" customHeight="1" x14ac:dyDescent="0.25">
      <c r="A11" s="126">
        <v>2</v>
      </c>
      <c r="B11" s="126">
        <v>6</v>
      </c>
      <c r="C11" s="126"/>
      <c r="E11" s="127" t="s">
        <v>52</v>
      </c>
      <c r="F11" s="66" t="s">
        <v>157</v>
      </c>
      <c r="G11" s="158">
        <v>122266.25</v>
      </c>
      <c r="H11" s="15">
        <v>1320475.5</v>
      </c>
      <c r="I11" s="158">
        <v>1299853.1085000001</v>
      </c>
      <c r="J11" s="17">
        <v>1.0158651707374826</v>
      </c>
      <c r="K11" s="10">
        <v>1.0043</v>
      </c>
      <c r="L11" s="10">
        <v>8.3549999999999999E-2</v>
      </c>
      <c r="M11" s="8">
        <v>9.2990740740740735E-2</v>
      </c>
      <c r="N11" s="160">
        <v>9.2833333333333323E-2</v>
      </c>
      <c r="O11" s="8">
        <v>1.1564848452000001E-2</v>
      </c>
      <c r="P11" s="8">
        <v>1.9910017671999999E-2</v>
      </c>
      <c r="Q11" s="8">
        <v>0.21907523244999999</v>
      </c>
      <c r="R11" s="147"/>
      <c r="S11" s="194"/>
      <c r="T11" s="148">
        <v>0.91232455537623658</v>
      </c>
      <c r="U11" s="149">
        <v>9.8556397797169612E-2</v>
      </c>
      <c r="V11" s="146">
        <v>3</v>
      </c>
      <c r="W11" s="149" t="s">
        <v>25</v>
      </c>
      <c r="X11" s="148">
        <v>1.0141913944170799</v>
      </c>
      <c r="Y11" s="146">
        <v>3</v>
      </c>
      <c r="Z11" s="181" t="s">
        <v>55</v>
      </c>
      <c r="AA11" s="181">
        <v>0.12005163511228978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99999999999999" customHeight="1" x14ac:dyDescent="0.25">
      <c r="A12" s="37">
        <v>3</v>
      </c>
      <c r="B12" s="37">
        <v>8</v>
      </c>
      <c r="E12" s="128" t="s">
        <v>25</v>
      </c>
      <c r="F12" s="119" t="s">
        <v>157</v>
      </c>
      <c r="G12" s="165">
        <v>23238.024000000001</v>
      </c>
      <c r="H12" s="122">
        <v>3046504.9463999998</v>
      </c>
      <c r="I12" s="165">
        <v>3003875.7607</v>
      </c>
      <c r="J12" s="124">
        <v>1.0141913944170799</v>
      </c>
      <c r="K12" s="125">
        <v>12.3</v>
      </c>
      <c r="L12" s="125">
        <v>0.95</v>
      </c>
      <c r="M12" s="123">
        <v>9.3821510297482855E-2</v>
      </c>
      <c r="N12" s="170">
        <v>8.6956521739130432E-2</v>
      </c>
      <c r="O12" s="123">
        <v>2.3419203747999998E-2</v>
      </c>
      <c r="P12" s="123">
        <v>5.9459716377999995E-2</v>
      </c>
      <c r="Q12" s="123">
        <v>0.26031625435</v>
      </c>
      <c r="R12" s="147"/>
      <c r="S12" s="194"/>
      <c r="T12" s="148">
        <v>0.91232455537623658</v>
      </c>
      <c r="U12" s="149">
        <v>9.8556397797169612E-2</v>
      </c>
      <c r="V12" s="146">
        <v>4</v>
      </c>
      <c r="W12" s="149" t="s">
        <v>440</v>
      </c>
      <c r="X12" s="148">
        <v>0.96802230574889914</v>
      </c>
      <c r="Y12" s="146">
        <v>4</v>
      </c>
      <c r="Z12" s="181" t="s">
        <v>33</v>
      </c>
      <c r="AA12" s="181">
        <v>0.10876132930513595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99999999999999" customHeight="1" x14ac:dyDescent="0.25">
      <c r="A13" s="126">
        <v>4</v>
      </c>
      <c r="B13" s="126">
        <v>2</v>
      </c>
      <c r="C13" s="126"/>
      <c r="E13" s="127" t="s">
        <v>440</v>
      </c>
      <c r="F13" s="66" t="s">
        <v>255</v>
      </c>
      <c r="G13" s="158">
        <v>15919.69</v>
      </c>
      <c r="H13" s="15">
        <v>1607888.69</v>
      </c>
      <c r="I13" s="158">
        <v>1661003.7604</v>
      </c>
      <c r="J13" s="17">
        <v>0.96802230574889914</v>
      </c>
      <c r="K13" s="10">
        <v>12.5</v>
      </c>
      <c r="L13" s="10">
        <v>1.05</v>
      </c>
      <c r="M13" s="8">
        <v>0.12376237623762376</v>
      </c>
      <c r="N13" s="160">
        <v>0.12475247524752478</v>
      </c>
      <c r="O13" s="8">
        <v>-1.8273716953000001E-2</v>
      </c>
      <c r="P13" s="8">
        <v>2.6157222136999999E-2</v>
      </c>
      <c r="Q13" s="8">
        <v>0.33998604279</v>
      </c>
      <c r="R13" s="147"/>
      <c r="S13" s="194"/>
      <c r="T13" s="148">
        <v>0.91232455537623658</v>
      </c>
      <c r="U13" s="149">
        <v>9.8556397797169612E-2</v>
      </c>
      <c r="V13" s="146">
        <v>5</v>
      </c>
      <c r="W13" s="149" t="s">
        <v>74</v>
      </c>
      <c r="X13" s="148">
        <v>0.92817076366498408</v>
      </c>
      <c r="Y13" s="146">
        <v>5</v>
      </c>
      <c r="Z13" s="181" t="s">
        <v>42</v>
      </c>
      <c r="AA13" s="181">
        <v>0.10635376357733974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99999999999999" customHeight="1" x14ac:dyDescent="0.25">
      <c r="A14" s="37">
        <v>1</v>
      </c>
      <c r="B14" s="37">
        <v>11</v>
      </c>
      <c r="E14" s="128" t="s">
        <v>14</v>
      </c>
      <c r="F14" s="119" t="s">
        <v>157</v>
      </c>
      <c r="G14" s="165">
        <v>28204.046999999999</v>
      </c>
      <c r="H14" s="122">
        <v>4753792.1218999997</v>
      </c>
      <c r="I14" s="165">
        <v>4622495.4282</v>
      </c>
      <c r="J14" s="124">
        <v>1.0284038558262298</v>
      </c>
      <c r="K14" s="125">
        <v>12.13</v>
      </c>
      <c r="L14" s="125">
        <v>0.88</v>
      </c>
      <c r="M14" s="123">
        <v>7.1966775436798677E-2</v>
      </c>
      <c r="N14" s="170">
        <v>6.2652032037311969E-2</v>
      </c>
      <c r="O14" s="123">
        <v>2.3251578435999998E-2</v>
      </c>
      <c r="P14" s="123">
        <v>0.11078637423</v>
      </c>
      <c r="Q14" s="123">
        <v>0.36160847494000004</v>
      </c>
      <c r="R14" s="147"/>
      <c r="S14" s="194"/>
      <c r="T14" s="148">
        <v>0.91232455537623658</v>
      </c>
      <c r="U14" s="149">
        <v>9.8556397797169612E-2</v>
      </c>
      <c r="V14" s="146">
        <v>6</v>
      </c>
      <c r="W14" s="149" t="s">
        <v>33</v>
      </c>
      <c r="X14" s="148">
        <v>0.92567475662446497</v>
      </c>
      <c r="Y14" s="146">
        <v>6</v>
      </c>
      <c r="Z14" s="181" t="s">
        <v>52</v>
      </c>
      <c r="AA14" s="181">
        <v>9.2833333333333323E-2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99999999999999" customHeight="1" x14ac:dyDescent="0.25">
      <c r="A15" s="126">
        <v>8</v>
      </c>
      <c r="B15" s="126">
        <v>1</v>
      </c>
      <c r="C15" s="126"/>
      <c r="E15" s="127" t="s">
        <v>62</v>
      </c>
      <c r="F15" s="66" t="s">
        <v>247</v>
      </c>
      <c r="G15" s="158">
        <v>6800</v>
      </c>
      <c r="H15" s="15">
        <v>531964</v>
      </c>
      <c r="I15" s="158">
        <v>660593.21239</v>
      </c>
      <c r="J15" s="17">
        <v>0.80528226754764154</v>
      </c>
      <c r="K15" s="10">
        <v>12.98</v>
      </c>
      <c r="L15" s="10">
        <v>1.05</v>
      </c>
      <c r="M15" s="8">
        <v>0.16592100217307937</v>
      </c>
      <c r="N15" s="160">
        <v>0.16106353061485365</v>
      </c>
      <c r="O15" s="8">
        <v>-1.9797017917E-2</v>
      </c>
      <c r="P15" s="8">
        <v>4.5912023374000001E-2</v>
      </c>
      <c r="Q15" s="8">
        <v>0.10101097216999999</v>
      </c>
      <c r="R15" s="147"/>
      <c r="S15" s="194"/>
      <c r="T15" s="148">
        <v>0.91232455537623658</v>
      </c>
      <c r="U15" s="149">
        <v>9.8556397797169612E-2</v>
      </c>
      <c r="V15" s="146">
        <v>7</v>
      </c>
      <c r="W15" s="149" t="s">
        <v>55</v>
      </c>
      <c r="X15" s="148">
        <v>0.91896930565772583</v>
      </c>
      <c r="Y15" s="146">
        <v>7</v>
      </c>
      <c r="Z15" s="181" t="s">
        <v>43</v>
      </c>
      <c r="AA15" s="181">
        <v>8.8560885608802445E-2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99999999999999" customHeight="1" x14ac:dyDescent="0.25">
      <c r="A16" s="37">
        <v>6</v>
      </c>
      <c r="B16" s="37">
        <v>4</v>
      </c>
      <c r="E16" s="128" t="s">
        <v>33</v>
      </c>
      <c r="F16" s="119" t="s">
        <v>255</v>
      </c>
      <c r="G16" s="165">
        <v>156143.04999999999</v>
      </c>
      <c r="H16" s="122">
        <v>1550500.4865000001</v>
      </c>
      <c r="I16" s="165">
        <v>1674994.8892999999</v>
      </c>
      <c r="J16" s="124">
        <v>0.92567475662446497</v>
      </c>
      <c r="K16" s="125">
        <v>1.08</v>
      </c>
      <c r="L16" s="125">
        <v>0.09</v>
      </c>
      <c r="M16" s="123">
        <v>0.10876132930513595</v>
      </c>
      <c r="N16" s="170">
        <v>0.10876132930513595</v>
      </c>
      <c r="O16" s="6">
        <v>3.0303030288999998E-3</v>
      </c>
      <c r="P16" s="6">
        <v>-2.5265298903999998E-2</v>
      </c>
      <c r="Q16" s="6">
        <v>0.43154179544999999</v>
      </c>
      <c r="R16" s="147"/>
      <c r="S16" s="194"/>
      <c r="T16" s="148">
        <v>0.91232455537623658</v>
      </c>
      <c r="U16" s="149">
        <v>9.8556397797169612E-2</v>
      </c>
      <c r="V16" s="146">
        <v>8</v>
      </c>
      <c r="W16" s="149" t="s">
        <v>62</v>
      </c>
      <c r="X16" s="148">
        <v>0.80528226754764154</v>
      </c>
      <c r="Y16" s="146">
        <v>8</v>
      </c>
      <c r="Z16" s="181" t="s">
        <v>25</v>
      </c>
      <c r="AA16" s="181">
        <v>8.6956521739130432E-2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99999999999999" customHeight="1" x14ac:dyDescent="0.25">
      <c r="A17" s="126">
        <v>9</v>
      </c>
      <c r="B17" s="126">
        <v>5</v>
      </c>
      <c r="C17" s="126"/>
      <c r="E17" s="127" t="s">
        <v>42</v>
      </c>
      <c r="F17" s="66" t="s">
        <v>157</v>
      </c>
      <c r="G17" s="158">
        <v>23567.968364</v>
      </c>
      <c r="H17" s="15">
        <v>1888029.9456</v>
      </c>
      <c r="I17" s="158">
        <v>2664453.3931999998</v>
      </c>
      <c r="J17" s="17">
        <v>0.70859935115340189</v>
      </c>
      <c r="K17" s="10">
        <v>11.71</v>
      </c>
      <c r="L17" s="10">
        <v>0.71</v>
      </c>
      <c r="M17" s="8">
        <v>0.14617401073833902</v>
      </c>
      <c r="N17" s="160">
        <v>0.10635376357733974</v>
      </c>
      <c r="O17" s="8">
        <v>3.3144183645999997E-2</v>
      </c>
      <c r="P17" s="8">
        <v>-0.12126595249</v>
      </c>
      <c r="Q17" s="8">
        <v>0.13569641419</v>
      </c>
      <c r="R17" s="147"/>
      <c r="S17" s="194"/>
      <c r="T17" s="148">
        <v>0.91232455537623658</v>
      </c>
      <c r="U17" s="149">
        <v>9.8556397797169612E-2</v>
      </c>
      <c r="V17" s="146">
        <v>9</v>
      </c>
      <c r="W17" s="149" t="s">
        <v>42</v>
      </c>
      <c r="X17" s="148">
        <v>0.70859935115340189</v>
      </c>
      <c r="Y17" s="146">
        <v>9</v>
      </c>
      <c r="Z17" s="181" t="s">
        <v>74</v>
      </c>
      <c r="AA17" s="181">
        <v>8.6194512282717989E-2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99999999999999" customHeight="1" x14ac:dyDescent="0.25">
      <c r="A18" s="37">
        <v>10</v>
      </c>
      <c r="B18" s="37">
        <v>7</v>
      </c>
      <c r="E18" s="128" t="s">
        <v>43</v>
      </c>
      <c r="F18" s="119" t="s">
        <v>157</v>
      </c>
      <c r="G18" s="165">
        <v>12179.186938000001</v>
      </c>
      <c r="H18" s="122">
        <v>660111.93203999999</v>
      </c>
      <c r="I18" s="165">
        <v>999353.14275999996</v>
      </c>
      <c r="J18" s="124">
        <v>0.66053920660809828</v>
      </c>
      <c r="K18" s="125">
        <v>4.8099999999999996</v>
      </c>
      <c r="L18" s="125">
        <v>0.4</v>
      </c>
      <c r="M18" s="123">
        <v>8.8745387453820768E-2</v>
      </c>
      <c r="N18" s="170">
        <v>8.8560885608802445E-2</v>
      </c>
      <c r="O18" s="123">
        <v>-1.0153621955000001E-2</v>
      </c>
      <c r="P18" s="123">
        <v>-1.5185075706999999E-2</v>
      </c>
      <c r="Q18" s="123">
        <v>0.50407951331</v>
      </c>
      <c r="R18" s="147"/>
      <c r="S18" s="194"/>
      <c r="T18" s="148">
        <v>0.91232455537623658</v>
      </c>
      <c r="U18" s="149">
        <v>9.8556397797169612E-2</v>
      </c>
      <c r="V18" s="146">
        <v>10</v>
      </c>
      <c r="W18" s="149" t="s">
        <v>43</v>
      </c>
      <c r="X18" s="148">
        <v>0.66053920660809828</v>
      </c>
      <c r="Y18" s="146">
        <v>10</v>
      </c>
      <c r="Z18" s="181" t="s">
        <v>69</v>
      </c>
      <c r="AA18" s="181">
        <v>7.6301006234952784E-2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99999999999999" customHeight="1" x14ac:dyDescent="0.25">
      <c r="A19" s="126">
        <v>11</v>
      </c>
      <c r="B19" s="126">
        <v>10</v>
      </c>
      <c r="C19" s="126"/>
      <c r="E19" s="127" t="s">
        <v>69</v>
      </c>
      <c r="F19" s="66" t="s">
        <v>157</v>
      </c>
      <c r="G19" s="158">
        <v>1380.67</v>
      </c>
      <c r="H19" s="15">
        <v>223654.73329999999</v>
      </c>
      <c r="I19" s="158">
        <v>345467.42077000003</v>
      </c>
      <c r="J19" s="17">
        <v>0.64739746747031579</v>
      </c>
      <c r="K19" s="10">
        <v>12.9</v>
      </c>
      <c r="L19" s="10">
        <v>1.03</v>
      </c>
      <c r="M19" s="8">
        <v>7.9634545342305088E-2</v>
      </c>
      <c r="N19" s="160">
        <v>7.6301006234952784E-2</v>
      </c>
      <c r="O19" s="8">
        <v>3.2742764463999999E-2</v>
      </c>
      <c r="P19" s="8">
        <v>3.3194590121999996E-2</v>
      </c>
      <c r="Q19" s="8">
        <v>0.37703242159</v>
      </c>
      <c r="R19" s="147"/>
      <c r="S19" s="194"/>
      <c r="T19" s="148">
        <v>0.91232455537623658</v>
      </c>
      <c r="U19" s="149">
        <v>9.8556397797169612E-2</v>
      </c>
      <c r="V19" s="146">
        <v>11</v>
      </c>
      <c r="W19" s="149" t="s">
        <v>69</v>
      </c>
      <c r="X19" s="148">
        <v>0.64739746747031579</v>
      </c>
      <c r="Y19" s="146">
        <v>11</v>
      </c>
      <c r="Z19" s="181" t="s">
        <v>14</v>
      </c>
      <c r="AA19" s="181">
        <v>6.2652032037311969E-2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99999999999999" customHeight="1" x14ac:dyDescent="0.25">
      <c r="A20" s="126">
        <v>12</v>
      </c>
      <c r="B20" s="126">
        <v>12</v>
      </c>
      <c r="C20" s="126"/>
      <c r="E20" s="128" t="s">
        <v>225</v>
      </c>
      <c r="F20" s="119" t="s">
        <v>157</v>
      </c>
      <c r="G20" s="165">
        <v>5841.9336999999996</v>
      </c>
      <c r="H20" s="122">
        <v>9756.0292790000003</v>
      </c>
      <c r="I20" s="165">
        <v>212583.17434</v>
      </c>
      <c r="J20" s="124">
        <v>4.5892763193932089E-2</v>
      </c>
      <c r="K20" s="125">
        <v>0.14599999999999999</v>
      </c>
      <c r="L20" s="125">
        <v>6.0000000000000001E-3</v>
      </c>
      <c r="M20" s="123">
        <v>8.7425149700598781E-2</v>
      </c>
      <c r="N20" s="170">
        <v>4.3113772455089822E-2</v>
      </c>
      <c r="O20" s="123">
        <v>-9.9147696623999998E-2</v>
      </c>
      <c r="P20" s="123">
        <v>-0.16340280004999999</v>
      </c>
      <c r="Q20" s="123">
        <v>-0.66395462208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25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25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25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25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25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25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25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25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25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25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25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25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25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25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25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25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25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25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25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25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25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25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25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25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25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25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25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25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25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25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25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25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25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25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25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25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25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25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25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25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25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25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25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25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25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25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25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25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25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25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25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25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25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25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25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25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25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25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25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25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25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25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25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25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25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25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25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25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25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25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25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25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25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25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25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25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25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25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25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25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25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25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25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25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25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25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25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25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25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25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25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25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25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25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25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25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25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25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25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25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25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25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25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25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25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25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25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25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25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25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25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25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25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25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25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25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25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25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25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25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25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25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25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25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25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25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25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25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25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25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25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25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25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25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25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25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25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25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25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25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25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25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25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25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25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25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25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25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25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25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25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2.75" zeroHeight="1" x14ac:dyDescent="0.25"/>
  <cols>
    <col min="1" max="2" width="0.28515625" style="37" customWidth="1"/>
    <col min="3" max="3" width="12.85546875" style="1" customWidth="1"/>
    <col min="4" max="4" width="15.28515625" style="1" customWidth="1"/>
    <col min="5" max="5" width="15.85546875" style="1" customWidth="1"/>
    <col min="6" max="6" width="18.42578125" style="1" customWidth="1"/>
    <col min="7" max="7" width="9.42578125" style="1" customWidth="1"/>
    <col min="8" max="8" width="19.28515625" style="1" customWidth="1"/>
    <col min="9" max="9" width="25.140625" style="1" customWidth="1"/>
    <col min="10" max="10" width="13.7109375" style="1" customWidth="1"/>
    <col min="11" max="11" width="17.85546875" style="1" customWidth="1"/>
    <col min="12" max="12" width="10" style="1" customWidth="1"/>
    <col min="13" max="13" width="9.28515625" style="1" customWidth="1"/>
    <col min="14" max="14" width="15.7109375" style="1" customWidth="1"/>
    <col min="15" max="24" width="0.28515625" style="37" customWidth="1"/>
    <col min="25" max="16384" width="15.7109375" style="1" hidden="1"/>
  </cols>
  <sheetData>
    <row r="1" spans="1:36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5" x14ac:dyDescent="0.25">
      <c r="A4" s="28"/>
      <c r="B4" s="28"/>
      <c r="C4" s="29" t="s">
        <v>643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25"/>
    <row r="6" spans="1:36" s="2" customFormat="1" ht="17.45" customHeight="1" x14ac:dyDescent="0.25">
      <c r="A6" s="113"/>
      <c r="B6" s="113"/>
      <c r="C6" s="209" t="s">
        <v>1</v>
      </c>
      <c r="D6" s="211"/>
      <c r="E6" s="209" t="s">
        <v>301</v>
      </c>
      <c r="F6" s="211"/>
      <c r="G6" s="209" t="s">
        <v>7</v>
      </c>
      <c r="H6" s="209"/>
      <c r="I6" s="209"/>
      <c r="J6" s="209"/>
      <c r="K6" s="211"/>
      <c r="L6" s="209" t="s">
        <v>214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25">
      <c r="C7" s="178" t="s">
        <v>614</v>
      </c>
      <c r="D7" s="182"/>
      <c r="E7" s="18" t="s">
        <v>209</v>
      </c>
      <c r="F7" s="172" t="s">
        <v>209</v>
      </c>
      <c r="G7" s="20">
        <v>0.87292109785348726</v>
      </c>
      <c r="H7" s="21">
        <v>4.6918888888888892</v>
      </c>
      <c r="I7" s="21">
        <v>0.37955555555555548</v>
      </c>
      <c r="J7" s="22">
        <v>0.11326982893660206</v>
      </c>
      <c r="K7" s="173">
        <v>0.11238167914140033</v>
      </c>
      <c r="L7" s="22">
        <v>2.2036561969302225E-2</v>
      </c>
      <c r="M7" s="22">
        <v>5.7018015299085442E-2</v>
      </c>
      <c r="N7" s="22">
        <v>0.31396803021555558</v>
      </c>
    </row>
    <row r="8" spans="1:36" s="61" customFormat="1" ht="21" customHeight="1" x14ac:dyDescent="0.25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99999999999999" customHeight="1" x14ac:dyDescent="0.25">
      <c r="A9" s="126">
        <v>6</v>
      </c>
      <c r="B9" s="126">
        <v>3</v>
      </c>
      <c r="C9" s="5" t="s">
        <v>393</v>
      </c>
      <c r="D9" s="158">
        <v>77523.289999999994</v>
      </c>
      <c r="E9" s="15">
        <v>628713.88190000004</v>
      </c>
      <c r="F9" s="158">
        <v>731999.47612999997</v>
      </c>
      <c r="G9" s="17">
        <v>0.8588993604530164</v>
      </c>
      <c r="H9" s="10">
        <v>1.0409999999999999</v>
      </c>
      <c r="I9" s="10">
        <v>0.08</v>
      </c>
      <c r="J9" s="8">
        <v>0.12836004932182488</v>
      </c>
      <c r="K9" s="160">
        <v>0.11837237977805178</v>
      </c>
      <c r="L9" s="8">
        <v>1.375E-2</v>
      </c>
      <c r="M9" s="8">
        <v>6.5162548764000003E-2</v>
      </c>
      <c r="N9" s="8">
        <v>0.33639123626</v>
      </c>
      <c r="O9" s="126"/>
      <c r="P9" s="37"/>
      <c r="Q9" s="38">
        <v>0.87292109785348726</v>
      </c>
      <c r="R9" s="39">
        <v>0.11238167914140033</v>
      </c>
      <c r="S9" s="37">
        <v>1</v>
      </c>
      <c r="T9" s="37" t="s">
        <v>56</v>
      </c>
      <c r="U9" s="38">
        <v>0.92958002267891582</v>
      </c>
      <c r="V9" s="37">
        <v>1</v>
      </c>
      <c r="W9" s="197" t="s">
        <v>640</v>
      </c>
      <c r="X9" s="177">
        <v>0.12285399275686788</v>
      </c>
    </row>
    <row r="10" spans="1:36" ht="16.899999999999999" customHeight="1" x14ac:dyDescent="0.25">
      <c r="A10" s="37">
        <v>2</v>
      </c>
      <c r="B10" s="37">
        <v>6</v>
      </c>
      <c r="C10" s="127" t="s">
        <v>223</v>
      </c>
      <c r="D10" s="157">
        <v>7014.5649999999996</v>
      </c>
      <c r="E10" s="14">
        <v>599745.3075</v>
      </c>
      <c r="F10" s="157">
        <v>660287.76963</v>
      </c>
      <c r="G10" s="16">
        <v>0.90830897539730948</v>
      </c>
      <c r="H10" s="9">
        <v>9.3000000000000007</v>
      </c>
      <c r="I10" s="9">
        <v>0.8</v>
      </c>
      <c r="J10" s="6">
        <v>0.10877192982456141</v>
      </c>
      <c r="K10" s="159">
        <v>0.11228070175438598</v>
      </c>
      <c r="L10" s="6">
        <v>-8.1206496516000003E-3</v>
      </c>
      <c r="M10" s="6">
        <v>-7.5278327131000003E-5</v>
      </c>
      <c r="N10" s="6">
        <v>0.31856112183000002</v>
      </c>
      <c r="Q10" s="38">
        <v>0.87292109785348726</v>
      </c>
      <c r="R10" s="39">
        <v>0.11238167914140033</v>
      </c>
      <c r="S10" s="37">
        <v>2</v>
      </c>
      <c r="T10" s="37" t="s">
        <v>223</v>
      </c>
      <c r="U10" s="38">
        <v>0.90830897539730948</v>
      </c>
      <c r="V10" s="37">
        <v>2</v>
      </c>
      <c r="W10" s="197" t="s">
        <v>65</v>
      </c>
      <c r="X10" s="99">
        <v>0.12138728323699424</v>
      </c>
    </row>
    <row r="11" spans="1:36" s="7" customFormat="1" ht="16.899999999999999" customHeight="1" x14ac:dyDescent="0.25">
      <c r="A11" s="126">
        <v>1</v>
      </c>
      <c r="B11" s="126">
        <v>8</v>
      </c>
      <c r="C11" s="5" t="s">
        <v>56</v>
      </c>
      <c r="D11" s="158">
        <v>3719.038</v>
      </c>
      <c r="E11" s="15">
        <v>362643.39538</v>
      </c>
      <c r="F11" s="158">
        <v>390115.30641000002</v>
      </c>
      <c r="G11" s="17">
        <v>0.92958002267891582</v>
      </c>
      <c r="H11" s="10">
        <v>10.16</v>
      </c>
      <c r="I11" s="10">
        <v>0.86</v>
      </c>
      <c r="J11" s="8">
        <v>0.10419444159573377</v>
      </c>
      <c r="K11" s="160">
        <v>0.1058352989436981</v>
      </c>
      <c r="L11" s="8">
        <v>2.3189926547E-2</v>
      </c>
      <c r="M11" s="8">
        <v>0.11883037681</v>
      </c>
      <c r="N11" s="8">
        <v>0.31640478008</v>
      </c>
      <c r="O11" s="126"/>
      <c r="P11" s="37"/>
      <c r="Q11" s="38">
        <v>0.87292109785348726</v>
      </c>
      <c r="R11" s="39">
        <v>0.11238167914140033</v>
      </c>
      <c r="S11" s="37">
        <v>3</v>
      </c>
      <c r="T11" s="37" t="s">
        <v>22</v>
      </c>
      <c r="U11" s="38">
        <v>0.89205739960590602</v>
      </c>
      <c r="V11" s="37">
        <v>3</v>
      </c>
      <c r="W11" s="197" t="s">
        <v>393</v>
      </c>
      <c r="X11" s="177">
        <v>0.11837237977805178</v>
      </c>
    </row>
    <row r="12" spans="1:36" s="118" customFormat="1" ht="16.899999999999999" customHeight="1" x14ac:dyDescent="0.25">
      <c r="A12" s="146">
        <v>7</v>
      </c>
      <c r="B12" s="146">
        <v>4</v>
      </c>
      <c r="C12" s="127" t="s">
        <v>384</v>
      </c>
      <c r="D12" s="157">
        <v>4020.6350000000002</v>
      </c>
      <c r="E12" s="14">
        <v>300703.29165000003</v>
      </c>
      <c r="F12" s="157">
        <v>350341.56861000002</v>
      </c>
      <c r="G12" s="16">
        <v>0.85831462376291046</v>
      </c>
      <c r="H12" s="9">
        <v>9.86</v>
      </c>
      <c r="I12" s="9">
        <v>0.72</v>
      </c>
      <c r="J12" s="6">
        <v>0.13183580692605962</v>
      </c>
      <c r="K12" s="159">
        <v>0.11552346570397112</v>
      </c>
      <c r="L12" s="6">
        <v>-1.8338238313000001E-2</v>
      </c>
      <c r="M12" s="6">
        <v>1.5374257836999999E-3</v>
      </c>
      <c r="N12" s="6">
        <v>0.22987913827000001</v>
      </c>
      <c r="O12" s="146"/>
      <c r="P12" s="37"/>
      <c r="Q12" s="38">
        <v>0.87292109785348726</v>
      </c>
      <c r="R12" s="39">
        <v>0.11238167914140033</v>
      </c>
      <c r="S12" s="37">
        <v>4</v>
      </c>
      <c r="T12" s="37" t="s">
        <v>337</v>
      </c>
      <c r="U12" s="38">
        <v>0.87539098162830153</v>
      </c>
      <c r="V12" s="37">
        <v>4</v>
      </c>
      <c r="W12" s="197" t="s">
        <v>384</v>
      </c>
      <c r="X12" s="181">
        <v>0.11552346570397112</v>
      </c>
    </row>
    <row r="13" spans="1:36" s="7" customFormat="1" ht="16.899999999999999" customHeight="1" x14ac:dyDescent="0.25">
      <c r="A13" s="126">
        <v>4</v>
      </c>
      <c r="B13" s="126">
        <v>5</v>
      </c>
      <c r="C13" s="5" t="s">
        <v>337</v>
      </c>
      <c r="D13" s="158">
        <v>44196.05</v>
      </c>
      <c r="E13" s="15">
        <v>326166.84899999999</v>
      </c>
      <c r="F13" s="158">
        <v>372595.62394999998</v>
      </c>
      <c r="G13" s="17">
        <v>0.87539098162830153</v>
      </c>
      <c r="H13" s="10">
        <v>0.84</v>
      </c>
      <c r="I13" s="10">
        <v>7.0000000000000007E-2</v>
      </c>
      <c r="J13" s="8">
        <v>0.11382113821138212</v>
      </c>
      <c r="K13" s="160">
        <v>0.11382113821138214</v>
      </c>
      <c r="L13" s="8">
        <v>4.9786628733E-2</v>
      </c>
      <c r="M13" s="8">
        <v>8.0215226667999989E-2</v>
      </c>
      <c r="N13" s="8">
        <v>0.20242850644000002</v>
      </c>
      <c r="O13" s="126"/>
      <c r="P13" s="37"/>
      <c r="Q13" s="38">
        <v>0.87292109785348726</v>
      </c>
      <c r="R13" s="39">
        <v>0.11238167914140033</v>
      </c>
      <c r="S13" s="37">
        <v>5</v>
      </c>
      <c r="T13" s="37" t="s">
        <v>642</v>
      </c>
      <c r="U13" s="38">
        <v>0.86277999437217745</v>
      </c>
      <c r="V13" s="37">
        <v>5</v>
      </c>
      <c r="W13" s="197" t="s">
        <v>337</v>
      </c>
      <c r="X13" s="177">
        <v>0.11382113821138214</v>
      </c>
    </row>
    <row r="14" spans="1:36" ht="16.899999999999999" customHeight="1" x14ac:dyDescent="0.25">
      <c r="A14" s="37">
        <v>5</v>
      </c>
      <c r="B14" s="37">
        <v>7</v>
      </c>
      <c r="C14" s="127" t="s">
        <v>642</v>
      </c>
      <c r="D14" s="157">
        <v>18746.075000000001</v>
      </c>
      <c r="E14" s="14">
        <v>212955.41200000001</v>
      </c>
      <c r="F14" s="157">
        <v>246824.69852000001</v>
      </c>
      <c r="G14" s="16">
        <v>0.86277999437217745</v>
      </c>
      <c r="H14" s="9">
        <v>1.33</v>
      </c>
      <c r="I14" s="9">
        <v>0.106</v>
      </c>
      <c r="J14" s="6">
        <v>0.11707746478873239</v>
      </c>
      <c r="K14" s="159">
        <v>0.1119718309859155</v>
      </c>
      <c r="L14" s="6">
        <v>7.3318216175000006E-2</v>
      </c>
      <c r="M14" s="6">
        <v>8.0189392853000002E-2</v>
      </c>
      <c r="N14" s="6">
        <v>0.38331567901000002</v>
      </c>
      <c r="Q14" s="38">
        <v>0.87292109785348726</v>
      </c>
      <c r="R14" s="39">
        <v>0.11238167914140033</v>
      </c>
      <c r="S14" s="37">
        <v>6</v>
      </c>
      <c r="T14" s="37" t="s">
        <v>393</v>
      </c>
      <c r="U14" s="38">
        <v>0.8588993604530164</v>
      </c>
      <c r="V14" s="37">
        <v>6</v>
      </c>
      <c r="W14" s="197" t="s">
        <v>223</v>
      </c>
      <c r="X14" s="99">
        <v>0.11228070175438598</v>
      </c>
    </row>
    <row r="15" spans="1:36" s="118" customFormat="1" ht="16.899999999999999" customHeight="1" x14ac:dyDescent="0.25">
      <c r="A15" s="146">
        <v>9</v>
      </c>
      <c r="B15" s="146">
        <v>1</v>
      </c>
      <c r="C15" s="5" t="s">
        <v>640</v>
      </c>
      <c r="D15" s="158">
        <v>18399.378000000001</v>
      </c>
      <c r="E15" s="15">
        <v>1168176.5092</v>
      </c>
      <c r="F15" s="158">
        <v>1400215.4646000001</v>
      </c>
      <c r="G15" s="17">
        <v>0.8342833933302638</v>
      </c>
      <c r="H15" s="10">
        <v>8.25</v>
      </c>
      <c r="I15" s="10">
        <v>0.65</v>
      </c>
      <c r="J15" s="8">
        <v>0.12994172310822566</v>
      </c>
      <c r="K15" s="160">
        <v>0.12285399275686788</v>
      </c>
      <c r="L15" s="8">
        <v>-4.8025550768E-4</v>
      </c>
      <c r="M15" s="8">
        <v>3.7668494842E-3</v>
      </c>
      <c r="N15" s="8">
        <v>0.19346970080999998</v>
      </c>
      <c r="O15" s="146"/>
      <c r="P15" s="37"/>
      <c r="Q15" s="38">
        <v>0.87292109785348726</v>
      </c>
      <c r="R15" s="39">
        <v>0.11238167914140033</v>
      </c>
      <c r="S15" s="37"/>
      <c r="T15" s="37"/>
      <c r="U15" s="38"/>
      <c r="V15" s="37"/>
      <c r="W15" s="197"/>
      <c r="X15" s="181"/>
    </row>
    <row r="16" spans="1:36" s="7" customFormat="1" ht="16.899999999999999" customHeight="1" x14ac:dyDescent="0.25">
      <c r="A16" s="126">
        <v>3</v>
      </c>
      <c r="B16" s="126">
        <v>9</v>
      </c>
      <c r="C16" s="127" t="s">
        <v>22</v>
      </c>
      <c r="D16" s="157">
        <v>225785</v>
      </c>
      <c r="E16" s="14">
        <v>1603073.5</v>
      </c>
      <c r="F16" s="157">
        <v>1797051.9617999999</v>
      </c>
      <c r="G16" s="16">
        <v>0.89205739960590602</v>
      </c>
      <c r="H16" s="9">
        <v>0.67600000000000005</v>
      </c>
      <c r="I16" s="9">
        <v>0.06</v>
      </c>
      <c r="J16" s="6">
        <v>9.5211267605633809E-2</v>
      </c>
      <c r="K16" s="159">
        <v>0.10140845070422534</v>
      </c>
      <c r="L16" s="6">
        <v>2.3054755042E-2</v>
      </c>
      <c r="M16" s="6">
        <v>8.9349450152999998E-2</v>
      </c>
      <c r="N16" s="6">
        <v>0.49487308675000002</v>
      </c>
      <c r="O16" s="126"/>
      <c r="P16" s="37"/>
      <c r="Q16" s="38">
        <v>0.87292109785348726</v>
      </c>
      <c r="R16" s="39">
        <v>0.11238167914140033</v>
      </c>
      <c r="S16" s="37"/>
      <c r="T16" s="37"/>
      <c r="U16" s="38"/>
      <c r="V16" s="37"/>
      <c r="W16" s="197"/>
      <c r="X16" s="177"/>
    </row>
    <row r="17" spans="1:24" s="7" customFormat="1" ht="16.899999999999999" customHeight="1" x14ac:dyDescent="0.25">
      <c r="A17" s="126">
        <v>8</v>
      </c>
      <c r="B17" s="126">
        <v>2</v>
      </c>
      <c r="C17" s="5" t="s">
        <v>65</v>
      </c>
      <c r="D17" s="158">
        <v>43302.14</v>
      </c>
      <c r="E17" s="15">
        <v>299650.8088</v>
      </c>
      <c r="F17" s="158">
        <v>353347.34941000002</v>
      </c>
      <c r="G17" s="17">
        <v>0.84803468683249061</v>
      </c>
      <c r="H17" s="10">
        <v>0.77</v>
      </c>
      <c r="I17" s="10">
        <v>7.0000000000000007E-2</v>
      </c>
      <c r="J17" s="8">
        <v>0.11127167630057803</v>
      </c>
      <c r="K17" s="160">
        <v>0.12138728323699424</v>
      </c>
      <c r="L17" s="8">
        <v>4.2168674699000007E-2</v>
      </c>
      <c r="M17" s="8">
        <v>7.4186145502999998E-2</v>
      </c>
      <c r="N17" s="8">
        <v>0.35038902249000003</v>
      </c>
      <c r="O17" s="126"/>
      <c r="P17" s="37"/>
      <c r="Q17" s="38">
        <v>0.87292109785348726</v>
      </c>
      <c r="R17" s="39">
        <v>0.11238167914140033</v>
      </c>
      <c r="S17" s="37"/>
      <c r="T17" s="37"/>
      <c r="U17" s="38"/>
      <c r="V17" s="37"/>
      <c r="W17" s="197"/>
      <c r="X17" s="177"/>
    </row>
    <row r="18" spans="1:24" hidden="1" x14ac:dyDescent="0.25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25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25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25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25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25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25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25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25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25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25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25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25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25">
      <c r="L31" s="14"/>
    </row>
    <row r="32" spans="1:24" x14ac:dyDescent="0.25"/>
    <row r="33" spans="12:12" x14ac:dyDescent="0.25"/>
    <row r="34" spans="12:12" x14ac:dyDescent="0.25">
      <c r="L34" s="183"/>
    </row>
    <row r="35" spans="12:12" x14ac:dyDescent="0.25"/>
    <row r="36" spans="12:12" x14ac:dyDescent="0.25"/>
    <row r="37" spans="12:12" x14ac:dyDescent="0.25"/>
    <row r="38" spans="12:12" x14ac:dyDescent="0.25"/>
    <row r="39" spans="12:12" x14ac:dyDescent="0.25"/>
    <row r="40" spans="12:12" x14ac:dyDescent="0.25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879"/>
  <sheetViews>
    <sheetView showGridLines="0" topLeftCell="A238" zoomScaleNormal="100" workbookViewId="0">
      <selection activeCell="A253" sqref="A253:XFD253"/>
    </sheetView>
  </sheetViews>
  <sheetFormatPr defaultColWidth="8.7109375" defaultRowHeight="15" x14ac:dyDescent="0.25"/>
  <cols>
    <col min="1" max="1" width="11.28515625" style="89" bestFit="1" customWidth="1"/>
    <col min="2" max="2" width="15.140625" style="72" bestFit="1" customWidth="1"/>
    <col min="3" max="5" width="12.7109375" style="72" customWidth="1"/>
    <col min="6" max="7" width="9.140625"/>
    <col min="8" max="8" width="8.7109375" style="1"/>
    <col min="9" max="10" width="10.42578125" style="1" bestFit="1" customWidth="1"/>
    <col min="11" max="20" width="8.7109375" style="1"/>
    <col min="21" max="21" width="16.42578125" style="1" bestFit="1" customWidth="1"/>
    <col min="22" max="24" width="18.85546875" style="1" customWidth="1"/>
    <col min="25" max="25" width="8.7109375" style="1"/>
    <col min="26" max="26" width="8.7109375" style="37" customWidth="1"/>
    <col min="27" max="27" width="11.28515625" style="1" bestFit="1" customWidth="1"/>
    <col min="28" max="28" width="10.42578125" style="94" customWidth="1"/>
    <col min="29" max="31" width="12.7109375" style="1" customWidth="1"/>
    <col min="32" max="33" width="9.140625" style="1"/>
    <col min="34" max="38" width="8.7109375" style="1" customWidth="1"/>
    <col min="39" max="16384" width="8.7109375" style="1"/>
  </cols>
  <sheetData>
    <row r="1" spans="1:28" x14ac:dyDescent="0.25">
      <c r="A1" s="71"/>
      <c r="I1" s="1" t="s">
        <v>376</v>
      </c>
      <c r="J1" s="92">
        <f ca="1">EDATE(J2,-12)+1</f>
        <v>45716</v>
      </c>
    </row>
    <row r="2" spans="1:28" ht="15.75" x14ac:dyDescent="0.25">
      <c r="A2" s="73" t="s">
        <v>358</v>
      </c>
      <c r="I2" s="92" t="s">
        <v>375</v>
      </c>
      <c r="J2" s="92">
        <f ca="1">TODAY()</f>
        <v>46080</v>
      </c>
      <c r="U2" s="30" t="s">
        <v>283</v>
      </c>
      <c r="V2" s="30" t="s">
        <v>282</v>
      </c>
      <c r="W2" s="30" t="s">
        <v>8</v>
      </c>
      <c r="X2" s="30" t="s">
        <v>9</v>
      </c>
      <c r="AB2" s="95" t="s">
        <v>377</v>
      </c>
    </row>
    <row r="3" spans="1:28" x14ac:dyDescent="0.25">
      <c r="A3" s="74" t="s">
        <v>359</v>
      </c>
      <c r="B3" s="75">
        <f>IF(C3="",EOMONTH(B4,-24),C3)</f>
        <v>43464</v>
      </c>
      <c r="C3" s="76">
        <v>43464</v>
      </c>
      <c r="D3" s="77" t="s">
        <v>360</v>
      </c>
      <c r="E3" s="78"/>
      <c r="U3" s="1" t="s">
        <v>281</v>
      </c>
      <c r="V3" s="16">
        <f>'Galpões Logísticos'!G7</f>
        <v>0.94628476555059982</v>
      </c>
      <c r="W3" s="31">
        <f>'Galpões Logísticos'!$J$7</f>
        <v>9.1729094798775709E-2</v>
      </c>
      <c r="X3" s="31">
        <f>'Galpões Logísticos'!$K$7</f>
        <v>9.2841211723101641E-2</v>
      </c>
      <c r="Z3" s="38">
        <f>V10</f>
        <v>0.90143202315334736</v>
      </c>
      <c r="AB3" s="96" t="s">
        <v>373</v>
      </c>
    </row>
    <row r="4" spans="1:28" x14ac:dyDescent="0.25">
      <c r="A4" s="74" t="s">
        <v>361</v>
      </c>
      <c r="B4" s="212">
        <f>IF(C4="",_xll.ECONOMATICA("IBOV","DATE OF LAST QUOTE"),C4)</f>
        <v>46079</v>
      </c>
      <c r="C4" s="79"/>
      <c r="D4" s="77" t="s">
        <v>360</v>
      </c>
      <c r="E4" s="78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16">
        <f>Recebíveis!$H$7</f>
        <v>0.96666932001947059</v>
      </c>
      <c r="W4" s="31">
        <f>Recebíveis!$K$7</f>
        <v>0.13127195573156963</v>
      </c>
      <c r="X4" s="31">
        <f>Recebíveis!$L$7</f>
        <v>0.12337922991482458</v>
      </c>
      <c r="Z4" s="38">
        <f>Z3</f>
        <v>0.90143202315334736</v>
      </c>
      <c r="AB4" s="94">
        <v>36892</v>
      </c>
    </row>
    <row r="5" spans="1:28" x14ac:dyDescent="0.25">
      <c r="A5" s="74" t="s">
        <v>362</v>
      </c>
      <c r="B5" s="80" t="s">
        <v>363</v>
      </c>
      <c r="C5" s="81" t="s">
        <v>364</v>
      </c>
      <c r="D5" s="82"/>
      <c r="E5" s="82"/>
      <c r="I5" s="92">
        <f ca="1">J1</f>
        <v>45716</v>
      </c>
      <c r="J5" s="1">
        <f t="shared" ref="J5:J68" ca="1" si="0">VLOOKUP(I5,$A$10:$G$10000,2,FALSE)</f>
        <v>132.73912544000001</v>
      </c>
      <c r="K5" s="1">
        <f t="shared" ref="K5:K68" ca="1" si="1">VLOOKUP(I5,$A$10:$G$10000,6,FALSE)</f>
        <v>163.41710947000001</v>
      </c>
      <c r="L5" s="1">
        <f t="shared" ref="L5:L68" ca="1" si="2">VLOOKUP(I5,$A$10:$G$10000,7,FALSE)</f>
        <v>139.72340932</v>
      </c>
      <c r="M5" s="1">
        <f ca="1">VLOOKUP(I5,$A$10:$G$10000,3,FALSE)</f>
        <v>158.05538111999999</v>
      </c>
      <c r="U5" s="1" t="s">
        <v>150</v>
      </c>
      <c r="V5" s="16">
        <f>Outros!J7</f>
        <v>0.91232455537623658</v>
      </c>
      <c r="W5" s="31">
        <f>Outros!M7</f>
        <v>0.10737786799566267</v>
      </c>
      <c r="X5" s="31">
        <f>Outros!$N$7</f>
        <v>9.8556397797169612E-2</v>
      </c>
      <c r="Z5" s="38">
        <f t="shared" ref="Z5:Z8" si="3">Z4</f>
        <v>0.90143202315334736</v>
      </c>
      <c r="AB5" s="97">
        <v>36948</v>
      </c>
    </row>
    <row r="6" spans="1:28" x14ac:dyDescent="0.25">
      <c r="A6" s="74" t="s">
        <v>365</v>
      </c>
      <c r="B6" s="83" t="s">
        <v>366</v>
      </c>
      <c r="C6" s="84" t="s">
        <v>367</v>
      </c>
      <c r="D6" s="82"/>
      <c r="E6" s="82"/>
      <c r="F6" s="85"/>
      <c r="I6" s="92">
        <f t="shared" ref="I6:I69" ca="1" si="4">WORKDAY(I5,1,$AB$4:$AB$467)</f>
        <v>45721</v>
      </c>
      <c r="J6" s="1">
        <f t="shared" ca="1" si="0"/>
        <v>132.76591583000001</v>
      </c>
      <c r="K6" s="1">
        <f t="shared" ca="1" si="1"/>
        <v>163.49724517000001</v>
      </c>
      <c r="L6" s="1">
        <f t="shared" ca="1" si="2"/>
        <v>140.0053159</v>
      </c>
      <c r="M6" s="1">
        <f t="shared" ref="M6:M69" ca="1" si="5">VLOOKUP(I6,$A$10:$G$10000,3,FALSE)</f>
        <v>158.99190752000001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16">
        <f>FoF!$G$7</f>
        <v>0.87292109785348726</v>
      </c>
      <c r="W6" s="31">
        <f>FoF!$J$7</f>
        <v>0.11326982893660206</v>
      </c>
      <c r="X6" s="31">
        <f>FoF!$K$7</f>
        <v>0.11238167914140033</v>
      </c>
      <c r="Z6" s="38">
        <f t="shared" si="3"/>
        <v>0.90143202315334736</v>
      </c>
      <c r="AB6" s="93">
        <v>43789</v>
      </c>
    </row>
    <row r="7" spans="1:28" ht="12.75" x14ac:dyDescent="0.2">
      <c r="A7" s="71"/>
      <c r="B7" s="72" t="s">
        <v>221</v>
      </c>
      <c r="C7" s="72" t="s">
        <v>607</v>
      </c>
      <c r="D7" s="72" t="s">
        <v>368</v>
      </c>
      <c r="E7" s="72" t="s">
        <v>369</v>
      </c>
      <c r="F7" s="72" t="s">
        <v>370</v>
      </c>
      <c r="G7" s="72" t="s">
        <v>371</v>
      </c>
      <c r="I7" s="92">
        <f t="shared" ca="1" si="4"/>
        <v>45722</v>
      </c>
      <c r="J7" s="1">
        <f t="shared" ca="1" si="0"/>
        <v>133.55942150000001</v>
      </c>
      <c r="K7" s="1">
        <f t="shared" ca="1" si="1"/>
        <v>163.57742013000001</v>
      </c>
      <c r="L7" s="1">
        <f t="shared" ca="1" si="2"/>
        <v>140.35883695000001</v>
      </c>
      <c r="M7" s="1">
        <f t="shared" ca="1" si="5"/>
        <v>159.00623646</v>
      </c>
      <c r="O7" s="1">
        <f t="shared" ref="O7:O70" ca="1" si="6">J7/J6*O6</f>
        <v>100.59767272725031</v>
      </c>
      <c r="P7" s="1">
        <f t="shared" ref="P7:P70" ca="1" si="7">K7/K6*P6</f>
        <v>100.04903749902124</v>
      </c>
      <c r="Q7" s="1">
        <f t="shared" ref="Q7:R70" ca="1" si="8">L7/L6*Q6</f>
        <v>100.25250544790208</v>
      </c>
      <c r="R7" s="1">
        <f t="shared" ca="1" si="8"/>
        <v>100.00901237064419</v>
      </c>
      <c r="U7" s="1" t="s">
        <v>279</v>
      </c>
      <c r="V7" s="16">
        <f>Shopping!$G$7</f>
        <v>0.90365305980294397</v>
      </c>
      <c r="W7" s="31">
        <f>Shopping!$J$7</f>
        <v>0.10258308242560678</v>
      </c>
      <c r="X7" s="31">
        <f>Shopping!$K$7</f>
        <v>9.9212263472876955E-2</v>
      </c>
      <c r="Z7" s="38">
        <f t="shared" si="3"/>
        <v>0.90143202315334736</v>
      </c>
      <c r="AB7" s="93">
        <v>43823</v>
      </c>
    </row>
    <row r="8" spans="1:28" ht="12.75" x14ac:dyDescent="0.2">
      <c r="A8" s="71"/>
      <c r="B8" s="72" t="s">
        <v>221</v>
      </c>
      <c r="C8" s="86" t="s">
        <v>607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372</v>
      </c>
      <c r="G8" s="86" t="s">
        <v>371</v>
      </c>
      <c r="I8" s="92">
        <f t="shared" ca="1" si="4"/>
        <v>45723</v>
      </c>
      <c r="J8" s="1">
        <f t="shared" ca="1" si="0"/>
        <v>134.42436819</v>
      </c>
      <c r="K8" s="1">
        <f t="shared" ca="1" si="1"/>
        <v>163.65763433999999</v>
      </c>
      <c r="L8" s="1">
        <f t="shared" ca="1" si="2"/>
        <v>142.26705415000001</v>
      </c>
      <c r="M8" s="1">
        <f t="shared" ca="1" si="5"/>
        <v>159.36390814000001</v>
      </c>
      <c r="O8" s="1">
        <f t="shared" ca="1" si="6"/>
        <v>101.24915521399602</v>
      </c>
      <c r="P8" s="1">
        <f t="shared" ca="1" si="7"/>
        <v>100.09809900456315</v>
      </c>
      <c r="Q8" s="1">
        <f t="shared" ca="1" si="8"/>
        <v>101.61546598103139</v>
      </c>
      <c r="R8" s="1">
        <f t="shared" ca="1" si="8"/>
        <v>100.23397456248091</v>
      </c>
      <c r="U8" s="32" t="s">
        <v>254</v>
      </c>
      <c r="V8" s="34">
        <f>Escritórios!$G$7</f>
        <v>0.69214151981212091</v>
      </c>
      <c r="W8" s="33">
        <f>Escritórios!$J$7</f>
        <v>9.9398021507268064E-2</v>
      </c>
      <c r="X8" s="33">
        <f>Escritórios!$K$7</f>
        <v>9.1270062306381614E-2</v>
      </c>
      <c r="Z8" s="38">
        <f t="shared" si="3"/>
        <v>0.90143202315334736</v>
      </c>
      <c r="AB8" s="93">
        <v>43830</v>
      </c>
    </row>
    <row r="9" spans="1:28" ht="12.75" hidden="1" x14ac:dyDescent="0.2">
      <c r="A9" s="87" t="s">
        <v>373</v>
      </c>
      <c r="B9" s="88" t="s">
        <v>374</v>
      </c>
      <c r="C9" s="88" t="s">
        <v>374</v>
      </c>
      <c r="D9" s="88" t="s">
        <v>374</v>
      </c>
      <c r="E9" s="88" t="s">
        <v>374</v>
      </c>
      <c r="F9" s="88" t="s">
        <v>374</v>
      </c>
      <c r="G9" s="88" t="s">
        <v>374</v>
      </c>
      <c r="I9" s="92">
        <f t="shared" ca="1" si="4"/>
        <v>45726</v>
      </c>
      <c r="J9" s="1">
        <f t="shared" ca="1" si="0"/>
        <v>134.57575513</v>
      </c>
      <c r="K9" s="1">
        <f t="shared" ca="1" si="1"/>
        <v>163.73788798999999</v>
      </c>
      <c r="L9" s="1">
        <f t="shared" ca="1" si="2"/>
        <v>141.68079177000001</v>
      </c>
      <c r="M9" s="1">
        <f t="shared" ca="1" si="5"/>
        <v>159.40158953</v>
      </c>
      <c r="O9" s="1">
        <f t="shared" ca="1" si="6"/>
        <v>101.36318066928972</v>
      </c>
      <c r="P9" s="1">
        <f t="shared" ca="1" si="7"/>
        <v>100.1471846328357</v>
      </c>
      <c r="Q9" s="1">
        <f t="shared" ca="1" si="8"/>
        <v>101.19672303814289</v>
      </c>
      <c r="R9" s="1">
        <f t="shared" ca="1" si="8"/>
        <v>100.25767475614974</v>
      </c>
      <c r="V9" s="9"/>
      <c r="W9" s="31"/>
      <c r="X9" s="31"/>
      <c r="AB9" s="93">
        <v>43490</v>
      </c>
    </row>
    <row r="10" spans="1:28" ht="12.75" x14ac:dyDescent="0.2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45727</v>
      </c>
      <c r="J10" s="1">
        <f t="shared" ca="1" si="0"/>
        <v>134.97888663000001</v>
      </c>
      <c r="K10" s="1">
        <f t="shared" ca="1" si="1"/>
        <v>163.81818089999999</v>
      </c>
      <c r="L10" s="1">
        <f t="shared" ca="1" si="2"/>
        <v>140.52928256999999</v>
      </c>
      <c r="M10" s="1">
        <f t="shared" ca="1" si="5"/>
        <v>160.03883195</v>
      </c>
      <c r="O10" s="1">
        <f t="shared" ca="1" si="6"/>
        <v>101.66682147760997</v>
      </c>
      <c r="P10" s="1">
        <f t="shared" ca="1" si="7"/>
        <v>100.19629427374525</v>
      </c>
      <c r="Q10" s="1">
        <f t="shared" ca="1" si="8"/>
        <v>100.3742476966905</v>
      </c>
      <c r="R10" s="1">
        <f t="shared" ca="1" si="8"/>
        <v>100.65847655162467</v>
      </c>
      <c r="U10" s="5" t="s">
        <v>221</v>
      </c>
      <c r="V10" s="35">
        <f>SUMPRODUCT('Guia de FIIs'!L7:L102,'Guia de FIIs'!P7:P102)/SUMPRODUCT('Guia de FIIs'!M7:M102,'Guia de FIIs'!P7:P102)</f>
        <v>0.90143202315334736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25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45728</v>
      </c>
      <c r="J11" s="1">
        <f t="shared" ca="1" si="0"/>
        <v>135.45898732000001</v>
      </c>
      <c r="K11" s="1">
        <f t="shared" ca="1" si="1"/>
        <v>163.89851324</v>
      </c>
      <c r="L11" s="1">
        <f t="shared" ca="1" si="2"/>
        <v>140.93451759000001</v>
      </c>
      <c r="M11" s="1">
        <f t="shared" ca="1" si="5"/>
        <v>159.91787665999999</v>
      </c>
      <c r="O11" s="1">
        <f t="shared" ca="1" si="6"/>
        <v>102.02843589272443</v>
      </c>
      <c r="P11" s="1">
        <f t="shared" ca="1" si="7"/>
        <v>100.24542803126911</v>
      </c>
      <c r="Q11" s="1">
        <f t="shared" ca="1" si="8"/>
        <v>100.66369029206271</v>
      </c>
      <c r="R11" s="1">
        <f t="shared" ca="1" si="8"/>
        <v>100.58240017019953</v>
      </c>
      <c r="AB11" s="93">
        <v>37141</v>
      </c>
    </row>
    <row r="12" spans="1:28" x14ac:dyDescent="0.25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45729</v>
      </c>
      <c r="J12" s="1">
        <f t="shared" ca="1" si="0"/>
        <v>135.58528484999999</v>
      </c>
      <c r="K12" s="1">
        <f t="shared" ca="1" si="1"/>
        <v>163.97888502000001</v>
      </c>
      <c r="L12" s="1">
        <f t="shared" ca="1" si="2"/>
        <v>142.95256867000001</v>
      </c>
      <c r="M12" s="1">
        <f t="shared" ca="1" si="5"/>
        <v>160.34924907999999</v>
      </c>
      <c r="O12" s="1">
        <f t="shared" ca="1" si="6"/>
        <v>102.12356386981887</v>
      </c>
      <c r="P12" s="1">
        <f t="shared" ca="1" si="7"/>
        <v>100.29458591152358</v>
      </c>
      <c r="Q12" s="1">
        <f t="shared" ca="1" si="8"/>
        <v>102.10510061782593</v>
      </c>
      <c r="R12" s="1">
        <f t="shared" ca="1" si="8"/>
        <v>100.85371738799297</v>
      </c>
      <c r="AB12" s="93">
        <v>37176</v>
      </c>
    </row>
    <row r="13" spans="1:28" x14ac:dyDescent="0.25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45730</v>
      </c>
      <c r="J13" s="1">
        <f t="shared" ca="1" si="0"/>
        <v>136.61692726999999</v>
      </c>
      <c r="K13" s="1">
        <f t="shared" ca="1" si="1"/>
        <v>164.05929623</v>
      </c>
      <c r="L13" s="1">
        <f t="shared" ca="1" si="2"/>
        <v>146.73011234000001</v>
      </c>
      <c r="M13" s="1">
        <f t="shared" ca="1" si="5"/>
        <v>160.12024535</v>
      </c>
      <c r="O13" s="1">
        <f t="shared" ca="1" si="6"/>
        <v>102.90060247460728</v>
      </c>
      <c r="P13" s="1">
        <f t="shared" ca="1" si="7"/>
        <v>100.34376790839234</v>
      </c>
      <c r="Q13" s="1">
        <f t="shared" ca="1" si="8"/>
        <v>104.80324364597934</v>
      </c>
      <c r="R13" s="1">
        <f t="shared" ca="1" si="8"/>
        <v>100.70968255403692</v>
      </c>
      <c r="AB13" s="93">
        <v>37197</v>
      </c>
    </row>
    <row r="14" spans="1:28" x14ac:dyDescent="0.25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45733</v>
      </c>
      <c r="J14" s="1">
        <f t="shared" ca="1" si="0"/>
        <v>136.93245845999999</v>
      </c>
      <c r="K14" s="1">
        <f t="shared" ca="1" si="1"/>
        <v>164.13974687999999</v>
      </c>
      <c r="L14" s="1">
        <f t="shared" ca="1" si="2"/>
        <v>148.86565483000001</v>
      </c>
      <c r="M14" s="1">
        <f t="shared" ca="1" si="5"/>
        <v>160.19527586999999</v>
      </c>
      <c r="O14" s="1">
        <f t="shared" ca="1" si="6"/>
        <v>103.13826225952077</v>
      </c>
      <c r="P14" s="1">
        <f t="shared" ca="1" si="7"/>
        <v>100.39297402799167</v>
      </c>
      <c r="Q14" s="1">
        <f t="shared" ca="1" si="8"/>
        <v>106.328573220983</v>
      </c>
      <c r="R14" s="1">
        <f t="shared" ca="1" si="8"/>
        <v>100.75687396218487</v>
      </c>
      <c r="AB14" s="93">
        <v>37210</v>
      </c>
    </row>
    <row r="15" spans="1:28" x14ac:dyDescent="0.25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45734</v>
      </c>
      <c r="J15" s="1">
        <f t="shared" ca="1" si="0"/>
        <v>137.64899493999999</v>
      </c>
      <c r="K15" s="1">
        <f t="shared" ca="1" si="1"/>
        <v>164.22023695999999</v>
      </c>
      <c r="L15" s="1">
        <f t="shared" ca="1" si="2"/>
        <v>149.59473653000001</v>
      </c>
      <c r="M15" s="1">
        <f t="shared" ca="1" si="5"/>
        <v>160.68390191</v>
      </c>
      <c r="O15" s="1">
        <f t="shared" ca="1" si="6"/>
        <v>103.67796137997688</v>
      </c>
      <c r="P15" s="1">
        <f t="shared" ca="1" si="7"/>
        <v>100.44220426420533</v>
      </c>
      <c r="Q15" s="1">
        <f t="shared" ca="1" si="8"/>
        <v>106.84932609048172</v>
      </c>
      <c r="R15" s="1">
        <f t="shared" ca="1" si="8"/>
        <v>101.06420157880495</v>
      </c>
      <c r="AB15" s="93">
        <v>37250</v>
      </c>
    </row>
    <row r="16" spans="1:28" x14ac:dyDescent="0.25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45735</v>
      </c>
      <c r="J16" s="1">
        <f t="shared" ca="1" si="0"/>
        <v>138.44207535999999</v>
      </c>
      <c r="K16" s="1">
        <f t="shared" ca="1" si="1"/>
        <v>164.30076647000001</v>
      </c>
      <c r="L16" s="1">
        <f t="shared" ca="1" si="2"/>
        <v>150.77092507</v>
      </c>
      <c r="M16" s="1">
        <f t="shared" ca="1" si="5"/>
        <v>161.15105011</v>
      </c>
      <c r="O16" s="1">
        <f t="shared" ca="1" si="6"/>
        <v>104.275313806646</v>
      </c>
      <c r="P16" s="1">
        <f t="shared" ca="1" si="7"/>
        <v>100.49145861703327</v>
      </c>
      <c r="Q16" s="1">
        <f t="shared" ca="1" si="8"/>
        <v>107.68942886260797</v>
      </c>
      <c r="R16" s="1">
        <f t="shared" ca="1" si="8"/>
        <v>101.35802043240996</v>
      </c>
      <c r="AB16" s="93">
        <v>37257</v>
      </c>
    </row>
    <row r="17" spans="1:28" x14ac:dyDescent="0.25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45736</v>
      </c>
      <c r="J17" s="1">
        <f t="shared" ca="1" si="0"/>
        <v>138.58835937000001</v>
      </c>
      <c r="K17" s="1">
        <f t="shared" ca="1" si="1"/>
        <v>164.38707525999999</v>
      </c>
      <c r="L17" s="1">
        <f t="shared" ca="1" si="2"/>
        <v>150.14108414</v>
      </c>
      <c r="M17" s="1">
        <f t="shared" ca="1" si="5"/>
        <v>160.49731193</v>
      </c>
      <c r="O17" s="1">
        <f t="shared" ca="1" si="6"/>
        <v>104.38549570769003</v>
      </c>
      <c r="P17" s="1">
        <f t="shared" ca="1" si="7"/>
        <v>100.54424775724799</v>
      </c>
      <c r="Q17" s="1">
        <f t="shared" ca="1" si="8"/>
        <v>107.23955956589508</v>
      </c>
      <c r="R17" s="1">
        <f t="shared" ca="1" si="8"/>
        <v>100.94684341705289</v>
      </c>
      <c r="AB17" s="93">
        <v>37298</v>
      </c>
    </row>
    <row r="18" spans="1:28" x14ac:dyDescent="0.25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45737</v>
      </c>
      <c r="J18" s="1">
        <f t="shared" ca="1" si="0"/>
        <v>138.57177483999999</v>
      </c>
      <c r="K18" s="1">
        <f t="shared" ca="1" si="1"/>
        <v>164.47342936999999</v>
      </c>
      <c r="L18" s="1">
        <f t="shared" ca="1" si="2"/>
        <v>150.58481166000001</v>
      </c>
      <c r="M18" s="1">
        <f t="shared" ca="1" si="5"/>
        <v>160.68455107</v>
      </c>
      <c r="O18" s="1">
        <f t="shared" ca="1" si="6"/>
        <v>104.37300415072954</v>
      </c>
      <c r="P18" s="1">
        <f t="shared" ca="1" si="7"/>
        <v>100.59706461658419</v>
      </c>
      <c r="Q18" s="1">
        <f t="shared" ca="1" si="8"/>
        <v>107.55649576017284</v>
      </c>
      <c r="R18" s="1">
        <f t="shared" ca="1" si="8"/>
        <v>101.06460987631526</v>
      </c>
      <c r="AB18" s="93">
        <v>37299</v>
      </c>
    </row>
    <row r="19" spans="1:28" x14ac:dyDescent="0.25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45740</v>
      </c>
      <c r="J19" s="1">
        <f t="shared" ca="1" si="0"/>
        <v>138.68148783999999</v>
      </c>
      <c r="K19" s="1">
        <f t="shared" ca="1" si="1"/>
        <v>164.55982879999999</v>
      </c>
      <c r="L19" s="1">
        <f t="shared" ca="1" si="2"/>
        <v>149.42031992</v>
      </c>
      <c r="M19" s="1">
        <f t="shared" ca="1" si="5"/>
        <v>160.31931387</v>
      </c>
      <c r="O19" s="1">
        <f t="shared" ca="1" si="6"/>
        <v>104.45564057086351</v>
      </c>
      <c r="P19" s="1">
        <f t="shared" ca="1" si="7"/>
        <v>100.64990919504186</v>
      </c>
      <c r="Q19" s="1">
        <f t="shared" ca="1" si="8"/>
        <v>106.7247475279616</v>
      </c>
      <c r="R19" s="1">
        <f t="shared" ca="1" si="8"/>
        <v>100.83488925361372</v>
      </c>
      <c r="AB19" s="93">
        <v>37344</v>
      </c>
    </row>
    <row r="20" spans="1:28" x14ac:dyDescent="0.25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45741</v>
      </c>
      <c r="J20" s="1">
        <f t="shared" ca="1" si="0"/>
        <v>138.87752542000001</v>
      </c>
      <c r="K20" s="1">
        <f t="shared" ca="1" si="1"/>
        <v>164.64627356</v>
      </c>
      <c r="L20" s="1">
        <f t="shared" ca="1" si="2"/>
        <v>150.269419</v>
      </c>
      <c r="M20" s="1">
        <f t="shared" ca="1" si="5"/>
        <v>160.4168876</v>
      </c>
      <c r="O20" s="1">
        <f t="shared" ca="1" si="6"/>
        <v>104.60329712772486</v>
      </c>
      <c r="P20" s="1">
        <f t="shared" ca="1" si="7"/>
        <v>100.70278149873732</v>
      </c>
      <c r="Q20" s="1">
        <f t="shared" ca="1" si="8"/>
        <v>107.33122384247987</v>
      </c>
      <c r="R20" s="1">
        <f t="shared" ca="1" si="8"/>
        <v>100.89625950290626</v>
      </c>
      <c r="AB20" s="93">
        <v>37367</v>
      </c>
    </row>
    <row r="21" spans="1:28" x14ac:dyDescent="0.25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45742</v>
      </c>
      <c r="J21" s="1">
        <f t="shared" ca="1" si="0"/>
        <v>139.1611633</v>
      </c>
      <c r="K21" s="1">
        <f t="shared" ca="1" si="1"/>
        <v>164.73276380999999</v>
      </c>
      <c r="L21" s="1">
        <f t="shared" ca="1" si="2"/>
        <v>150.78364590999999</v>
      </c>
      <c r="M21" s="1">
        <f t="shared" ca="1" si="5"/>
        <v>160.36386578</v>
      </c>
      <c r="O21" s="1">
        <f t="shared" ca="1" si="6"/>
        <v>104.81693470046089</v>
      </c>
      <c r="P21" s="1">
        <f t="shared" ca="1" si="7"/>
        <v>100.75568162553155</v>
      </c>
      <c r="Q21" s="1">
        <f t="shared" ca="1" si="8"/>
        <v>107.69851483189294</v>
      </c>
      <c r="R21" s="1">
        <f t="shared" ca="1" si="8"/>
        <v>100.86291074898095</v>
      </c>
      <c r="AB21" s="93">
        <v>37377</v>
      </c>
    </row>
    <row r="22" spans="1:28" x14ac:dyDescent="0.25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45743</v>
      </c>
      <c r="J22" s="1">
        <f t="shared" ca="1" si="0"/>
        <v>139.73524295999999</v>
      </c>
      <c r="K22" s="1">
        <f t="shared" ca="1" si="1"/>
        <v>164.81929939</v>
      </c>
      <c r="L22" s="1">
        <f t="shared" ca="1" si="2"/>
        <v>151.49947198999999</v>
      </c>
      <c r="M22" s="1">
        <f t="shared" ca="1" si="5"/>
        <v>160.47841274000001</v>
      </c>
      <c r="O22" s="1">
        <f t="shared" ca="1" si="6"/>
        <v>105.24933457991119</v>
      </c>
      <c r="P22" s="1">
        <f t="shared" ca="1" si="7"/>
        <v>100.80860947756358</v>
      </c>
      <c r="Q22" s="1">
        <f t="shared" ca="1" si="8"/>
        <v>108.20979976089613</v>
      </c>
      <c r="R22" s="1">
        <f t="shared" ca="1" si="8"/>
        <v>100.93495652903779</v>
      </c>
      <c r="AB22" s="93">
        <v>37406</v>
      </c>
    </row>
    <row r="23" spans="1:28" x14ac:dyDescent="0.25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45744</v>
      </c>
      <c r="J23" s="1">
        <f t="shared" ca="1" si="0"/>
        <v>140.40755404000001</v>
      </c>
      <c r="K23" s="1">
        <f t="shared" ca="1" si="1"/>
        <v>164.90588048000001</v>
      </c>
      <c r="L23" s="1">
        <f t="shared" ca="1" si="2"/>
        <v>150.08109820999999</v>
      </c>
      <c r="M23" s="1">
        <f t="shared" ca="1" si="5"/>
        <v>160.50991357000001</v>
      </c>
      <c r="O23" s="1">
        <f t="shared" ca="1" si="6"/>
        <v>105.75572289184878</v>
      </c>
      <c r="P23" s="1">
        <f t="shared" ca="1" si="7"/>
        <v>100.86156516492699</v>
      </c>
      <c r="Q23" s="1">
        <f t="shared" ca="1" si="8"/>
        <v>107.19671409991088</v>
      </c>
      <c r="R23" s="1">
        <f t="shared" ca="1" si="8"/>
        <v>100.95476938020197</v>
      </c>
      <c r="AB23" s="93">
        <v>37506</v>
      </c>
    </row>
    <row r="24" spans="1:28" x14ac:dyDescent="0.25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45747</v>
      </c>
      <c r="J24" s="1">
        <f t="shared" ca="1" si="0"/>
        <v>140.88722949000001</v>
      </c>
      <c r="K24" s="1">
        <f t="shared" ca="1" si="1"/>
        <v>164.99250706000001</v>
      </c>
      <c r="L24" s="1">
        <f t="shared" ca="1" si="2"/>
        <v>148.21206756999999</v>
      </c>
      <c r="M24" s="1">
        <f t="shared" ca="1" si="5"/>
        <v>160.96916038000001</v>
      </c>
      <c r="O24" s="1">
        <f t="shared" ca="1" si="6"/>
        <v>106.11701701391411</v>
      </c>
      <c r="P24" s="1">
        <f t="shared" ca="1" si="7"/>
        <v>100.91454867538916</v>
      </c>
      <c r="Q24" s="1">
        <f t="shared" ca="1" si="8"/>
        <v>105.86174290400645</v>
      </c>
      <c r="R24" s="1">
        <f t="shared" ca="1" si="8"/>
        <v>101.24361855319665</v>
      </c>
      <c r="AB24" s="93">
        <v>37541</v>
      </c>
    </row>
    <row r="25" spans="1:28" x14ac:dyDescent="0.25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45748</v>
      </c>
      <c r="J25" s="1">
        <f t="shared" ca="1" si="0"/>
        <v>140.81876518000001</v>
      </c>
      <c r="K25" s="1">
        <f t="shared" ca="1" si="1"/>
        <v>165.07917914999999</v>
      </c>
      <c r="L25" s="1">
        <f t="shared" ca="1" si="2"/>
        <v>149.22216835</v>
      </c>
      <c r="M25" s="1">
        <f t="shared" ca="1" si="5"/>
        <v>160.79664197</v>
      </c>
      <c r="O25" s="1">
        <f t="shared" ca="1" si="6"/>
        <v>106.06544932835868</v>
      </c>
      <c r="P25" s="1">
        <f t="shared" ca="1" si="7"/>
        <v>100.96756002118269</v>
      </c>
      <c r="Q25" s="1">
        <f t="shared" ca="1" si="8"/>
        <v>106.58321606629801</v>
      </c>
      <c r="R25" s="1">
        <f t="shared" ca="1" si="8"/>
        <v>101.13511088592541</v>
      </c>
      <c r="AB25" s="93">
        <v>37562</v>
      </c>
    </row>
    <row r="26" spans="1:28" x14ac:dyDescent="0.25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45749</v>
      </c>
      <c r="J26" s="1">
        <f t="shared" ca="1" si="0"/>
        <v>140.73244059999999</v>
      </c>
      <c r="K26" s="1">
        <f t="shared" ca="1" si="1"/>
        <v>165.16589672999999</v>
      </c>
      <c r="L26" s="1">
        <f t="shared" ca="1" si="2"/>
        <v>149.27115155999999</v>
      </c>
      <c r="M26" s="1">
        <f t="shared" ca="1" si="5"/>
        <v>160.75079147</v>
      </c>
      <c r="O26" s="1">
        <f t="shared" ca="1" si="6"/>
        <v>106.0004291916313</v>
      </c>
      <c r="P26" s="1">
        <f t="shared" ca="1" si="7"/>
        <v>101.020599190075</v>
      </c>
      <c r="Q26" s="1">
        <f t="shared" ca="1" si="8"/>
        <v>106.61820274497168</v>
      </c>
      <c r="R26" s="1">
        <f t="shared" ca="1" si="8"/>
        <v>101.10627262571759</v>
      </c>
      <c r="AB26" s="93">
        <v>37575</v>
      </c>
    </row>
    <row r="27" spans="1:28" x14ac:dyDescent="0.25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45750</v>
      </c>
      <c r="J27" s="1">
        <f t="shared" ca="1" si="0"/>
        <v>140.54618364999999</v>
      </c>
      <c r="K27" s="1">
        <f t="shared" ca="1" si="1"/>
        <v>165.25265999999999</v>
      </c>
      <c r="L27" s="1">
        <f t="shared" ca="1" si="2"/>
        <v>149.21461321999999</v>
      </c>
      <c r="M27" s="1">
        <f t="shared" ca="1" si="5"/>
        <v>162.16433079000001</v>
      </c>
      <c r="O27" s="1">
        <f t="shared" ca="1" si="6"/>
        <v>105.86013945775224</v>
      </c>
      <c r="P27" s="1">
        <f t="shared" ca="1" si="7"/>
        <v>101.0736663043923</v>
      </c>
      <c r="Q27" s="1">
        <f t="shared" ca="1" si="8"/>
        <v>106.57781974977142</v>
      </c>
      <c r="R27" s="1">
        <f t="shared" ca="1" si="8"/>
        <v>101.9953363158442</v>
      </c>
      <c r="AB27" s="93">
        <v>37615</v>
      </c>
    </row>
    <row r="28" spans="1:28" x14ac:dyDescent="0.25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45751</v>
      </c>
      <c r="J28" s="1">
        <f t="shared" ca="1" si="0"/>
        <v>139.47626925</v>
      </c>
      <c r="K28" s="1">
        <f t="shared" ca="1" si="1"/>
        <v>165.33946877</v>
      </c>
      <c r="L28" s="1">
        <f t="shared" ca="1" si="2"/>
        <v>144.79457604999999</v>
      </c>
      <c r="M28" s="1">
        <f t="shared" ca="1" si="5"/>
        <v>162.36970862000001</v>
      </c>
      <c r="O28" s="1">
        <f t="shared" ca="1" si="6"/>
        <v>105.05427419232527</v>
      </c>
      <c r="P28" s="1">
        <f t="shared" ca="1" si="7"/>
        <v>101.12676124792468</v>
      </c>
      <c r="Q28" s="1">
        <f t="shared" ca="1" si="8"/>
        <v>103.42077021805432</v>
      </c>
      <c r="R28" s="1">
        <f t="shared" ca="1" si="8"/>
        <v>102.12451133688995</v>
      </c>
      <c r="AB28" s="93">
        <v>37622</v>
      </c>
    </row>
    <row r="29" spans="1:28" x14ac:dyDescent="0.25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45754</v>
      </c>
      <c r="J29" s="1">
        <f t="shared" ca="1" si="0"/>
        <v>138.36127895999999</v>
      </c>
      <c r="K29" s="1">
        <f t="shared" ca="1" si="1"/>
        <v>165.42632305000001</v>
      </c>
      <c r="L29" s="1">
        <f t="shared" ca="1" si="2"/>
        <v>142.89679268</v>
      </c>
      <c r="M29" s="1">
        <f t="shared" ca="1" si="5"/>
        <v>162.14198601000001</v>
      </c>
      <c r="O29" s="1">
        <f t="shared" ca="1" si="6"/>
        <v>104.21445752474945</v>
      </c>
      <c r="P29" s="1">
        <f t="shared" ca="1" si="7"/>
        <v>101.17988402678844</v>
      </c>
      <c r="Q29" s="1">
        <f t="shared" ca="1" si="8"/>
        <v>102.06526213766436</v>
      </c>
      <c r="R29" s="1">
        <f t="shared" ca="1" si="8"/>
        <v>101.98128227979385</v>
      </c>
      <c r="AB29" s="93">
        <v>37683</v>
      </c>
    </row>
    <row r="30" spans="1:28" x14ac:dyDescent="0.25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45755</v>
      </c>
      <c r="J30" s="1">
        <f t="shared" ca="1" si="0"/>
        <v>137.92200170999999</v>
      </c>
      <c r="K30" s="1">
        <f t="shared" ca="1" si="1"/>
        <v>165.51322300000001</v>
      </c>
      <c r="L30" s="1">
        <f t="shared" ca="1" si="2"/>
        <v>141.01233318999999</v>
      </c>
      <c r="M30" s="1">
        <f t="shared" ca="1" si="5"/>
        <v>161.71884704999999</v>
      </c>
      <c r="O30" s="1">
        <f t="shared" ca="1" si="6"/>
        <v>103.88359154363236</v>
      </c>
      <c r="P30" s="1">
        <f t="shared" ca="1" si="7"/>
        <v>101.23303473884457</v>
      </c>
      <c r="Q30" s="1">
        <f t="shared" ca="1" si="8"/>
        <v>100.71927075306151</v>
      </c>
      <c r="R30" s="1">
        <f t="shared" ca="1" si="8"/>
        <v>101.71514360229746</v>
      </c>
      <c r="AB30" s="93">
        <v>37684</v>
      </c>
    </row>
    <row r="31" spans="1:28" x14ac:dyDescent="0.25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45756</v>
      </c>
      <c r="J31" s="1">
        <f t="shared" ca="1" si="0"/>
        <v>138.05680412000001</v>
      </c>
      <c r="K31" s="1">
        <f t="shared" ca="1" si="1"/>
        <v>165.60016863000001</v>
      </c>
      <c r="L31" s="1">
        <f t="shared" ca="1" si="2"/>
        <v>145.40891986</v>
      </c>
      <c r="M31" s="1">
        <f t="shared" ca="1" si="5"/>
        <v>161.40661205999999</v>
      </c>
      <c r="O31" s="1">
        <f t="shared" ca="1" si="6"/>
        <v>103.98512544196559</v>
      </c>
      <c r="P31" s="1">
        <f t="shared" ca="1" si="7"/>
        <v>101.28621339020935</v>
      </c>
      <c r="Q31" s="1">
        <f t="shared" ca="1" si="8"/>
        <v>103.85957056363463</v>
      </c>
      <c r="R31" s="1">
        <f t="shared" ca="1" si="8"/>
        <v>101.51875939956014</v>
      </c>
      <c r="AB31" s="93">
        <v>37729</v>
      </c>
    </row>
    <row r="32" spans="1:28" x14ac:dyDescent="0.25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45757</v>
      </c>
      <c r="J32" s="1">
        <f t="shared" ca="1" si="0"/>
        <v>138.06148181</v>
      </c>
      <c r="K32" s="1">
        <f t="shared" ca="1" si="1"/>
        <v>165.68715993999999</v>
      </c>
      <c r="L32" s="1">
        <f t="shared" ca="1" si="2"/>
        <v>143.76911469000001</v>
      </c>
      <c r="M32" s="1">
        <f t="shared" ca="1" si="5"/>
        <v>160.90262755000001</v>
      </c>
      <c r="O32" s="1">
        <f t="shared" ca="1" si="6"/>
        <v>103.98864870316615</v>
      </c>
      <c r="P32" s="1">
        <f t="shared" ca="1" si="7"/>
        <v>101.33941998088282</v>
      </c>
      <c r="Q32" s="1">
        <f t="shared" ca="1" si="8"/>
        <v>102.68832562949854</v>
      </c>
      <c r="R32" s="1">
        <f t="shared" ca="1" si="8"/>
        <v>101.20177187619416</v>
      </c>
      <c r="AB32" s="93">
        <v>37732</v>
      </c>
    </row>
    <row r="33" spans="1:28" x14ac:dyDescent="0.25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45758</v>
      </c>
      <c r="J33" s="1">
        <f t="shared" ca="1" si="0"/>
        <v>138.53052614999999</v>
      </c>
      <c r="K33" s="1">
        <f t="shared" ca="1" si="1"/>
        <v>165.77419694</v>
      </c>
      <c r="L33" s="1">
        <f t="shared" ca="1" si="2"/>
        <v>145.27974302000001</v>
      </c>
      <c r="M33" s="1">
        <f t="shared" ca="1" si="5"/>
        <v>161.88480146000001</v>
      </c>
      <c r="O33" s="1">
        <f t="shared" ca="1" si="6"/>
        <v>104.34193541615096</v>
      </c>
      <c r="P33" s="1">
        <f t="shared" ca="1" si="7"/>
        <v>101.39265451698128</v>
      </c>
      <c r="Q33" s="1">
        <f t="shared" ca="1" si="8"/>
        <v>103.76730489559938</v>
      </c>
      <c r="R33" s="1">
        <f t="shared" ca="1" si="8"/>
        <v>101.81952275755675</v>
      </c>
      <c r="AB33" s="93">
        <v>37742</v>
      </c>
    </row>
    <row r="34" spans="1:28" x14ac:dyDescent="0.25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45761</v>
      </c>
      <c r="J34" s="1">
        <f t="shared" ca="1" si="0"/>
        <v>139.50348488</v>
      </c>
      <c r="K34" s="1">
        <f t="shared" ca="1" si="1"/>
        <v>165.86127961</v>
      </c>
      <c r="L34" s="1">
        <f t="shared" ca="1" si="2"/>
        <v>147.29540467000001</v>
      </c>
      <c r="M34" s="1">
        <f t="shared" ca="1" si="5"/>
        <v>162.46088349999999</v>
      </c>
      <c r="O34" s="1">
        <f t="shared" ca="1" si="6"/>
        <v>105.07477315083418</v>
      </c>
      <c r="P34" s="1">
        <f t="shared" ca="1" si="7"/>
        <v>101.44591698627211</v>
      </c>
      <c r="Q34" s="1">
        <f t="shared" ca="1" si="8"/>
        <v>105.20700855045182</v>
      </c>
      <c r="R34" s="1">
        <f t="shared" ca="1" si="8"/>
        <v>102.1818569473818</v>
      </c>
      <c r="AB34" s="93">
        <v>37791</v>
      </c>
    </row>
    <row r="35" spans="1:28" x14ac:dyDescent="0.25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45762</v>
      </c>
      <c r="J35" s="1">
        <f t="shared" ca="1" si="0"/>
        <v>140.01037596</v>
      </c>
      <c r="K35" s="1">
        <f t="shared" ca="1" si="1"/>
        <v>165.94840814</v>
      </c>
      <c r="L35" s="1">
        <f t="shared" ca="1" si="2"/>
        <v>147.05814619</v>
      </c>
      <c r="M35" s="1">
        <f t="shared" ca="1" si="5"/>
        <v>162.19366514999999</v>
      </c>
      <c r="O35" s="1">
        <f t="shared" ca="1" si="6"/>
        <v>105.45656623140846</v>
      </c>
      <c r="P35" s="1">
        <f t="shared" ca="1" si="7"/>
        <v>101.4992075049652</v>
      </c>
      <c r="Q35" s="1">
        <f t="shared" ca="1" si="8"/>
        <v>105.0375446422603</v>
      </c>
      <c r="R35" s="1">
        <f t="shared" ca="1" si="8"/>
        <v>102.01378653790742</v>
      </c>
      <c r="AB35" s="93">
        <v>37871</v>
      </c>
    </row>
    <row r="36" spans="1:28" x14ac:dyDescent="0.25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45763</v>
      </c>
      <c r="J36" s="1">
        <f t="shared" ca="1" si="0"/>
        <v>140.70990266000001</v>
      </c>
      <c r="K36" s="1">
        <f t="shared" ca="1" si="1"/>
        <v>166.03558235</v>
      </c>
      <c r="L36" s="1">
        <f t="shared" ca="1" si="2"/>
        <v>146.00167920000001</v>
      </c>
      <c r="M36" s="1">
        <f t="shared" ca="1" si="5"/>
        <v>162.27150046</v>
      </c>
      <c r="O36" s="1">
        <f t="shared" ca="1" si="6"/>
        <v>105.98345349432292</v>
      </c>
      <c r="P36" s="1">
        <f t="shared" ca="1" si="7"/>
        <v>101.55252596296697</v>
      </c>
      <c r="Q36" s="1">
        <f t="shared" ca="1" si="8"/>
        <v>104.28295401603394</v>
      </c>
      <c r="R36" s="1">
        <f t="shared" ca="1" si="8"/>
        <v>102.06274205470957</v>
      </c>
      <c r="AB36" s="93">
        <v>37906</v>
      </c>
    </row>
    <row r="37" spans="1:28" x14ac:dyDescent="0.25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45764</v>
      </c>
      <c r="J37" s="1">
        <f t="shared" ca="1" si="0"/>
        <v>141.74834899000001</v>
      </c>
      <c r="K37" s="1">
        <f t="shared" ca="1" si="1"/>
        <v>166.12280243000001</v>
      </c>
      <c r="L37" s="1">
        <f t="shared" ca="1" si="2"/>
        <v>147.51855416999999</v>
      </c>
      <c r="M37" s="1">
        <f t="shared" ca="1" si="5"/>
        <v>162.42285708</v>
      </c>
      <c r="O37" s="1">
        <f t="shared" ca="1" si="6"/>
        <v>106.76561684062158</v>
      </c>
      <c r="P37" s="1">
        <f t="shared" ca="1" si="7"/>
        <v>101.60587247648731</v>
      </c>
      <c r="Q37" s="1">
        <f t="shared" ca="1" si="8"/>
        <v>105.3663949984345</v>
      </c>
      <c r="R37" s="1">
        <f t="shared" ca="1" si="8"/>
        <v>102.15793974266799</v>
      </c>
      <c r="AB37" s="93">
        <v>37927</v>
      </c>
    </row>
    <row r="38" spans="1:28" x14ac:dyDescent="0.25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45769</v>
      </c>
      <c r="J38" s="1">
        <f t="shared" ca="1" si="0"/>
        <v>142.48232046999999</v>
      </c>
      <c r="K38" s="1">
        <f t="shared" ca="1" si="1"/>
        <v>166.21006836000001</v>
      </c>
      <c r="L38" s="1">
        <f t="shared" ca="1" si="2"/>
        <v>148.44513886999999</v>
      </c>
      <c r="M38" s="1">
        <f t="shared" ca="1" si="5"/>
        <v>161.63497649000001</v>
      </c>
      <c r="O38" s="1">
        <f t="shared" ca="1" si="6"/>
        <v>107.31844809660433</v>
      </c>
      <c r="P38" s="1">
        <f t="shared" ca="1" si="7"/>
        <v>101.65924703329361</v>
      </c>
      <c r="Q38" s="1">
        <f t="shared" ca="1" si="8"/>
        <v>106.02821608290091</v>
      </c>
      <c r="R38" s="1">
        <f t="shared" ca="1" si="8"/>
        <v>101.66239213757943</v>
      </c>
      <c r="AB38" s="93">
        <v>37940</v>
      </c>
    </row>
    <row r="39" spans="1:28" x14ac:dyDescent="0.25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45770</v>
      </c>
      <c r="J39" s="1">
        <f t="shared" ca="1" si="0"/>
        <v>142.89140538999999</v>
      </c>
      <c r="K39" s="1">
        <f t="shared" ca="1" si="1"/>
        <v>166.29737997000001</v>
      </c>
      <c r="L39" s="1">
        <f t="shared" ca="1" si="2"/>
        <v>150.43824891</v>
      </c>
      <c r="M39" s="1">
        <f t="shared" ca="1" si="5"/>
        <v>162.19740449</v>
      </c>
      <c r="O39" s="1">
        <f t="shared" ca="1" si="6"/>
        <v>107.62657305280455</v>
      </c>
      <c r="P39" s="1">
        <f t="shared" ca="1" si="7"/>
        <v>101.71264952940858</v>
      </c>
      <c r="Q39" s="1">
        <f t="shared" ca="1" si="8"/>
        <v>107.45181205651636</v>
      </c>
      <c r="R39" s="1">
        <f t="shared" ca="1" si="8"/>
        <v>102.01613844377381</v>
      </c>
      <c r="AB39" s="93">
        <v>37980</v>
      </c>
    </row>
    <row r="40" spans="1:28" x14ac:dyDescent="0.25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45771</v>
      </c>
      <c r="J40" s="1">
        <f t="shared" ca="1" si="0"/>
        <v>143.11763529999999</v>
      </c>
      <c r="K40" s="1">
        <f t="shared" ca="1" si="1"/>
        <v>166.38473761</v>
      </c>
      <c r="L40" s="1">
        <f t="shared" ca="1" si="2"/>
        <v>153.12846787000001</v>
      </c>
      <c r="M40" s="1">
        <f t="shared" ca="1" si="5"/>
        <v>163.14498974</v>
      </c>
      <c r="O40" s="1">
        <f t="shared" ca="1" si="6"/>
        <v>107.79697063458276</v>
      </c>
      <c r="P40" s="1">
        <f t="shared" ca="1" si="7"/>
        <v>101.76608017890311</v>
      </c>
      <c r="Q40" s="1">
        <f t="shared" ca="1" si="8"/>
        <v>109.37332406676141</v>
      </c>
      <c r="R40" s="1">
        <f t="shared" ca="1" si="8"/>
        <v>102.61213434367885</v>
      </c>
      <c r="AB40" s="93">
        <v>37987</v>
      </c>
    </row>
    <row r="41" spans="1:28" x14ac:dyDescent="0.25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45772</v>
      </c>
      <c r="J41" s="1">
        <f t="shared" ca="1" si="0"/>
        <v>144.20626045</v>
      </c>
      <c r="K41" s="1">
        <f t="shared" ca="1" si="1"/>
        <v>166.47214112</v>
      </c>
      <c r="L41" s="1">
        <f t="shared" ca="1" si="2"/>
        <v>153.30921076999999</v>
      </c>
      <c r="M41" s="1">
        <f t="shared" ca="1" si="5"/>
        <v>163.44433026999999</v>
      </c>
      <c r="O41" s="1">
        <f t="shared" ca="1" si="6"/>
        <v>108.61692893727992</v>
      </c>
      <c r="P41" s="1">
        <f t="shared" ca="1" si="7"/>
        <v>101.81953888391622</v>
      </c>
      <c r="Q41" s="1">
        <f t="shared" ca="1" si="8"/>
        <v>109.50242123627822</v>
      </c>
      <c r="R41" s="1">
        <f t="shared" ca="1" si="8"/>
        <v>102.80040841037142</v>
      </c>
      <c r="AB41" s="93">
        <v>38040</v>
      </c>
    </row>
    <row r="42" spans="1:28" x14ac:dyDescent="0.25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45775</v>
      </c>
      <c r="J42" s="1">
        <f t="shared" ca="1" si="0"/>
        <v>144.36402604</v>
      </c>
      <c r="K42" s="1">
        <f t="shared" ca="1" si="1"/>
        <v>166.55959048</v>
      </c>
      <c r="L42" s="1">
        <f t="shared" ca="1" si="2"/>
        <v>153.62394348999999</v>
      </c>
      <c r="M42" s="1">
        <f t="shared" ca="1" si="5"/>
        <v>163.74928936000001</v>
      </c>
      <c r="O42" s="1">
        <f t="shared" ca="1" si="6"/>
        <v>108.73575882597063</v>
      </c>
      <c r="P42" s="1">
        <f t="shared" ca="1" si="7"/>
        <v>101.8730256322153</v>
      </c>
      <c r="Q42" s="1">
        <f t="shared" ca="1" si="8"/>
        <v>109.72722178615507</v>
      </c>
      <c r="R42" s="1">
        <f t="shared" ca="1" si="8"/>
        <v>102.99221634245856</v>
      </c>
      <c r="AB42" s="93">
        <v>38041</v>
      </c>
    </row>
    <row r="43" spans="1:28" x14ac:dyDescent="0.25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45776</v>
      </c>
      <c r="J43" s="1">
        <f t="shared" ca="1" si="0"/>
        <v>144.64171049999999</v>
      </c>
      <c r="K43" s="1">
        <f t="shared" ca="1" si="1"/>
        <v>166.64708571</v>
      </c>
      <c r="L43" s="1">
        <f t="shared" ca="1" si="2"/>
        <v>153.71166951000001</v>
      </c>
      <c r="M43" s="1">
        <f t="shared" ca="1" si="5"/>
        <v>163.96728167000001</v>
      </c>
      <c r="O43" s="1">
        <f t="shared" ca="1" si="6"/>
        <v>108.94491225082672</v>
      </c>
      <c r="P43" s="1">
        <f t="shared" ca="1" si="7"/>
        <v>101.92654043603297</v>
      </c>
      <c r="Q43" s="1">
        <f t="shared" ca="1" si="8"/>
        <v>109.78988084980283</v>
      </c>
      <c r="R43" s="1">
        <f t="shared" ca="1" si="8"/>
        <v>103.12932540253608</v>
      </c>
      <c r="AB43" s="93">
        <v>38086</v>
      </c>
    </row>
    <row r="44" spans="1:28" x14ac:dyDescent="0.25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45777</v>
      </c>
      <c r="J44" s="1">
        <f t="shared" ca="1" si="0"/>
        <v>145.12351218000001</v>
      </c>
      <c r="K44" s="1">
        <f t="shared" ca="1" si="1"/>
        <v>166.73462696999999</v>
      </c>
      <c r="L44" s="1">
        <f t="shared" ca="1" si="2"/>
        <v>153.6820634</v>
      </c>
      <c r="M44" s="1">
        <f t="shared" ca="1" si="5"/>
        <v>164.33951841999999</v>
      </c>
      <c r="O44" s="1">
        <f t="shared" ca="1" si="6"/>
        <v>109.30780786073382</v>
      </c>
      <c r="P44" s="1">
        <f t="shared" ca="1" si="7"/>
        <v>101.98008339323019</v>
      </c>
      <c r="Q44" s="1">
        <f t="shared" ca="1" si="8"/>
        <v>109.76873443131886</v>
      </c>
      <c r="R44" s="1">
        <f t="shared" ca="1" si="8"/>
        <v>103.3634484820099</v>
      </c>
      <c r="AB44" s="93">
        <v>38098</v>
      </c>
    </row>
    <row r="45" spans="1:28" x14ac:dyDescent="0.25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45779</v>
      </c>
      <c r="J45" s="1">
        <f t="shared" ca="1" si="0"/>
        <v>145.41055201</v>
      </c>
      <c r="K45" s="1">
        <f t="shared" ca="1" si="1"/>
        <v>166.82221426999999</v>
      </c>
      <c r="L45" s="1">
        <f t="shared" ca="1" si="2"/>
        <v>153.75819501999999</v>
      </c>
      <c r="M45" s="1">
        <f t="shared" ca="1" si="5"/>
        <v>164.34946707</v>
      </c>
      <c r="O45" s="1">
        <f t="shared" ca="1" si="6"/>
        <v>109.52400780045897</v>
      </c>
      <c r="P45" s="1">
        <f t="shared" ca="1" si="7"/>
        <v>102.03365450992327</v>
      </c>
      <c r="Q45" s="1">
        <f t="shared" ca="1" si="8"/>
        <v>109.82311209513155</v>
      </c>
      <c r="R45" s="1">
        <f t="shared" ca="1" si="8"/>
        <v>103.36970581306228</v>
      </c>
      <c r="AB45" s="93">
        <v>38108</v>
      </c>
    </row>
    <row r="46" spans="1:28" x14ac:dyDescent="0.25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45782</v>
      </c>
      <c r="J46" s="1">
        <f t="shared" ca="1" si="0"/>
        <v>144.23220033999999</v>
      </c>
      <c r="K46" s="1">
        <f t="shared" ca="1" si="1"/>
        <v>166.90984760000001</v>
      </c>
      <c r="L46" s="1">
        <f t="shared" ca="1" si="2"/>
        <v>151.88915299999999</v>
      </c>
      <c r="M46" s="1">
        <f t="shared" ca="1" si="5"/>
        <v>163.95506656000001</v>
      </c>
      <c r="O46" s="1">
        <f t="shared" ca="1" si="6"/>
        <v>108.6364670015774</v>
      </c>
      <c r="P46" s="1">
        <f t="shared" ca="1" si="7"/>
        <v>102.08725377999592</v>
      </c>
      <c r="Q46" s="1">
        <f t="shared" ca="1" si="8"/>
        <v>108.48813277096433</v>
      </c>
      <c r="R46" s="1">
        <f t="shared" ca="1" si="8"/>
        <v>103.12164255238949</v>
      </c>
      <c r="AB46" s="93">
        <v>38148</v>
      </c>
    </row>
    <row r="47" spans="1:28" x14ac:dyDescent="0.25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45783</v>
      </c>
      <c r="J47" s="1">
        <f t="shared" ca="1" si="0"/>
        <v>143.96982467000001</v>
      </c>
      <c r="K47" s="1">
        <f t="shared" ca="1" si="1"/>
        <v>166.99752697</v>
      </c>
      <c r="L47" s="1">
        <f t="shared" ca="1" si="2"/>
        <v>151.91713203</v>
      </c>
      <c r="M47" s="1">
        <f t="shared" ca="1" si="5"/>
        <v>164.68689470000001</v>
      </c>
      <c r="O47" s="1">
        <f t="shared" ca="1" si="6"/>
        <v>108.43884423947034</v>
      </c>
      <c r="P47" s="1">
        <f t="shared" ca="1" si="7"/>
        <v>102.14088120956441</v>
      </c>
      <c r="Q47" s="1">
        <f t="shared" ca="1" si="8"/>
        <v>108.50811703357618</v>
      </c>
      <c r="R47" s="1">
        <f t="shared" ca="1" si="8"/>
        <v>103.58193524993318</v>
      </c>
      <c r="AB47" s="93">
        <v>38237</v>
      </c>
    </row>
    <row r="48" spans="1:28" x14ac:dyDescent="0.25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45784</v>
      </c>
      <c r="J48" s="1">
        <f t="shared" ca="1" si="0"/>
        <v>144.08123864999999</v>
      </c>
      <c r="K48" s="1">
        <f t="shared" ca="1" si="1"/>
        <v>167.08525237999999</v>
      </c>
      <c r="L48" s="1">
        <f t="shared" ca="1" si="2"/>
        <v>151.78252778000001</v>
      </c>
      <c r="M48" s="1">
        <f t="shared" ca="1" si="5"/>
        <v>165.09794456</v>
      </c>
      <c r="O48" s="1">
        <f t="shared" ca="1" si="6"/>
        <v>108.5227618468649</v>
      </c>
      <c r="P48" s="1">
        <f t="shared" ca="1" si="7"/>
        <v>102.19453679862879</v>
      </c>
      <c r="Q48" s="1">
        <f t="shared" ca="1" si="8"/>
        <v>108.41197479130867</v>
      </c>
      <c r="R48" s="1">
        <f t="shared" ca="1" si="8"/>
        <v>103.84047033288907</v>
      </c>
      <c r="AB48" s="93">
        <v>38272</v>
      </c>
    </row>
    <row r="49" spans="1:28" x14ac:dyDescent="0.25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45785</v>
      </c>
      <c r="J49" s="1">
        <f t="shared" ca="1" si="0"/>
        <v>144.14927771999999</v>
      </c>
      <c r="K49" s="1">
        <f t="shared" ca="1" si="1"/>
        <v>167.17592328000001</v>
      </c>
      <c r="L49" s="1">
        <f t="shared" ca="1" si="2"/>
        <v>155.00754545999999</v>
      </c>
      <c r="M49" s="1">
        <f t="shared" ca="1" si="5"/>
        <v>166.00559519000001</v>
      </c>
      <c r="O49" s="1">
        <f t="shared" ca="1" si="6"/>
        <v>108.57400923937119</v>
      </c>
      <c r="P49" s="1">
        <f t="shared" ca="1" si="7"/>
        <v>102.24999394098353</v>
      </c>
      <c r="Q49" s="1">
        <f t="shared" ca="1" si="8"/>
        <v>110.71547138304057</v>
      </c>
      <c r="R49" s="1">
        <f t="shared" ca="1" si="8"/>
        <v>104.41134884120926</v>
      </c>
      <c r="AB49" s="93">
        <v>38293</v>
      </c>
    </row>
    <row r="50" spans="1:28" x14ac:dyDescent="0.25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45786</v>
      </c>
      <c r="J50" s="1">
        <f t="shared" ca="1" si="0"/>
        <v>144.91939496000001</v>
      </c>
      <c r="K50" s="1">
        <f t="shared" ca="1" si="1"/>
        <v>167.26664342000001</v>
      </c>
      <c r="L50" s="1">
        <f t="shared" ca="1" si="2"/>
        <v>155.32611263999999</v>
      </c>
      <c r="M50" s="1">
        <f t="shared" ca="1" si="5"/>
        <v>166.41561923</v>
      </c>
      <c r="O50" s="1">
        <f t="shared" ca="1" si="6"/>
        <v>109.15406567568284</v>
      </c>
      <c r="P50" s="1">
        <f t="shared" ca="1" si="7"/>
        <v>102.30548120005365</v>
      </c>
      <c r="Q50" s="1">
        <f t="shared" ca="1" si="8"/>
        <v>110.94301072892337</v>
      </c>
      <c r="R50" s="1">
        <f t="shared" ca="1" si="8"/>
        <v>104.66923872151554</v>
      </c>
      <c r="AB50" s="93">
        <v>38306</v>
      </c>
    </row>
    <row r="51" spans="1:28" x14ac:dyDescent="0.25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45789</v>
      </c>
      <c r="J51" s="1">
        <f t="shared" ca="1" si="0"/>
        <v>144.87261810000001</v>
      </c>
      <c r="K51" s="1">
        <f t="shared" ca="1" si="1"/>
        <v>167.35741282000001</v>
      </c>
      <c r="L51" s="1">
        <f t="shared" ca="1" si="2"/>
        <v>155.38448287</v>
      </c>
      <c r="M51" s="1">
        <f t="shared" ca="1" si="5"/>
        <v>166.35945316999999</v>
      </c>
      <c r="O51" s="1">
        <f t="shared" ca="1" si="6"/>
        <v>109.11883309380551</v>
      </c>
      <c r="P51" s="1">
        <f t="shared" ca="1" si="7"/>
        <v>102.36099858807179</v>
      </c>
      <c r="Q51" s="1">
        <f t="shared" ca="1" si="8"/>
        <v>110.98470216729827</v>
      </c>
      <c r="R51" s="1">
        <f t="shared" ca="1" si="8"/>
        <v>104.63391235750362</v>
      </c>
      <c r="AB51" s="93">
        <v>38346</v>
      </c>
    </row>
    <row r="52" spans="1:28" x14ac:dyDescent="0.25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45790</v>
      </c>
      <c r="J52" s="1">
        <f t="shared" ca="1" si="0"/>
        <v>145.08268873</v>
      </c>
      <c r="K52" s="1">
        <f t="shared" ca="1" si="1"/>
        <v>167.44823145999999</v>
      </c>
      <c r="L52" s="1">
        <f t="shared" ca="1" si="2"/>
        <v>158.11517413000001</v>
      </c>
      <c r="M52" s="1">
        <f t="shared" ca="1" si="5"/>
        <v>166.57881745</v>
      </c>
      <c r="O52" s="1">
        <f t="shared" ca="1" si="6"/>
        <v>109.27705941920439</v>
      </c>
      <c r="P52" s="1">
        <f t="shared" ca="1" si="7"/>
        <v>102.41654609280531</v>
      </c>
      <c r="Q52" s="1">
        <f t="shared" ca="1" si="8"/>
        <v>112.93512186561202</v>
      </c>
      <c r="R52" s="1">
        <f t="shared" ca="1" si="8"/>
        <v>104.77188433571415</v>
      </c>
      <c r="AB52" s="93">
        <v>38353</v>
      </c>
    </row>
    <row r="53" spans="1:28" x14ac:dyDescent="0.25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45791</v>
      </c>
      <c r="J53" s="1">
        <f t="shared" ca="1" si="0"/>
        <v>144.83817332000001</v>
      </c>
      <c r="K53" s="1">
        <f t="shared" ca="1" si="1"/>
        <v>167.53909934999999</v>
      </c>
      <c r="L53" s="1">
        <f t="shared" ca="1" si="2"/>
        <v>157.50044346999999</v>
      </c>
      <c r="M53" s="1">
        <f t="shared" ca="1" si="5"/>
        <v>166.13245671000001</v>
      </c>
      <c r="O53" s="1">
        <f t="shared" ca="1" si="6"/>
        <v>109.0928891007372</v>
      </c>
      <c r="P53" s="1">
        <f t="shared" ca="1" si="7"/>
        <v>102.47212372037055</v>
      </c>
      <c r="Q53" s="1">
        <f t="shared" ca="1" si="8"/>
        <v>112.49604520909485</v>
      </c>
      <c r="R53" s="1">
        <f t="shared" ca="1" si="8"/>
        <v>104.49114002176607</v>
      </c>
      <c r="AB53" s="93">
        <v>38390</v>
      </c>
    </row>
    <row r="54" spans="1:28" x14ac:dyDescent="0.25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45792</v>
      </c>
      <c r="J54" s="1">
        <f t="shared" ca="1" si="0"/>
        <v>145.55683601000001</v>
      </c>
      <c r="K54" s="1">
        <f t="shared" ca="1" si="1"/>
        <v>167.63001649</v>
      </c>
      <c r="L54" s="1">
        <f t="shared" ca="1" si="2"/>
        <v>158.53761301</v>
      </c>
      <c r="M54" s="1">
        <f t="shared" ca="1" si="5"/>
        <v>166.49327435999999</v>
      </c>
      <c r="O54" s="1">
        <f t="shared" ca="1" si="6"/>
        <v>109.63418969397094</v>
      </c>
      <c r="P54" s="1">
        <f t="shared" ca="1" si="7"/>
        <v>102.52773147076751</v>
      </c>
      <c r="Q54" s="1">
        <f t="shared" ca="1" si="8"/>
        <v>113.23685246582843</v>
      </c>
      <c r="R54" s="1">
        <f t="shared" ca="1" si="8"/>
        <v>104.71808091179507</v>
      </c>
      <c r="AB54" s="93">
        <v>38391</v>
      </c>
    </row>
    <row r="55" spans="1:28" x14ac:dyDescent="0.25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45793</v>
      </c>
      <c r="J55" s="1">
        <f t="shared" ca="1" si="0"/>
        <v>146.24445588</v>
      </c>
      <c r="K55" s="1">
        <f t="shared" ca="1" si="1"/>
        <v>167.72098306000001</v>
      </c>
      <c r="L55" s="1">
        <f t="shared" ca="1" si="2"/>
        <v>158.37036466999999</v>
      </c>
      <c r="M55" s="1">
        <f t="shared" ca="1" si="5"/>
        <v>166.87466411</v>
      </c>
      <c r="O55" s="1">
        <f t="shared" ca="1" si="6"/>
        <v>110.15210866865753</v>
      </c>
      <c r="P55" s="1">
        <f t="shared" ca="1" si="7"/>
        <v>102.58336945408975</v>
      </c>
      <c r="Q55" s="1">
        <f t="shared" ca="1" si="8"/>
        <v>113.11739390175542</v>
      </c>
      <c r="R55" s="1">
        <f t="shared" ca="1" si="8"/>
        <v>104.95796088804609</v>
      </c>
      <c r="AB55" s="93">
        <v>38436</v>
      </c>
    </row>
    <row r="56" spans="1:28" x14ac:dyDescent="0.25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45796</v>
      </c>
      <c r="J56" s="1">
        <f t="shared" ca="1" si="0"/>
        <v>146.08116211000001</v>
      </c>
      <c r="K56" s="1">
        <f t="shared" ca="1" si="1"/>
        <v>167.81199887</v>
      </c>
      <c r="L56" s="1">
        <f t="shared" ca="1" si="2"/>
        <v>158.88126915000001</v>
      </c>
      <c r="M56" s="1">
        <f t="shared" ca="1" si="5"/>
        <v>167.47505039999999</v>
      </c>
      <c r="O56" s="1">
        <f t="shared" ca="1" si="6"/>
        <v>110.02911492513597</v>
      </c>
      <c r="P56" s="1">
        <f t="shared" ca="1" si="7"/>
        <v>102.63903755412737</v>
      </c>
      <c r="Q56" s="1">
        <f t="shared" ca="1" si="8"/>
        <v>113.48231181699011</v>
      </c>
      <c r="R56" s="1">
        <f t="shared" ca="1" si="8"/>
        <v>105.33558154771674</v>
      </c>
      <c r="AB56" s="93">
        <v>38463</v>
      </c>
    </row>
    <row r="57" spans="1:28" x14ac:dyDescent="0.25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45797</v>
      </c>
      <c r="J57" s="1">
        <f t="shared" ca="1" si="0"/>
        <v>146.16323424000001</v>
      </c>
      <c r="K57" s="1">
        <f t="shared" ca="1" si="1"/>
        <v>167.90306412000001</v>
      </c>
      <c r="L57" s="1">
        <f t="shared" ca="1" si="2"/>
        <v>159.41970891</v>
      </c>
      <c r="M57" s="1">
        <f t="shared" ca="1" si="5"/>
        <v>167.18070689999999</v>
      </c>
      <c r="O57" s="1">
        <f t="shared" ca="1" si="6"/>
        <v>110.0909320937119</v>
      </c>
      <c r="P57" s="1">
        <f t="shared" ca="1" si="7"/>
        <v>102.69473589320661</v>
      </c>
      <c r="Q57" s="1">
        <f t="shared" ca="1" si="8"/>
        <v>113.8668970425858</v>
      </c>
      <c r="R57" s="1">
        <f t="shared" ca="1" si="8"/>
        <v>105.1504504271514</v>
      </c>
      <c r="AB57" s="93">
        <v>38473</v>
      </c>
    </row>
    <row r="58" spans="1:28" x14ac:dyDescent="0.25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45798</v>
      </c>
      <c r="J58" s="1">
        <f t="shared" ca="1" si="0"/>
        <v>146.12411177000001</v>
      </c>
      <c r="K58" s="1">
        <f t="shared" ca="1" si="1"/>
        <v>167.99417879000001</v>
      </c>
      <c r="L58" s="1">
        <f t="shared" ca="1" si="2"/>
        <v>156.88423363000001</v>
      </c>
      <c r="M58" s="1">
        <f t="shared" ca="1" si="5"/>
        <v>166.64702281999999</v>
      </c>
      <c r="O58" s="1">
        <f t="shared" ca="1" si="6"/>
        <v>110.06146483944305</v>
      </c>
      <c r="P58" s="1">
        <f t="shared" ca="1" si="7"/>
        <v>102.75046445909484</v>
      </c>
      <c r="Q58" s="1">
        <f t="shared" ca="1" si="8"/>
        <v>112.05591203555151</v>
      </c>
      <c r="R58" s="1">
        <f t="shared" ca="1" si="8"/>
        <v>104.81478297820728</v>
      </c>
      <c r="AB58" s="93">
        <v>38498</v>
      </c>
    </row>
    <row r="59" spans="1:28" x14ac:dyDescent="0.25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45799</v>
      </c>
      <c r="J59" s="1">
        <f t="shared" ca="1" si="0"/>
        <v>146.15557984</v>
      </c>
      <c r="K59" s="1">
        <f t="shared" ca="1" si="1"/>
        <v>168.08534288999999</v>
      </c>
      <c r="L59" s="1">
        <f t="shared" ca="1" si="2"/>
        <v>156.19166462000001</v>
      </c>
      <c r="M59" s="1">
        <f t="shared" ca="1" si="5"/>
        <v>167.05597903</v>
      </c>
      <c r="O59" s="1">
        <f t="shared" ca="1" si="6"/>
        <v>110.08516675857136</v>
      </c>
      <c r="P59" s="1">
        <f t="shared" ca="1" si="7"/>
        <v>102.80622325790837</v>
      </c>
      <c r="Q59" s="1">
        <f t="shared" ca="1" si="8"/>
        <v>111.56123866865259</v>
      </c>
      <c r="R59" s="1">
        <f t="shared" ca="1" si="8"/>
        <v>105.0720012331355</v>
      </c>
      <c r="AB59" s="93">
        <v>38602</v>
      </c>
    </row>
    <row r="60" spans="1:28" x14ac:dyDescent="0.25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45800</v>
      </c>
      <c r="J60" s="1">
        <f t="shared" ca="1" si="0"/>
        <v>146.29718616</v>
      </c>
      <c r="K60" s="1">
        <f t="shared" ca="1" si="1"/>
        <v>168.17655642</v>
      </c>
      <c r="L60" s="1">
        <f t="shared" ca="1" si="2"/>
        <v>156.81940058000001</v>
      </c>
      <c r="M60" s="1">
        <f t="shared" ca="1" si="5"/>
        <v>167.20627078000001</v>
      </c>
      <c r="O60" s="1">
        <f t="shared" ca="1" si="6"/>
        <v>110.19182539841482</v>
      </c>
      <c r="P60" s="1">
        <f t="shared" ca="1" si="7"/>
        <v>102.8620122896472</v>
      </c>
      <c r="Q60" s="1">
        <f t="shared" ca="1" si="8"/>
        <v>112.0096044724542</v>
      </c>
      <c r="R60" s="1">
        <f t="shared" ca="1" si="8"/>
        <v>105.16652915744579</v>
      </c>
      <c r="AB60" s="93">
        <v>38637</v>
      </c>
    </row>
    <row r="61" spans="1:28" x14ac:dyDescent="0.25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45803</v>
      </c>
      <c r="J61" s="1">
        <f t="shared" ca="1" si="0"/>
        <v>146.12070982</v>
      </c>
      <c r="K61" s="1">
        <f t="shared" ca="1" si="1"/>
        <v>168.26781955000001</v>
      </c>
      <c r="L61" s="1">
        <f t="shared" ca="1" si="2"/>
        <v>157.17423012</v>
      </c>
      <c r="M61" s="1">
        <f t="shared" ca="1" si="5"/>
        <v>167.32670268000001</v>
      </c>
      <c r="O61" s="1">
        <f t="shared" ca="1" si="6"/>
        <v>110.05890247245394</v>
      </c>
      <c r="P61" s="1">
        <f t="shared" ca="1" si="7"/>
        <v>102.91783165828862</v>
      </c>
      <c r="Q61" s="1">
        <f t="shared" ca="1" si="8"/>
        <v>112.26304452058311</v>
      </c>
      <c r="R61" s="1">
        <f t="shared" ca="1" si="8"/>
        <v>105.24227634601566</v>
      </c>
      <c r="AB61" s="93">
        <v>38658</v>
      </c>
    </row>
    <row r="62" spans="1:28" x14ac:dyDescent="0.25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45804</v>
      </c>
      <c r="J62" s="1">
        <f t="shared" ca="1" si="0"/>
        <v>146.2100111</v>
      </c>
      <c r="K62" s="1">
        <f t="shared" ca="1" si="1"/>
        <v>168.35913210999999</v>
      </c>
      <c r="L62" s="1">
        <f t="shared" ca="1" si="2"/>
        <v>158.77297132999999</v>
      </c>
      <c r="M62" s="1">
        <f t="shared" ca="1" si="5"/>
        <v>167.94664784</v>
      </c>
      <c r="O62" s="1">
        <f t="shared" ca="1" si="6"/>
        <v>110.12616467558922</v>
      </c>
      <c r="P62" s="1">
        <f t="shared" ca="1" si="7"/>
        <v>102.97368125985531</v>
      </c>
      <c r="Q62" s="1">
        <f t="shared" ca="1" si="8"/>
        <v>113.40495916841112</v>
      </c>
      <c r="R62" s="1">
        <f t="shared" ca="1" si="8"/>
        <v>105.63219880790072</v>
      </c>
      <c r="AB62" s="93">
        <v>38671</v>
      </c>
    </row>
    <row r="63" spans="1:28" x14ac:dyDescent="0.25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45805</v>
      </c>
      <c r="J63" s="1">
        <f t="shared" ca="1" si="0"/>
        <v>146.40604866999999</v>
      </c>
      <c r="K63" s="1">
        <f t="shared" ca="1" si="1"/>
        <v>168.45049427999999</v>
      </c>
      <c r="L63" s="1">
        <f t="shared" ca="1" si="2"/>
        <v>158.02949619</v>
      </c>
      <c r="M63" s="1">
        <f t="shared" ca="1" si="5"/>
        <v>167.58498646000001</v>
      </c>
      <c r="O63" s="1">
        <f t="shared" ca="1" si="6"/>
        <v>110.27382122491849</v>
      </c>
      <c r="P63" s="1">
        <f t="shared" ca="1" si="7"/>
        <v>103.02956120444091</v>
      </c>
      <c r="Q63" s="1">
        <f t="shared" ca="1" si="8"/>
        <v>112.87392566070416</v>
      </c>
      <c r="R63" s="1">
        <f t="shared" ca="1" si="8"/>
        <v>105.40472724306369</v>
      </c>
      <c r="AB63" s="93">
        <v>38711</v>
      </c>
    </row>
    <row r="64" spans="1:28" x14ac:dyDescent="0.25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45806</v>
      </c>
      <c r="J64" s="1">
        <f t="shared" ca="1" si="0"/>
        <v>146.54000060000001</v>
      </c>
      <c r="K64" s="1">
        <f t="shared" ca="1" si="1"/>
        <v>168.54190604999999</v>
      </c>
      <c r="L64" s="1">
        <f t="shared" ca="1" si="2"/>
        <v>157.62658232999999</v>
      </c>
      <c r="M64" s="1">
        <f t="shared" ca="1" si="5"/>
        <v>167.58411774000001</v>
      </c>
      <c r="O64" s="1">
        <f t="shared" ca="1" si="6"/>
        <v>110.37471453715349</v>
      </c>
      <c r="P64" s="1">
        <f t="shared" ca="1" si="7"/>
        <v>103.08547148592911</v>
      </c>
      <c r="Q64" s="1">
        <f t="shared" ca="1" si="8"/>
        <v>112.58614097380855</v>
      </c>
      <c r="R64" s="1">
        <f t="shared" ca="1" si="8"/>
        <v>105.40418085047456</v>
      </c>
      <c r="AB64" s="93">
        <v>38718</v>
      </c>
    </row>
    <row r="65" spans="1:28" x14ac:dyDescent="0.25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45807</v>
      </c>
      <c r="J65" s="1">
        <f t="shared" ca="1" si="0"/>
        <v>147.21656411000001</v>
      </c>
      <c r="K65" s="1">
        <f t="shared" ca="1" si="1"/>
        <v>168.63336742999999</v>
      </c>
      <c r="L65" s="1">
        <f t="shared" ca="1" si="2"/>
        <v>155.91179473</v>
      </c>
      <c r="M65" s="1">
        <f t="shared" ca="1" si="5"/>
        <v>167.12523375000001</v>
      </c>
      <c r="O65" s="1">
        <f t="shared" ca="1" si="6"/>
        <v>110.8843058021784</v>
      </c>
      <c r="P65" s="1">
        <f t="shared" ca="1" si="7"/>
        <v>103.14141211043621</v>
      </c>
      <c r="Q65" s="1">
        <f t="shared" ca="1" si="8"/>
        <v>111.36133919469269</v>
      </c>
      <c r="R65" s="1">
        <f t="shared" ca="1" si="8"/>
        <v>105.11555987777362</v>
      </c>
      <c r="AB65" s="93">
        <v>38775</v>
      </c>
    </row>
    <row r="66" spans="1:28" x14ac:dyDescent="0.25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45810</v>
      </c>
      <c r="J66" s="1">
        <f t="shared" ca="1" si="0"/>
        <v>146.49407421999999</v>
      </c>
      <c r="K66" s="1">
        <f t="shared" ca="1" si="1"/>
        <v>168.72487841</v>
      </c>
      <c r="L66" s="1">
        <f t="shared" ca="1" si="2"/>
        <v>155.63875178000001</v>
      </c>
      <c r="M66" s="1">
        <f t="shared" ca="1" si="5"/>
        <v>166.83598814000001</v>
      </c>
      <c r="O66" s="1">
        <f t="shared" ca="1" si="6"/>
        <v>110.34012254137437</v>
      </c>
      <c r="P66" s="1">
        <f t="shared" ca="1" si="7"/>
        <v>103.19738307184591</v>
      </c>
      <c r="Q66" s="1">
        <f t="shared" ca="1" si="8"/>
        <v>111.16631592129427</v>
      </c>
      <c r="R66" s="1">
        <f t="shared" ca="1" si="8"/>
        <v>104.93363514052648</v>
      </c>
      <c r="AB66" s="93">
        <v>38776</v>
      </c>
    </row>
    <row r="67" spans="1:28" x14ac:dyDescent="0.25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45811</v>
      </c>
      <c r="J67" s="1">
        <f t="shared" ca="1" si="0"/>
        <v>146.88699986</v>
      </c>
      <c r="K67" s="1">
        <f t="shared" ca="1" si="1"/>
        <v>168.816439</v>
      </c>
      <c r="L67" s="1">
        <f t="shared" ca="1" si="2"/>
        <v>156.50305215</v>
      </c>
      <c r="M67" s="1">
        <f t="shared" ca="1" si="5"/>
        <v>166.86308808999999</v>
      </c>
      <c r="O67" s="1">
        <f t="shared" ca="1" si="6"/>
        <v>110.63607624119528</v>
      </c>
      <c r="P67" s="1">
        <f t="shared" ca="1" si="7"/>
        <v>103.25338437627448</v>
      </c>
      <c r="Q67" s="1">
        <f t="shared" ca="1" si="8"/>
        <v>111.78364988782546</v>
      </c>
      <c r="R67" s="1">
        <f t="shared" ca="1" si="8"/>
        <v>104.95068000175412</v>
      </c>
      <c r="AB67" s="93">
        <v>38821</v>
      </c>
    </row>
    <row r="68" spans="1:28" x14ac:dyDescent="0.25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45812</v>
      </c>
      <c r="J68" s="1">
        <f t="shared" ca="1" si="0"/>
        <v>146.62079699</v>
      </c>
      <c r="K68" s="1">
        <f t="shared" ca="1" si="1"/>
        <v>168.90804937999999</v>
      </c>
      <c r="L68" s="1">
        <f t="shared" ca="1" si="2"/>
        <v>155.88330368999999</v>
      </c>
      <c r="M68" s="1">
        <f t="shared" ca="1" si="5"/>
        <v>167.10635303999999</v>
      </c>
      <c r="O68" s="1">
        <f t="shared" ca="1" si="6"/>
        <v>110.43557081151793</v>
      </c>
      <c r="P68" s="1">
        <f t="shared" ca="1" si="7"/>
        <v>103.30941613381555</v>
      </c>
      <c r="Q68" s="1">
        <f t="shared" ca="1" si="8"/>
        <v>111.34098922453846</v>
      </c>
      <c r="R68" s="1">
        <f t="shared" ca="1" si="8"/>
        <v>105.10368461299157</v>
      </c>
      <c r="AB68" s="93">
        <v>38828</v>
      </c>
    </row>
    <row r="69" spans="1:28" x14ac:dyDescent="0.25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45813</v>
      </c>
      <c r="J69" s="1">
        <f t="shared" ref="J69:J132" ca="1" si="9">VLOOKUP(I69,$A$10:$G$10000,2,FALSE)</f>
        <v>146.62887663000001</v>
      </c>
      <c r="K69" s="1">
        <f t="shared" ref="K69:K132" ca="1" si="10">VLOOKUP(I69,$A$10:$G$10000,6,FALSE)</f>
        <v>168.99970936</v>
      </c>
      <c r="L69" s="1">
        <f t="shared" ref="L69:L132" ca="1" si="11">VLOOKUP(I69,$A$10:$G$10000,7,FALSE)</f>
        <v>155.01263152000001</v>
      </c>
      <c r="M69" s="1">
        <f t="shared" ca="1" si="5"/>
        <v>166.90863078000001</v>
      </c>
      <c r="O69" s="1">
        <f t="shared" ca="1" si="6"/>
        <v>110.44165643970759</v>
      </c>
      <c r="P69" s="1">
        <f t="shared" ca="1" si="7"/>
        <v>103.36547822825921</v>
      </c>
      <c r="Q69" s="1">
        <f t="shared" ca="1" si="8"/>
        <v>110.71910414510201</v>
      </c>
      <c r="R69" s="1">
        <f t="shared" ca="1" si="8"/>
        <v>104.97932466091343</v>
      </c>
      <c r="AB69" s="93">
        <v>38838</v>
      </c>
    </row>
    <row r="70" spans="1:28" x14ac:dyDescent="0.25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45814</v>
      </c>
      <c r="J70" s="1">
        <f t="shared" ca="1" si="9"/>
        <v>146.68288265000001</v>
      </c>
      <c r="K70" s="1">
        <f t="shared" ca="1" si="10"/>
        <v>169.09141912000001</v>
      </c>
      <c r="L70" s="1">
        <f t="shared" ca="1" si="11"/>
        <v>154.85985626999999</v>
      </c>
      <c r="M70" s="1">
        <f t="shared" ref="M70:M133" ca="1" si="13">VLOOKUP(I70,$A$10:$G$10000,3,FALSE)</f>
        <v>167.11181271999999</v>
      </c>
      <c r="O70" s="1">
        <f t="shared" ca="1" si="6"/>
        <v>110.48233406367633</v>
      </c>
      <c r="P70" s="1">
        <f t="shared" ca="1" si="7"/>
        <v>103.42157076969906</v>
      </c>
      <c r="Q70" s="1">
        <f t="shared" ca="1" si="8"/>
        <v>110.60998310993422</v>
      </c>
      <c r="R70" s="1">
        <f t="shared" ca="1" si="8"/>
        <v>105.10711854877179</v>
      </c>
      <c r="AB70" s="93">
        <v>38883</v>
      </c>
    </row>
    <row r="71" spans="1:28" x14ac:dyDescent="0.25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45817</v>
      </c>
      <c r="J71" s="1">
        <f t="shared" ca="1" si="9"/>
        <v>145.27404862</v>
      </c>
      <c r="K71" s="1">
        <f t="shared" ca="1" si="10"/>
        <v>169.18317866999999</v>
      </c>
      <c r="L71" s="1">
        <f t="shared" ca="1" si="11"/>
        <v>154.40163290999999</v>
      </c>
      <c r="M71" s="1">
        <f t="shared" ca="1" si="13"/>
        <v>166.95503504999999</v>
      </c>
      <c r="O71" s="1">
        <f t="shared" ref="O71:O134" ca="1" si="14">J71/J70*O70</f>
        <v>109.42119271486513</v>
      </c>
      <c r="P71" s="1">
        <f t="shared" ref="P71:P134" ca="1" si="15">K71/K70*P70</f>
        <v>103.4776937642514</v>
      </c>
      <c r="Q71" s="1">
        <f t="shared" ref="Q71:R134" ca="1" si="16">L71/L70*Q70</f>
        <v>110.28269313736824</v>
      </c>
      <c r="R71" s="1">
        <f t="shared" ca="1" si="16"/>
        <v>105.00851122186727</v>
      </c>
      <c r="AB71" s="93">
        <v>38967</v>
      </c>
    </row>
    <row r="72" spans="1:28" x14ac:dyDescent="0.25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45818</v>
      </c>
      <c r="J72" s="1">
        <f t="shared" ca="1" si="9"/>
        <v>144.91429203000001</v>
      </c>
      <c r="K72" s="1">
        <f t="shared" ca="1" si="10"/>
        <v>169.27498800000001</v>
      </c>
      <c r="L72" s="1">
        <f t="shared" ca="1" si="11"/>
        <v>155.23985442</v>
      </c>
      <c r="M72" s="1">
        <f t="shared" ca="1" si="13"/>
        <v>166.53027643999999</v>
      </c>
      <c r="O72" s="1">
        <f t="shared" ca="1" si="14"/>
        <v>109.15022212143312</v>
      </c>
      <c r="P72" s="1">
        <f t="shared" ca="1" si="15"/>
        <v>103.53384720579996</v>
      </c>
      <c r="Q72" s="1">
        <f t="shared" ca="1" si="16"/>
        <v>110.88140005403896</v>
      </c>
      <c r="R72" s="1">
        <f t="shared" ca="1" si="16"/>
        <v>104.7413538447243</v>
      </c>
      <c r="AB72" s="93">
        <v>39002</v>
      </c>
    </row>
    <row r="73" spans="1:28" x14ac:dyDescent="0.25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45819</v>
      </c>
      <c r="J73" s="1">
        <f t="shared" ca="1" si="9"/>
        <v>144.93725522</v>
      </c>
      <c r="K73" s="1">
        <f t="shared" ca="1" si="10"/>
        <v>169.36684711999999</v>
      </c>
      <c r="L73" s="1">
        <f t="shared" ca="1" si="11"/>
        <v>156.02719256</v>
      </c>
      <c r="M73" s="1">
        <f t="shared" ca="1" si="13"/>
        <v>166.76047385000001</v>
      </c>
      <c r="O73" s="1">
        <f t="shared" ca="1" si="14"/>
        <v>109.16751811932266</v>
      </c>
      <c r="P73" s="1">
        <f t="shared" ca="1" si="15"/>
        <v>103.59003110046096</v>
      </c>
      <c r="Q73" s="1">
        <f t="shared" ca="1" si="16"/>
        <v>111.44376308642723</v>
      </c>
      <c r="R73" s="1">
        <f t="shared" ca="1" si="16"/>
        <v>104.88613945903052</v>
      </c>
      <c r="AB73" s="93">
        <v>39023</v>
      </c>
    </row>
    <row r="74" spans="1:28" x14ac:dyDescent="0.25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45820</v>
      </c>
      <c r="J74" s="1">
        <f t="shared" ca="1" si="9"/>
        <v>144.2202935</v>
      </c>
      <c r="K74" s="1">
        <f t="shared" ca="1" si="10"/>
        <v>169.45875620000001</v>
      </c>
      <c r="L74" s="1">
        <f t="shared" ca="1" si="11"/>
        <v>156.79146707000001</v>
      </c>
      <c r="M74" s="1">
        <f t="shared" ca="1" si="13"/>
        <v>166.81185417</v>
      </c>
      <c r="O74" s="1">
        <f t="shared" ca="1" si="14"/>
        <v>108.62749870581744</v>
      </c>
      <c r="P74" s="1">
        <f t="shared" ca="1" si="15"/>
        <v>103.64624555221179</v>
      </c>
      <c r="Q74" s="1">
        <f t="shared" ca="1" si="16"/>
        <v>111.98965272289354</v>
      </c>
      <c r="R74" s="1">
        <f t="shared" ca="1" si="16"/>
        <v>104.91845577047141</v>
      </c>
      <c r="AB74" s="93">
        <v>39036</v>
      </c>
    </row>
    <row r="75" spans="1:28" x14ac:dyDescent="0.25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45821</v>
      </c>
      <c r="J75" s="1">
        <f t="shared" ca="1" si="9"/>
        <v>145.38843931</v>
      </c>
      <c r="K75" s="1">
        <f t="shared" ca="1" si="10"/>
        <v>169.55071507</v>
      </c>
      <c r="L75" s="1">
        <f t="shared" ca="1" si="11"/>
        <v>156.12344085999999</v>
      </c>
      <c r="M75" s="1">
        <f t="shared" ca="1" si="13"/>
        <v>167.12960018000001</v>
      </c>
      <c r="O75" s="1">
        <f t="shared" ca="1" si="14"/>
        <v>109.50735239619965</v>
      </c>
      <c r="P75" s="1">
        <f t="shared" ca="1" si="15"/>
        <v>103.7024904570751</v>
      </c>
      <c r="Q75" s="1">
        <f t="shared" ca="1" si="16"/>
        <v>111.51250926180012</v>
      </c>
      <c r="R75" s="1">
        <f t="shared" ca="1" si="16"/>
        <v>105.1183061999406</v>
      </c>
      <c r="AB75" s="93">
        <v>39076</v>
      </c>
    </row>
    <row r="76" spans="1:28" x14ac:dyDescent="0.25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45824</v>
      </c>
      <c r="J76" s="1">
        <f t="shared" ca="1" si="9"/>
        <v>145.93700432</v>
      </c>
      <c r="K76" s="1">
        <f t="shared" ca="1" si="10"/>
        <v>169.64272389000001</v>
      </c>
      <c r="L76" s="1">
        <f t="shared" ca="1" si="11"/>
        <v>158.44832818</v>
      </c>
      <c r="M76" s="1">
        <f t="shared" ca="1" si="13"/>
        <v>167.24836006999999</v>
      </c>
      <c r="O76" s="1">
        <f t="shared" ca="1" si="14"/>
        <v>109.92053450440159</v>
      </c>
      <c r="P76" s="1">
        <f t="shared" ca="1" si="15"/>
        <v>103.75876591291191</v>
      </c>
      <c r="Q76" s="1">
        <f t="shared" ca="1" si="16"/>
        <v>113.17308000874274</v>
      </c>
      <c r="R76" s="1">
        <f t="shared" ca="1" si="16"/>
        <v>105.19300175637012</v>
      </c>
      <c r="AB76" s="93">
        <v>39083</v>
      </c>
    </row>
    <row r="77" spans="1:28" x14ac:dyDescent="0.25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45825</v>
      </c>
      <c r="J77" s="1">
        <f t="shared" ca="1" si="9"/>
        <v>145.94635969999999</v>
      </c>
      <c r="K77" s="1">
        <f t="shared" ca="1" si="10"/>
        <v>169.73478268</v>
      </c>
      <c r="L77" s="1">
        <f t="shared" ca="1" si="11"/>
        <v>157.97511972000001</v>
      </c>
      <c r="M77" s="1">
        <f t="shared" ca="1" si="13"/>
        <v>167.36046098</v>
      </c>
      <c r="O77" s="1">
        <f t="shared" ca="1" si="14"/>
        <v>109.92758102680268</v>
      </c>
      <c r="P77" s="1">
        <f t="shared" ca="1" si="15"/>
        <v>103.81507193195479</v>
      </c>
      <c r="Q77" s="1">
        <f t="shared" ca="1" si="16"/>
        <v>112.83508679972918</v>
      </c>
      <c r="R77" s="1">
        <f t="shared" ca="1" si="16"/>
        <v>105.26350906189816</v>
      </c>
      <c r="AB77" s="93">
        <v>39132</v>
      </c>
    </row>
    <row r="78" spans="1:28" x14ac:dyDescent="0.25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45826</v>
      </c>
      <c r="J78" s="1">
        <f t="shared" ca="1" si="9"/>
        <v>146.32992995999999</v>
      </c>
      <c r="K78" s="1">
        <f t="shared" ca="1" si="10"/>
        <v>169.82689144</v>
      </c>
      <c r="L78" s="1">
        <f t="shared" ca="1" si="11"/>
        <v>157.83473534000001</v>
      </c>
      <c r="M78" s="1">
        <f t="shared" ca="1" si="13"/>
        <v>167.59108443</v>
      </c>
      <c r="O78" s="1">
        <f t="shared" ca="1" si="14"/>
        <v>110.21648820422247</v>
      </c>
      <c r="P78" s="1">
        <f t="shared" ca="1" si="15"/>
        <v>103.87140851420376</v>
      </c>
      <c r="Q78" s="1">
        <f t="shared" ca="1" si="16"/>
        <v>112.73481604993832</v>
      </c>
      <c r="R78" s="1">
        <f t="shared" ca="1" si="16"/>
        <v>105.40856263952818</v>
      </c>
      <c r="AB78" s="93">
        <v>39133</v>
      </c>
    </row>
    <row r="79" spans="1:28" x14ac:dyDescent="0.25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45828</v>
      </c>
      <c r="J79" s="1">
        <f t="shared" ca="1" si="9"/>
        <v>146.14367300000001</v>
      </c>
      <c r="K79" s="1">
        <f t="shared" ca="1" si="10"/>
        <v>169.92051888</v>
      </c>
      <c r="L79" s="1">
        <f t="shared" ca="1" si="11"/>
        <v>156.01329976</v>
      </c>
      <c r="M79" s="1">
        <f t="shared" ca="1" si="13"/>
        <v>168.15708594</v>
      </c>
      <c r="O79" s="1">
        <f t="shared" ca="1" si="14"/>
        <v>110.07619846281138</v>
      </c>
      <c r="P79" s="1">
        <f t="shared" ca="1" si="15"/>
        <v>103.92867396837251</v>
      </c>
      <c r="Q79" s="1">
        <f t="shared" ca="1" si="16"/>
        <v>111.43384003464115</v>
      </c>
      <c r="R79" s="1">
        <f t="shared" ca="1" si="16"/>
        <v>105.76455655068294</v>
      </c>
      <c r="AB79" s="93">
        <v>39178</v>
      </c>
    </row>
    <row r="80" spans="1:28" x14ac:dyDescent="0.25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45831</v>
      </c>
      <c r="J80" s="1">
        <f t="shared" ca="1" si="9"/>
        <v>145.85110499999999</v>
      </c>
      <c r="K80" s="1">
        <f t="shared" ca="1" si="10"/>
        <v>170.01419788999999</v>
      </c>
      <c r="L80" s="1">
        <f t="shared" ca="1" si="11"/>
        <v>155.37005529999999</v>
      </c>
      <c r="M80" s="1">
        <f t="shared" ca="1" si="13"/>
        <v>167.99062701</v>
      </c>
      <c r="O80" s="1">
        <f t="shared" ca="1" si="14"/>
        <v>109.85583467578742</v>
      </c>
      <c r="P80" s="1">
        <f t="shared" ca="1" si="15"/>
        <v>103.98597096435711</v>
      </c>
      <c r="Q80" s="1">
        <f t="shared" ca="1" si="16"/>
        <v>110.97439715144417</v>
      </c>
      <c r="R80" s="1">
        <f t="shared" ca="1" si="16"/>
        <v>105.65986007109697</v>
      </c>
      <c r="AB80" s="93">
        <v>39193</v>
      </c>
    </row>
    <row r="81" spans="1:28" x14ac:dyDescent="0.25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45832</v>
      </c>
      <c r="J81" s="1">
        <f t="shared" ca="1" si="9"/>
        <v>146.03566097999999</v>
      </c>
      <c r="K81" s="1">
        <f t="shared" ca="1" si="10"/>
        <v>170.10792848</v>
      </c>
      <c r="L81" s="1">
        <f t="shared" ca="1" si="11"/>
        <v>156.06880268</v>
      </c>
      <c r="M81" s="1">
        <f t="shared" ca="1" si="13"/>
        <v>167.76546296999999</v>
      </c>
      <c r="O81" s="1">
        <f t="shared" ca="1" si="14"/>
        <v>109.99484322993796</v>
      </c>
      <c r="P81" s="1">
        <f t="shared" ca="1" si="15"/>
        <v>104.0432995082739</v>
      </c>
      <c r="Q81" s="1">
        <f t="shared" ca="1" si="16"/>
        <v>111.47348347220866</v>
      </c>
      <c r="R81" s="1">
        <f t="shared" ca="1" si="16"/>
        <v>105.5182402594272</v>
      </c>
      <c r="AB81" s="93">
        <v>39203</v>
      </c>
    </row>
    <row r="82" spans="1:28" x14ac:dyDescent="0.25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45833</v>
      </c>
      <c r="J82" s="1">
        <f t="shared" ca="1" si="9"/>
        <v>146.38563694999999</v>
      </c>
      <c r="K82" s="1">
        <f t="shared" ca="1" si="10"/>
        <v>170.20171081000001</v>
      </c>
      <c r="L82" s="1">
        <f t="shared" ca="1" si="11"/>
        <v>154.47890235</v>
      </c>
      <c r="M82" s="1">
        <f t="shared" ca="1" si="13"/>
        <v>167.61670694</v>
      </c>
      <c r="O82" s="1">
        <f t="shared" ca="1" si="14"/>
        <v>110.25844700791974</v>
      </c>
      <c r="P82" s="1">
        <f t="shared" ca="1" si="15"/>
        <v>104.10065969798383</v>
      </c>
      <c r="Q82" s="1">
        <f t="shared" ca="1" si="16"/>
        <v>110.33788349889363</v>
      </c>
      <c r="R82" s="1">
        <f t="shared" ca="1" si="16"/>
        <v>105.42467824591323</v>
      </c>
      <c r="AB82" s="93">
        <v>39240</v>
      </c>
    </row>
    <row r="83" spans="1:28" x14ac:dyDescent="0.25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45834</v>
      </c>
      <c r="J83" s="1">
        <f t="shared" ca="1" si="9"/>
        <v>146.69011180000001</v>
      </c>
      <c r="K83" s="1">
        <f t="shared" ca="1" si="10"/>
        <v>170.29554487999999</v>
      </c>
      <c r="L83" s="1">
        <f t="shared" ca="1" si="11"/>
        <v>156.01109238999999</v>
      </c>
      <c r="M83" s="1">
        <f t="shared" ca="1" si="13"/>
        <v>168.02942505999999</v>
      </c>
      <c r="O83" s="1">
        <f t="shared" ca="1" si="14"/>
        <v>110.48777909823566</v>
      </c>
      <c r="P83" s="1">
        <f t="shared" ca="1" si="15"/>
        <v>104.15805153348688</v>
      </c>
      <c r="Q83" s="1">
        <f t="shared" ca="1" si="16"/>
        <v>111.43226340164988</v>
      </c>
      <c r="R83" s="1">
        <f t="shared" ca="1" si="16"/>
        <v>105.68426260239883</v>
      </c>
      <c r="AB83" s="93">
        <v>39332</v>
      </c>
    </row>
    <row r="84" spans="1:28" x14ac:dyDescent="0.25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45835</v>
      </c>
      <c r="J84" s="1">
        <f t="shared" ca="1" si="9"/>
        <v>147.25823804000001</v>
      </c>
      <c r="K84" s="1">
        <f t="shared" ca="1" si="10"/>
        <v>170.38943071</v>
      </c>
      <c r="L84" s="1">
        <f t="shared" ca="1" si="11"/>
        <v>155.72879895</v>
      </c>
      <c r="M84" s="1">
        <f t="shared" ca="1" si="13"/>
        <v>168.32544555999999</v>
      </c>
      <c r="O84" s="1">
        <f t="shared" ca="1" si="14"/>
        <v>110.91569482980599</v>
      </c>
      <c r="P84" s="1">
        <f t="shared" ca="1" si="15"/>
        <v>104.21547502701571</v>
      </c>
      <c r="Q84" s="1">
        <f t="shared" ca="1" si="16"/>
        <v>111.230632886276</v>
      </c>
      <c r="R84" s="1">
        <f t="shared" ca="1" si="16"/>
        <v>105.87044849362903</v>
      </c>
      <c r="AB84" s="93">
        <v>39367</v>
      </c>
    </row>
    <row r="85" spans="1:28" x14ac:dyDescent="0.25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45838</v>
      </c>
      <c r="J85" s="1">
        <f t="shared" ca="1" si="9"/>
        <v>148.14529744000001</v>
      </c>
      <c r="K85" s="1">
        <f t="shared" ca="1" si="10"/>
        <v>170.48336828000001</v>
      </c>
      <c r="L85" s="1">
        <f t="shared" ca="1" si="11"/>
        <v>157.99170914999999</v>
      </c>
      <c r="M85" s="1">
        <f t="shared" ca="1" si="13"/>
        <v>169.29146702</v>
      </c>
      <c r="O85" s="1">
        <f t="shared" ca="1" si="14"/>
        <v>111.58383272834301</v>
      </c>
      <c r="P85" s="1">
        <f t="shared" ca="1" si="15"/>
        <v>104.27293016633769</v>
      </c>
      <c r="Q85" s="1">
        <f t="shared" ca="1" si="16"/>
        <v>112.84693594266587</v>
      </c>
      <c r="R85" s="1">
        <f t="shared" ca="1" si="16"/>
        <v>106.47804008433845</v>
      </c>
      <c r="AB85" s="93">
        <v>39388</v>
      </c>
    </row>
    <row r="86" spans="1:28" x14ac:dyDescent="0.25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45839</v>
      </c>
      <c r="J86" s="1">
        <f t="shared" ca="1" si="9"/>
        <v>147.76725535</v>
      </c>
      <c r="K86" s="1">
        <f t="shared" ca="1" si="10"/>
        <v>170.57735758999999</v>
      </c>
      <c r="L86" s="1">
        <f t="shared" ca="1" si="11"/>
        <v>158.78230146000001</v>
      </c>
      <c r="M86" s="1">
        <f t="shared" ca="1" si="13"/>
        <v>169.48596816</v>
      </c>
      <c r="O86" s="1">
        <f t="shared" ca="1" si="14"/>
        <v>111.29908939822199</v>
      </c>
      <c r="P86" s="1">
        <f t="shared" ca="1" si="15"/>
        <v>104.33041695145279</v>
      </c>
      <c r="Q86" s="1">
        <f t="shared" ca="1" si="16"/>
        <v>113.41162329394093</v>
      </c>
      <c r="R86" s="1">
        <f t="shared" ca="1" si="16"/>
        <v>106.60037407166766</v>
      </c>
      <c r="AB86" s="93">
        <v>39401</v>
      </c>
    </row>
    <row r="87" spans="1:28" x14ac:dyDescent="0.25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45840</v>
      </c>
      <c r="J87" s="1">
        <f t="shared" ca="1" si="9"/>
        <v>147.78128839999999</v>
      </c>
      <c r="K87" s="1">
        <f t="shared" ca="1" si="10"/>
        <v>170.67139865999999</v>
      </c>
      <c r="L87" s="1">
        <f t="shared" ca="1" si="11"/>
        <v>158.21509759</v>
      </c>
      <c r="M87" s="1">
        <f t="shared" ca="1" si="13"/>
        <v>169.34995878999999</v>
      </c>
      <c r="O87" s="1">
        <f t="shared" ca="1" si="14"/>
        <v>111.30965916675954</v>
      </c>
      <c r="P87" s="1">
        <f t="shared" ca="1" si="15"/>
        <v>104.38793539459365</v>
      </c>
      <c r="Q87" s="1">
        <f t="shared" ca="1" si="16"/>
        <v>113.00649305559688</v>
      </c>
      <c r="R87" s="1">
        <f t="shared" ca="1" si="16"/>
        <v>106.51482923349224</v>
      </c>
      <c r="AB87" s="93">
        <v>39441</v>
      </c>
    </row>
    <row r="88" spans="1:28" x14ac:dyDescent="0.25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45841</v>
      </c>
      <c r="J88" s="1">
        <f t="shared" ca="1" si="9"/>
        <v>148.06322531000001</v>
      </c>
      <c r="K88" s="1">
        <f t="shared" ca="1" si="10"/>
        <v>170.76549165</v>
      </c>
      <c r="L88" s="1">
        <f t="shared" ca="1" si="11"/>
        <v>160.35070836</v>
      </c>
      <c r="M88" s="1">
        <f t="shared" ca="1" si="13"/>
        <v>169.45680737000001</v>
      </c>
      <c r="O88" s="1">
        <f t="shared" ca="1" si="14"/>
        <v>111.52201555976708</v>
      </c>
      <c r="P88" s="1">
        <f t="shared" ca="1" si="15"/>
        <v>104.44548559362127</v>
      </c>
      <c r="Q88" s="1">
        <f t="shared" ca="1" si="16"/>
        <v>114.53187140017728</v>
      </c>
      <c r="R88" s="1">
        <f t="shared" ca="1" si="16"/>
        <v>106.58203301868274</v>
      </c>
      <c r="AB88" s="93">
        <v>39448</v>
      </c>
    </row>
    <row r="89" spans="1:28" x14ac:dyDescent="0.25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45842</v>
      </c>
      <c r="J89" s="1">
        <f t="shared" ca="1" si="9"/>
        <v>148.64070692999999</v>
      </c>
      <c r="K89" s="1">
        <f t="shared" ca="1" si="10"/>
        <v>170.85963656000001</v>
      </c>
      <c r="L89" s="1">
        <f t="shared" ca="1" si="11"/>
        <v>160.73267494000001</v>
      </c>
      <c r="M89" s="1">
        <f t="shared" ca="1" si="13"/>
        <v>169.39510808</v>
      </c>
      <c r="O89" s="1">
        <f t="shared" ca="1" si="14"/>
        <v>111.9569778137385</v>
      </c>
      <c r="P89" s="1">
        <f t="shared" ca="1" si="15"/>
        <v>104.50306754853564</v>
      </c>
      <c r="Q89" s="1">
        <f t="shared" ca="1" si="16"/>
        <v>114.80469431232503</v>
      </c>
      <c r="R89" s="1">
        <f t="shared" ca="1" si="16"/>
        <v>106.5432264586745</v>
      </c>
      <c r="AB89" s="93">
        <v>39482</v>
      </c>
    </row>
    <row r="90" spans="1:28" x14ac:dyDescent="0.25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45845</v>
      </c>
      <c r="J90" s="1">
        <f t="shared" ca="1" si="9"/>
        <v>148.48209084000001</v>
      </c>
      <c r="K90" s="1">
        <f t="shared" ca="1" si="10"/>
        <v>170.95383322999999</v>
      </c>
      <c r="L90" s="1">
        <f t="shared" ca="1" si="11"/>
        <v>158.7143394</v>
      </c>
      <c r="M90" s="1">
        <f t="shared" ca="1" si="13"/>
        <v>169.00316602999999</v>
      </c>
      <c r="O90" s="1">
        <f t="shared" ca="1" si="14"/>
        <v>111.83750732388546</v>
      </c>
      <c r="P90" s="1">
        <f t="shared" ca="1" si="15"/>
        <v>104.56068116147576</v>
      </c>
      <c r="Q90" s="1">
        <f t="shared" ca="1" si="16"/>
        <v>113.36308080856234</v>
      </c>
      <c r="R90" s="1">
        <f t="shared" ca="1" si="16"/>
        <v>106.29670947795917</v>
      </c>
      <c r="AB90" s="93">
        <v>39483</v>
      </c>
    </row>
    <row r="91" spans="1:28" x14ac:dyDescent="0.25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45846</v>
      </c>
      <c r="J91" s="1">
        <f t="shared" ca="1" si="9"/>
        <v>148.25841238999999</v>
      </c>
      <c r="K91" s="1">
        <f t="shared" ca="1" si="10"/>
        <v>171.04808181999999</v>
      </c>
      <c r="L91" s="1">
        <f t="shared" ca="1" si="11"/>
        <v>158.50173751</v>
      </c>
      <c r="M91" s="1">
        <f t="shared" ca="1" si="13"/>
        <v>168.55772714</v>
      </c>
      <c r="O91" s="1">
        <f t="shared" ca="1" si="14"/>
        <v>111.66903151546606</v>
      </c>
      <c r="P91" s="1">
        <f t="shared" ca="1" si="15"/>
        <v>104.61832653030262</v>
      </c>
      <c r="Q91" s="1">
        <f t="shared" ca="1" si="16"/>
        <v>113.2112280816617</v>
      </c>
      <c r="R91" s="1">
        <f t="shared" ca="1" si="16"/>
        <v>106.01654497339534</v>
      </c>
      <c r="AB91" s="93">
        <v>39528</v>
      </c>
    </row>
    <row r="92" spans="1:28" x14ac:dyDescent="0.25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45847</v>
      </c>
      <c r="J92" s="1">
        <f t="shared" ca="1" si="9"/>
        <v>148.09511861999999</v>
      </c>
      <c r="K92" s="1">
        <f t="shared" ca="1" si="10"/>
        <v>171.14238251</v>
      </c>
      <c r="L92" s="1">
        <f t="shared" ca="1" si="11"/>
        <v>156.42855899</v>
      </c>
      <c r="M92" s="1">
        <f t="shared" ca="1" si="13"/>
        <v>168.16232857</v>
      </c>
      <c r="O92" s="1">
        <f t="shared" ca="1" si="14"/>
        <v>111.5460377719445</v>
      </c>
      <c r="P92" s="1">
        <f t="shared" ca="1" si="15"/>
        <v>104.67600376510983</v>
      </c>
      <c r="Q92" s="1">
        <f t="shared" ca="1" si="16"/>
        <v>111.73044250814763</v>
      </c>
      <c r="R92" s="1">
        <f t="shared" ca="1" si="16"/>
        <v>105.76785397008106</v>
      </c>
      <c r="AB92" s="93">
        <v>39559</v>
      </c>
    </row>
    <row r="93" spans="1:28" x14ac:dyDescent="0.25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45848</v>
      </c>
      <c r="J93" s="1">
        <f t="shared" ca="1" si="9"/>
        <v>147.77193303000001</v>
      </c>
      <c r="K93" s="1">
        <f t="shared" ca="1" si="10"/>
        <v>171.23673513</v>
      </c>
      <c r="L93" s="1">
        <f t="shared" ca="1" si="11"/>
        <v>155.58938172000001</v>
      </c>
      <c r="M93" s="1">
        <f t="shared" ca="1" si="13"/>
        <v>168.01918273999999</v>
      </c>
      <c r="O93" s="1">
        <f t="shared" ca="1" si="14"/>
        <v>111.30261265189048</v>
      </c>
      <c r="P93" s="1">
        <f t="shared" ca="1" si="15"/>
        <v>104.73371276192007</v>
      </c>
      <c r="Q93" s="1">
        <f t="shared" ca="1" si="16"/>
        <v>111.13105293168371</v>
      </c>
      <c r="R93" s="1">
        <f t="shared" ca="1" si="16"/>
        <v>105.67782056383238</v>
      </c>
      <c r="AB93" s="93">
        <v>39569</v>
      </c>
    </row>
    <row r="94" spans="1:28" x14ac:dyDescent="0.25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45849</v>
      </c>
      <c r="J94" s="1">
        <f t="shared" ca="1" si="9"/>
        <v>148.12190901</v>
      </c>
      <c r="K94" s="1">
        <f t="shared" ca="1" si="10"/>
        <v>171.33113985</v>
      </c>
      <c r="L94" s="1">
        <f t="shared" ca="1" si="11"/>
        <v>154.95681001</v>
      </c>
      <c r="M94" s="1">
        <f t="shared" ca="1" si="13"/>
        <v>168.42989503999999</v>
      </c>
      <c r="O94" s="1">
        <f t="shared" ca="1" si="14"/>
        <v>111.56621643740432</v>
      </c>
      <c r="P94" s="1">
        <f t="shared" ca="1" si="15"/>
        <v>104.79145362471067</v>
      </c>
      <c r="Q94" s="1">
        <f t="shared" ca="1" si="16"/>
        <v>110.67923315188919</v>
      </c>
      <c r="R94" s="1">
        <f t="shared" ca="1" si="16"/>
        <v>105.9361433340956</v>
      </c>
      <c r="AB94" s="93">
        <v>39590</v>
      </c>
    </row>
    <row r="95" spans="1:28" x14ac:dyDescent="0.25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45852</v>
      </c>
      <c r="J95" s="1">
        <f t="shared" ca="1" si="9"/>
        <v>148.14869938999999</v>
      </c>
      <c r="K95" s="1">
        <f t="shared" ca="1" si="10"/>
        <v>171.42559650000001</v>
      </c>
      <c r="L95" s="1">
        <f t="shared" ca="1" si="11"/>
        <v>153.94606067999999</v>
      </c>
      <c r="M95" s="1">
        <f t="shared" ca="1" si="13"/>
        <v>168.27572495999999</v>
      </c>
      <c r="O95" s="1">
        <f t="shared" ca="1" si="14"/>
        <v>111.58639509533208</v>
      </c>
      <c r="P95" s="1">
        <f t="shared" ca="1" si="15"/>
        <v>104.84922624950431</v>
      </c>
      <c r="Q95" s="1">
        <f t="shared" ca="1" si="16"/>
        <v>109.95729675718691</v>
      </c>
      <c r="R95" s="1">
        <f t="shared" ca="1" si="16"/>
        <v>105.8391760843753</v>
      </c>
      <c r="AB95" s="93">
        <v>39698</v>
      </c>
    </row>
    <row r="96" spans="1:28" x14ac:dyDescent="0.25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45853</v>
      </c>
      <c r="J96" s="1">
        <f t="shared" ca="1" si="9"/>
        <v>147.95946572</v>
      </c>
      <c r="K96" s="1">
        <f t="shared" ca="1" si="10"/>
        <v>171.52010525</v>
      </c>
      <c r="L96" s="1">
        <f t="shared" ca="1" si="11"/>
        <v>153.8904326</v>
      </c>
      <c r="M96" s="1">
        <f t="shared" ca="1" si="13"/>
        <v>167.68265986</v>
      </c>
      <c r="O96" s="1">
        <f t="shared" ca="1" si="14"/>
        <v>111.443863279981</v>
      </c>
      <c r="P96" s="1">
        <f t="shared" ca="1" si="15"/>
        <v>104.90703074027829</v>
      </c>
      <c r="Q96" s="1">
        <f t="shared" ca="1" si="16"/>
        <v>109.91756392301386</v>
      </c>
      <c r="R96" s="1">
        <f t="shared" ca="1" si="16"/>
        <v>105.46616018108136</v>
      </c>
      <c r="AB96" s="93">
        <v>39733</v>
      </c>
    </row>
    <row r="97" spans="1:28" x14ac:dyDescent="0.25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45854</v>
      </c>
      <c r="J97" s="1">
        <f t="shared" ca="1" si="9"/>
        <v>147.78639133999999</v>
      </c>
      <c r="K97" s="1">
        <f t="shared" ca="1" si="10"/>
        <v>171.61466611</v>
      </c>
      <c r="L97" s="1">
        <f t="shared" ca="1" si="11"/>
        <v>154.18727877000001</v>
      </c>
      <c r="M97" s="1">
        <f t="shared" ca="1" si="13"/>
        <v>167.17672092999999</v>
      </c>
      <c r="O97" s="1">
        <f t="shared" ca="1" si="14"/>
        <v>111.31350272854127</v>
      </c>
      <c r="P97" s="1">
        <f t="shared" ca="1" si="15"/>
        <v>104.9648671031489</v>
      </c>
      <c r="Q97" s="1">
        <f t="shared" ca="1" si="16"/>
        <v>110.12958885084736</v>
      </c>
      <c r="R97" s="1">
        <f t="shared" ca="1" si="16"/>
        <v>105.1479434001824</v>
      </c>
      <c r="AB97" s="93">
        <v>39754</v>
      </c>
    </row>
    <row r="98" spans="1:28" x14ac:dyDescent="0.25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45855</v>
      </c>
      <c r="J98" s="1">
        <f t="shared" ca="1" si="9"/>
        <v>147.77405924999999</v>
      </c>
      <c r="K98" s="1">
        <f t="shared" ca="1" si="10"/>
        <v>171.70927907000001</v>
      </c>
      <c r="L98" s="1">
        <f t="shared" ca="1" si="11"/>
        <v>154.24843666000001</v>
      </c>
      <c r="M98" s="1">
        <f t="shared" ca="1" si="13"/>
        <v>167.53734548</v>
      </c>
      <c r="O98" s="1">
        <f t="shared" ca="1" si="14"/>
        <v>111.30421413220017</v>
      </c>
      <c r="P98" s="1">
        <f t="shared" ca="1" si="15"/>
        <v>105.02273533199987</v>
      </c>
      <c r="Q98" s="1">
        <f t="shared" ca="1" si="16"/>
        <v>110.17327139933266</v>
      </c>
      <c r="R98" s="1">
        <f t="shared" ca="1" si="16"/>
        <v>105.37476283748909</v>
      </c>
      <c r="AB98" s="93">
        <v>39767</v>
      </c>
    </row>
    <row r="99" spans="1:28" x14ac:dyDescent="0.25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45856</v>
      </c>
      <c r="J99" s="1">
        <f t="shared" ca="1" si="9"/>
        <v>147.34753932000001</v>
      </c>
      <c r="K99" s="1">
        <f t="shared" ca="1" si="10"/>
        <v>171.80394412999999</v>
      </c>
      <c r="L99" s="1">
        <f t="shared" ca="1" si="11"/>
        <v>151.76439091</v>
      </c>
      <c r="M99" s="1">
        <f t="shared" ca="1" si="13"/>
        <v>167.27881712000001</v>
      </c>
      <c r="O99" s="1">
        <f t="shared" ca="1" si="14"/>
        <v>110.98295703294126</v>
      </c>
      <c r="P99" s="1">
        <f t="shared" ca="1" si="15"/>
        <v>105.08063542683117</v>
      </c>
      <c r="Q99" s="1">
        <f t="shared" ca="1" si="16"/>
        <v>108.39902037605418</v>
      </c>
      <c r="R99" s="1">
        <f t="shared" ca="1" si="16"/>
        <v>105.21215810871227</v>
      </c>
      <c r="AB99" s="93">
        <v>39807</v>
      </c>
    </row>
    <row r="100" spans="1:28" x14ac:dyDescent="0.25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45859</v>
      </c>
      <c r="J100" s="1">
        <f t="shared" ca="1" si="9"/>
        <v>146.45154980000001</v>
      </c>
      <c r="K100" s="1">
        <f t="shared" ca="1" si="10"/>
        <v>171.89866147999999</v>
      </c>
      <c r="L100" s="1">
        <f t="shared" ca="1" si="11"/>
        <v>152.65773985000001</v>
      </c>
      <c r="M100" s="1">
        <f t="shared" ca="1" si="13"/>
        <v>167.28087712999999</v>
      </c>
      <c r="O100" s="1">
        <f t="shared" ca="1" si="14"/>
        <v>110.30809292011635</v>
      </c>
      <c r="P100" s="1">
        <f t="shared" ca="1" si="15"/>
        <v>105.1385675038527</v>
      </c>
      <c r="Q100" s="1">
        <f t="shared" ca="1" si="16"/>
        <v>109.03710253333318</v>
      </c>
      <c r="R100" s="1">
        <f t="shared" ca="1" si="16"/>
        <v>105.21345377843038</v>
      </c>
      <c r="AB100" s="93">
        <v>39814</v>
      </c>
    </row>
    <row r="101" spans="1:28" x14ac:dyDescent="0.25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45860</v>
      </c>
      <c r="J101" s="1">
        <f t="shared" ca="1" si="9"/>
        <v>146.32440179</v>
      </c>
      <c r="K101" s="1">
        <f t="shared" ca="1" si="10"/>
        <v>171.99343110999999</v>
      </c>
      <c r="L101" s="1">
        <f t="shared" ca="1" si="11"/>
        <v>152.50868527</v>
      </c>
      <c r="M101" s="1">
        <f t="shared" ca="1" si="13"/>
        <v>167.32753058</v>
      </c>
      <c r="O101" s="1">
        <f t="shared" ca="1" si="14"/>
        <v>110.21232435692366</v>
      </c>
      <c r="P101" s="1">
        <f t="shared" ca="1" si="15"/>
        <v>105.19653155694819</v>
      </c>
      <c r="Q101" s="1">
        <f t="shared" ca="1" si="16"/>
        <v>108.93063901868601</v>
      </c>
      <c r="R101" s="1">
        <f t="shared" ca="1" si="16"/>
        <v>105.24279706434204</v>
      </c>
      <c r="AB101" s="93">
        <v>39867</v>
      </c>
    </row>
    <row r="102" spans="1:28" x14ac:dyDescent="0.25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45861</v>
      </c>
      <c r="J102" s="1">
        <f t="shared" ca="1" si="9"/>
        <v>145.97400056999999</v>
      </c>
      <c r="K102" s="1">
        <f t="shared" ca="1" si="10"/>
        <v>172.08825285</v>
      </c>
      <c r="L102" s="1">
        <f t="shared" ca="1" si="11"/>
        <v>154.02488893</v>
      </c>
      <c r="M102" s="1">
        <f t="shared" ca="1" si="13"/>
        <v>167.49836257999999</v>
      </c>
      <c r="O102" s="1">
        <f t="shared" ca="1" si="14"/>
        <v>109.94840027836069</v>
      </c>
      <c r="P102" s="1">
        <f t="shared" ca="1" si="15"/>
        <v>105.25452748214033</v>
      </c>
      <c r="Q102" s="1">
        <f t="shared" ca="1" si="16"/>
        <v>110.01360051215026</v>
      </c>
      <c r="R102" s="1">
        <f t="shared" ca="1" si="16"/>
        <v>105.35024404240819</v>
      </c>
      <c r="AB102" s="93">
        <v>39868</v>
      </c>
    </row>
    <row r="103" spans="1:28" x14ac:dyDescent="0.25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45862</v>
      </c>
      <c r="J103" s="1">
        <f t="shared" ca="1" si="9"/>
        <v>146.18109448999999</v>
      </c>
      <c r="K103" s="1">
        <f t="shared" ca="1" si="10"/>
        <v>172.18312685999999</v>
      </c>
      <c r="L103" s="1">
        <f t="shared" ca="1" si="11"/>
        <v>152.24911412</v>
      </c>
      <c r="M103" s="1">
        <f t="shared" ca="1" si="13"/>
        <v>167.63789496999999</v>
      </c>
      <c r="O103" s="1">
        <f t="shared" ca="1" si="14"/>
        <v>110.10438452981961</v>
      </c>
      <c r="P103" s="1">
        <f t="shared" ca="1" si="15"/>
        <v>105.31255537729008</v>
      </c>
      <c r="Q103" s="1">
        <f t="shared" ca="1" si="16"/>
        <v>108.74523809420582</v>
      </c>
      <c r="R103" s="1">
        <f t="shared" ca="1" si="16"/>
        <v>105.43800472921073</v>
      </c>
      <c r="AB103" s="93">
        <v>39913</v>
      </c>
    </row>
    <row r="104" spans="1:28" x14ac:dyDescent="0.25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45863</v>
      </c>
      <c r="J104" s="1">
        <f t="shared" ca="1" si="9"/>
        <v>146.50130336999999</v>
      </c>
      <c r="K104" s="1">
        <f t="shared" ca="1" si="10"/>
        <v>172.27805334000001</v>
      </c>
      <c r="L104" s="1">
        <f t="shared" ca="1" si="11"/>
        <v>151.92664421000001</v>
      </c>
      <c r="M104" s="1">
        <f t="shared" ca="1" si="13"/>
        <v>167.49859706999999</v>
      </c>
      <c r="O104" s="1">
        <f t="shared" ca="1" si="14"/>
        <v>110.34556757593366</v>
      </c>
      <c r="P104" s="1">
        <f t="shared" ca="1" si="15"/>
        <v>105.3706153647237</v>
      </c>
      <c r="Q104" s="1">
        <f t="shared" ca="1" si="16"/>
        <v>108.51491118988289</v>
      </c>
      <c r="R104" s="1">
        <f t="shared" ca="1" si="16"/>
        <v>105.35039152790205</v>
      </c>
      <c r="AB104" s="93">
        <v>39924</v>
      </c>
    </row>
    <row r="105" spans="1:28" x14ac:dyDescent="0.25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45866</v>
      </c>
      <c r="J105" s="1">
        <f t="shared" ca="1" si="9"/>
        <v>145.90128381</v>
      </c>
      <c r="K105" s="1">
        <f t="shared" ca="1" si="10"/>
        <v>172.37303209999999</v>
      </c>
      <c r="L105" s="1">
        <f t="shared" ca="1" si="11"/>
        <v>150.33947465</v>
      </c>
      <c r="M105" s="1">
        <f t="shared" ca="1" si="13"/>
        <v>167.58908099999999</v>
      </c>
      <c r="O105" s="1">
        <f t="shared" ca="1" si="14"/>
        <v>109.89362962465384</v>
      </c>
      <c r="P105" s="1">
        <f t="shared" ca="1" si="15"/>
        <v>105.42870732823124</v>
      </c>
      <c r="Q105" s="1">
        <f t="shared" ca="1" si="16"/>
        <v>107.38126169250692</v>
      </c>
      <c r="R105" s="1">
        <f t="shared" ca="1" si="16"/>
        <v>105.40730255652696</v>
      </c>
      <c r="AB105" s="93">
        <v>39934</v>
      </c>
    </row>
    <row r="106" spans="1:28" x14ac:dyDescent="0.25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45867</v>
      </c>
      <c r="J106" s="1">
        <f t="shared" ca="1" si="9"/>
        <v>145.44329581</v>
      </c>
      <c r="K106" s="1">
        <f t="shared" ca="1" si="10"/>
        <v>172.46806314</v>
      </c>
      <c r="L106" s="1">
        <f t="shared" ca="1" si="11"/>
        <v>151.01809397</v>
      </c>
      <c r="M106" s="1">
        <f t="shared" ca="1" si="13"/>
        <v>168.11461421999999</v>
      </c>
      <c r="O106" s="1">
        <f t="shared" ca="1" si="14"/>
        <v>109.5486706062666</v>
      </c>
      <c r="P106" s="1">
        <f t="shared" ca="1" si="15"/>
        <v>105.48683126781272</v>
      </c>
      <c r="Q106" s="1">
        <f t="shared" ca="1" si="16"/>
        <v>107.86597137344839</v>
      </c>
      <c r="R106" s="1">
        <f t="shared" ca="1" si="16"/>
        <v>105.73784341750374</v>
      </c>
      <c r="AB106" s="93">
        <v>39975</v>
      </c>
    </row>
    <row r="107" spans="1:28" x14ac:dyDescent="0.25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45868</v>
      </c>
      <c r="J107" s="1">
        <f t="shared" ca="1" si="9"/>
        <v>145.16220939999999</v>
      </c>
      <c r="K107" s="1">
        <f t="shared" ca="1" si="10"/>
        <v>172.56314664000001</v>
      </c>
      <c r="L107" s="1">
        <f t="shared" ca="1" si="11"/>
        <v>152.45636825</v>
      </c>
      <c r="M107" s="1">
        <f t="shared" ca="1" si="13"/>
        <v>168.16226692000001</v>
      </c>
      <c r="O107" s="1">
        <f t="shared" ca="1" si="14"/>
        <v>109.3369548144214</v>
      </c>
      <c r="P107" s="1">
        <f t="shared" ca="1" si="15"/>
        <v>105.54498729356175</v>
      </c>
      <c r="Q107" s="1">
        <f t="shared" ca="1" si="16"/>
        <v>108.89327113757113</v>
      </c>
      <c r="R107" s="1">
        <f t="shared" ca="1" si="16"/>
        <v>105.76781519452265</v>
      </c>
      <c r="AB107" s="93">
        <v>40063</v>
      </c>
    </row>
    <row r="108" spans="1:28" x14ac:dyDescent="0.25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45869</v>
      </c>
      <c r="J108" s="1">
        <f t="shared" ca="1" si="9"/>
        <v>146.13006519000001</v>
      </c>
      <c r="K108" s="1">
        <f t="shared" ca="1" si="10"/>
        <v>172.65828260999999</v>
      </c>
      <c r="L108" s="1">
        <f t="shared" ca="1" si="11"/>
        <v>151.41106328999999</v>
      </c>
      <c r="M108" s="1">
        <f t="shared" ca="1" si="13"/>
        <v>167.94869578999999</v>
      </c>
      <c r="O108" s="1">
        <f t="shared" ca="1" si="14"/>
        <v>110.06594898732291</v>
      </c>
      <c r="P108" s="1">
        <f t="shared" ca="1" si="15"/>
        <v>105.60317541159461</v>
      </c>
      <c r="Q108" s="1">
        <f t="shared" ca="1" si="16"/>
        <v>108.14665308719179</v>
      </c>
      <c r="R108" s="1">
        <f t="shared" ca="1" si="16"/>
        <v>105.63348689232706</v>
      </c>
      <c r="AB108" s="93">
        <v>40098</v>
      </c>
    </row>
    <row r="109" spans="1:28" x14ac:dyDescent="0.25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45870</v>
      </c>
      <c r="J109" s="1">
        <f t="shared" ca="1" si="9"/>
        <v>145.86046037</v>
      </c>
      <c r="K109" s="1">
        <f t="shared" ca="1" si="10"/>
        <v>172.75347102999999</v>
      </c>
      <c r="L109" s="1">
        <f t="shared" ca="1" si="11"/>
        <v>150.69007149999999</v>
      </c>
      <c r="M109" s="1">
        <f t="shared" ca="1" si="13"/>
        <v>168.42705024</v>
      </c>
      <c r="O109" s="1">
        <f t="shared" ca="1" si="14"/>
        <v>109.86288119065647</v>
      </c>
      <c r="P109" s="1">
        <f t="shared" ca="1" si="15"/>
        <v>105.66139560967869</v>
      </c>
      <c r="Q109" s="1">
        <f t="shared" ca="1" si="16"/>
        <v>107.63167850543022</v>
      </c>
      <c r="R109" s="1">
        <f t="shared" ca="1" si="16"/>
        <v>105.93435406063865</v>
      </c>
      <c r="AB109" s="93">
        <v>40119</v>
      </c>
    </row>
    <row r="110" spans="1:28" x14ac:dyDescent="0.25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45873</v>
      </c>
      <c r="J110" s="1">
        <f t="shared" ca="1" si="9"/>
        <v>145.40459859000001</v>
      </c>
      <c r="K110" s="1">
        <f t="shared" ca="1" si="10"/>
        <v>172.84871192</v>
      </c>
      <c r="L110" s="1">
        <f t="shared" ca="1" si="11"/>
        <v>151.29745184000001</v>
      </c>
      <c r="M110" s="1">
        <f t="shared" ca="1" si="13"/>
        <v>168.56836702999999</v>
      </c>
      <c r="O110" s="1">
        <f t="shared" ca="1" si="14"/>
        <v>109.51952365257893</v>
      </c>
      <c r="P110" s="1">
        <f t="shared" ca="1" si="15"/>
        <v>105.71964790004664</v>
      </c>
      <c r="Q110" s="1">
        <f t="shared" ca="1" si="16"/>
        <v>108.06550513272332</v>
      </c>
      <c r="R110" s="1">
        <f t="shared" ca="1" si="16"/>
        <v>106.0232370687139</v>
      </c>
      <c r="AB110" s="93">
        <v>40132</v>
      </c>
    </row>
    <row r="111" spans="1:28" x14ac:dyDescent="0.25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45874</v>
      </c>
      <c r="J111" s="1">
        <f t="shared" ca="1" si="9"/>
        <v>144.95554071999999</v>
      </c>
      <c r="K111" s="1">
        <f t="shared" ca="1" si="10"/>
        <v>172.94400526999999</v>
      </c>
      <c r="L111" s="1">
        <f t="shared" ca="1" si="11"/>
        <v>151.50237344000001</v>
      </c>
      <c r="M111" s="1">
        <f t="shared" ca="1" si="13"/>
        <v>168.46691455000001</v>
      </c>
      <c r="O111" s="1">
        <f t="shared" ca="1" si="14"/>
        <v>109.1812908560116</v>
      </c>
      <c r="P111" s="1">
        <f t="shared" ca="1" si="15"/>
        <v>105.77793227658211</v>
      </c>
      <c r="Q111" s="1">
        <f t="shared" ca="1" si="16"/>
        <v>108.21187214649181</v>
      </c>
      <c r="R111" s="1">
        <f t="shared" ca="1" si="16"/>
        <v>105.95942722984697</v>
      </c>
      <c r="AB111" s="93">
        <v>40172</v>
      </c>
    </row>
    <row r="112" spans="1:28" x14ac:dyDescent="0.25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45875</v>
      </c>
      <c r="J112" s="1">
        <f t="shared" ca="1" si="9"/>
        <v>144.76120412</v>
      </c>
      <c r="K112" s="1">
        <f t="shared" ca="1" si="10"/>
        <v>173.03935107000001</v>
      </c>
      <c r="L112" s="1">
        <f t="shared" ca="1" si="11"/>
        <v>153.07975773999999</v>
      </c>
      <c r="M112" s="1">
        <f t="shared" ca="1" si="13"/>
        <v>168.57073167999999</v>
      </c>
      <c r="O112" s="1">
        <f t="shared" ca="1" si="14"/>
        <v>109.03491548641085</v>
      </c>
      <c r="P112" s="1">
        <f t="shared" ca="1" si="15"/>
        <v>105.83624873316882</v>
      </c>
      <c r="Q112" s="1">
        <f t="shared" ca="1" si="16"/>
        <v>109.33853243782434</v>
      </c>
      <c r="R112" s="1">
        <f t="shared" ca="1" si="16"/>
        <v>106.02472434566836</v>
      </c>
      <c r="AB112" s="93">
        <v>40179</v>
      </c>
    </row>
    <row r="113" spans="1:28" x14ac:dyDescent="0.25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45876</v>
      </c>
      <c r="J113" s="1">
        <f t="shared" ca="1" si="9"/>
        <v>145.01932735</v>
      </c>
      <c r="K113" s="1">
        <f t="shared" ca="1" si="10"/>
        <v>173.13474952000001</v>
      </c>
      <c r="L113" s="1">
        <f t="shared" ca="1" si="11"/>
        <v>155.34401056999999</v>
      </c>
      <c r="M113" s="1">
        <f t="shared" ca="1" si="13"/>
        <v>169.41787142999999</v>
      </c>
      <c r="O113" s="1">
        <f t="shared" ca="1" si="14"/>
        <v>109.22933528789855</v>
      </c>
      <c r="P113" s="1">
        <f t="shared" ca="1" si="15"/>
        <v>105.89459739213295</v>
      </c>
      <c r="Q113" s="1">
        <f t="shared" ca="1" si="16"/>
        <v>110.95579447922945</v>
      </c>
      <c r="R113" s="1">
        <f t="shared" ca="1" si="16"/>
        <v>106.55754375969636</v>
      </c>
      <c r="AB113" s="93">
        <v>40224</v>
      </c>
    </row>
    <row r="114" spans="1:28" x14ac:dyDescent="0.25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45877</v>
      </c>
      <c r="J114" s="1">
        <f t="shared" ca="1" si="9"/>
        <v>145.42415982</v>
      </c>
      <c r="K114" s="1">
        <f t="shared" ca="1" si="10"/>
        <v>173.23020061</v>
      </c>
      <c r="L114" s="1">
        <f t="shared" ca="1" si="11"/>
        <v>154.64497872999999</v>
      </c>
      <c r="M114" s="1">
        <f t="shared" ca="1" si="13"/>
        <v>169.57247228</v>
      </c>
      <c r="O114" s="1">
        <f t="shared" ca="1" si="14"/>
        <v>109.53425727594733</v>
      </c>
      <c r="P114" s="1">
        <f t="shared" ca="1" si="15"/>
        <v>105.95297824735822</v>
      </c>
      <c r="Q114" s="1">
        <f t="shared" ca="1" si="16"/>
        <v>110.4565049804655</v>
      </c>
      <c r="R114" s="1">
        <f t="shared" ca="1" si="16"/>
        <v>106.65478194773468</v>
      </c>
      <c r="AB114" s="93">
        <v>40225</v>
      </c>
    </row>
    <row r="115" spans="1:28" x14ac:dyDescent="0.25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45880</v>
      </c>
      <c r="J115" s="1">
        <f t="shared" ca="1" si="9"/>
        <v>145.34293818</v>
      </c>
      <c r="K115" s="1">
        <f t="shared" ca="1" si="10"/>
        <v>173.32570433000001</v>
      </c>
      <c r="L115" s="1">
        <f t="shared" ca="1" si="11"/>
        <v>154.31489680000001</v>
      </c>
      <c r="M115" s="1">
        <f t="shared" ca="1" si="13"/>
        <v>169.85010983999999</v>
      </c>
      <c r="O115" s="1">
        <f t="shared" ca="1" si="14"/>
        <v>109.47308070100169</v>
      </c>
      <c r="P115" s="1">
        <f t="shared" ca="1" si="15"/>
        <v>106.01139129272832</v>
      </c>
      <c r="Q115" s="1">
        <f t="shared" ca="1" si="16"/>
        <v>110.22074112544463</v>
      </c>
      <c r="R115" s="1">
        <f t="shared" ca="1" si="16"/>
        <v>106.8294056530104</v>
      </c>
      <c r="AB115" s="93">
        <v>40270</v>
      </c>
    </row>
    <row r="116" spans="1:28" x14ac:dyDescent="0.25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45881</v>
      </c>
      <c r="J116" s="1">
        <f t="shared" ca="1" si="9"/>
        <v>145.07290811999999</v>
      </c>
      <c r="K116" s="1">
        <f t="shared" ca="1" si="10"/>
        <v>173.4212607</v>
      </c>
      <c r="L116" s="1">
        <f t="shared" ca="1" si="11"/>
        <v>156.92111041999999</v>
      </c>
      <c r="M116" s="1">
        <f t="shared" ca="1" si="13"/>
        <v>169.78648598999999</v>
      </c>
      <c r="O116" s="1">
        <f t="shared" ca="1" si="14"/>
        <v>109.26969261128613</v>
      </c>
      <c r="P116" s="1">
        <f t="shared" ca="1" si="15"/>
        <v>106.06983654047585</v>
      </c>
      <c r="Q116" s="1">
        <f t="shared" ca="1" si="16"/>
        <v>112.08225159970512</v>
      </c>
      <c r="R116" s="1">
        <f t="shared" ca="1" si="16"/>
        <v>106.78938861629928</v>
      </c>
      <c r="AB116" s="93">
        <v>40289</v>
      </c>
    </row>
    <row r="117" spans="1:28" x14ac:dyDescent="0.25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45882</v>
      </c>
      <c r="J117" s="1">
        <f t="shared" ca="1" si="9"/>
        <v>145.03463614</v>
      </c>
      <c r="K117" s="1">
        <f t="shared" ca="1" si="10"/>
        <v>173.5168697</v>
      </c>
      <c r="L117" s="1">
        <f t="shared" ca="1" si="11"/>
        <v>155.525732</v>
      </c>
      <c r="M117" s="1">
        <f t="shared" ca="1" si="13"/>
        <v>169.92580538999999</v>
      </c>
      <c r="O117" s="1">
        <f t="shared" ca="1" si="14"/>
        <v>109.24086595064757</v>
      </c>
      <c r="P117" s="1">
        <f t="shared" ca="1" si="15"/>
        <v>106.1283139783682</v>
      </c>
      <c r="Q117" s="1">
        <f t="shared" ca="1" si="16"/>
        <v>111.08559057220768</v>
      </c>
      <c r="R117" s="1">
        <f t="shared" ca="1" si="16"/>
        <v>106.87701534030879</v>
      </c>
      <c r="AB117" s="93">
        <v>40299</v>
      </c>
    </row>
    <row r="118" spans="1:28" x14ac:dyDescent="0.25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45883</v>
      </c>
      <c r="J118" s="1">
        <f t="shared" ca="1" si="9"/>
        <v>145.42798701999999</v>
      </c>
      <c r="K118" s="1">
        <f t="shared" ca="1" si="10"/>
        <v>173.61253135000001</v>
      </c>
      <c r="L118" s="1">
        <f t="shared" ca="1" si="11"/>
        <v>155.14849874999999</v>
      </c>
      <c r="M118" s="1">
        <f t="shared" ca="1" si="13"/>
        <v>170.11921279000001</v>
      </c>
      <c r="O118" s="1">
        <f t="shared" ca="1" si="14"/>
        <v>109.53713994351759</v>
      </c>
      <c r="P118" s="1">
        <f t="shared" ca="1" si="15"/>
        <v>106.186823618638</v>
      </c>
      <c r="Q118" s="1">
        <f t="shared" ca="1" si="16"/>
        <v>110.81614848168772</v>
      </c>
      <c r="R118" s="1">
        <f t="shared" ca="1" si="16"/>
        <v>106.99866140583302</v>
      </c>
      <c r="AB118" s="93">
        <v>40332</v>
      </c>
    </row>
    <row r="119" spans="1:28" x14ac:dyDescent="0.25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45884</v>
      </c>
      <c r="J119" s="1">
        <f t="shared" ca="1" si="9"/>
        <v>145.91829358000001</v>
      </c>
      <c r="K119" s="1">
        <f t="shared" ca="1" si="10"/>
        <v>173.70824580999999</v>
      </c>
      <c r="L119" s="1">
        <f t="shared" ca="1" si="11"/>
        <v>155.13142006000001</v>
      </c>
      <c r="M119" s="1">
        <f t="shared" ca="1" si="13"/>
        <v>170.03554446000001</v>
      </c>
      <c r="O119" s="1">
        <f t="shared" ca="1" si="14"/>
        <v>109.90644147466347</v>
      </c>
      <c r="P119" s="1">
        <f t="shared" ca="1" si="15"/>
        <v>106.24536555914619</v>
      </c>
      <c r="Q119" s="1">
        <f t="shared" ca="1" si="16"/>
        <v>110.80394988059162</v>
      </c>
      <c r="R119" s="1">
        <f t="shared" ca="1" si="16"/>
        <v>106.94603713626795</v>
      </c>
      <c r="AB119" s="93">
        <v>40428</v>
      </c>
    </row>
    <row r="120" spans="1:28" x14ac:dyDescent="0.25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45887</v>
      </c>
      <c r="J120" s="1">
        <f t="shared" ca="1" si="9"/>
        <v>146.06075039000001</v>
      </c>
      <c r="K120" s="1">
        <f t="shared" ca="1" si="10"/>
        <v>173.80401309000001</v>
      </c>
      <c r="L120" s="1">
        <f t="shared" ca="1" si="11"/>
        <v>156.24747475000001</v>
      </c>
      <c r="M120" s="1">
        <f t="shared" ca="1" si="13"/>
        <v>169.60134253000001</v>
      </c>
      <c r="O120" s="1">
        <f t="shared" ca="1" si="14"/>
        <v>110.01374070813721</v>
      </c>
      <c r="P120" s="1">
        <f t="shared" ca="1" si="15"/>
        <v>106.30393980600915</v>
      </c>
      <c r="Q120" s="1">
        <f t="shared" ca="1" si="16"/>
        <v>111.60110153360253</v>
      </c>
      <c r="R120" s="1">
        <f t="shared" ca="1" si="16"/>
        <v>106.67294026185918</v>
      </c>
      <c r="AB120" s="93">
        <v>40463</v>
      </c>
    </row>
    <row r="121" spans="1:28" x14ac:dyDescent="0.25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45888</v>
      </c>
      <c r="J121" s="1">
        <f t="shared" ca="1" si="9"/>
        <v>145.80475337999999</v>
      </c>
      <c r="K121" s="1">
        <f t="shared" ca="1" si="10"/>
        <v>173.89983301000001</v>
      </c>
      <c r="L121" s="1">
        <f t="shared" ca="1" si="11"/>
        <v>152.95987690000001</v>
      </c>
      <c r="M121" s="1">
        <f t="shared" ca="1" si="13"/>
        <v>168.30830011</v>
      </c>
      <c r="O121" s="1">
        <f t="shared" ca="1" si="14"/>
        <v>109.8209223869592</v>
      </c>
      <c r="P121" s="1">
        <f t="shared" ca="1" si="15"/>
        <v>106.36254624913323</v>
      </c>
      <c r="Q121" s="1">
        <f t="shared" ca="1" si="16"/>
        <v>109.25290651767314</v>
      </c>
      <c r="R121" s="1">
        <f t="shared" ca="1" si="16"/>
        <v>105.85966464288634</v>
      </c>
      <c r="AB121" s="93">
        <v>40484</v>
      </c>
    </row>
    <row r="122" spans="1:28" x14ac:dyDescent="0.25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45889</v>
      </c>
      <c r="J122" s="1">
        <f t="shared" ca="1" si="9"/>
        <v>145.54833113000001</v>
      </c>
      <c r="K122" s="1">
        <f t="shared" ca="1" si="10"/>
        <v>173.99570593000001</v>
      </c>
      <c r="L122" s="1">
        <f t="shared" ca="1" si="11"/>
        <v>153.22635462</v>
      </c>
      <c r="M122" s="1">
        <f t="shared" ca="1" si="13"/>
        <v>168.10520485999999</v>
      </c>
      <c r="O122" s="1">
        <f t="shared" ca="1" si="14"/>
        <v>109.6277837727321</v>
      </c>
      <c r="P122" s="1">
        <f t="shared" ca="1" si="15"/>
        <v>106.42118510870564</v>
      </c>
      <c r="Q122" s="1">
        <f t="shared" ca="1" si="16"/>
        <v>109.44324051912656</v>
      </c>
      <c r="R122" s="1">
        <f t="shared" ca="1" si="16"/>
        <v>105.73192527981564</v>
      </c>
      <c r="AB122" s="93">
        <v>40497</v>
      </c>
    </row>
    <row r="123" spans="1:28" x14ac:dyDescent="0.25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45890</v>
      </c>
      <c r="J123" s="1">
        <f t="shared" ca="1" si="9"/>
        <v>145.67250243000001</v>
      </c>
      <c r="K123" s="1">
        <f t="shared" ca="1" si="10"/>
        <v>174.09163165999999</v>
      </c>
      <c r="L123" s="1">
        <f t="shared" ca="1" si="11"/>
        <v>153.04929827000001</v>
      </c>
      <c r="M123" s="1">
        <f t="shared" ca="1" si="13"/>
        <v>167.76979469</v>
      </c>
      <c r="O123" s="1">
        <f t="shared" ca="1" si="14"/>
        <v>109.7213102619848</v>
      </c>
      <c r="P123" s="1">
        <f t="shared" ca="1" si="15"/>
        <v>106.47985626851647</v>
      </c>
      <c r="Q123" s="1">
        <f t="shared" ca="1" si="16"/>
        <v>109.31677649962715</v>
      </c>
      <c r="R123" s="1">
        <f t="shared" ca="1" si="16"/>
        <v>105.52096475029448</v>
      </c>
      <c r="AB123" s="93">
        <v>40537</v>
      </c>
    </row>
    <row r="124" spans="1:28" x14ac:dyDescent="0.25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45891</v>
      </c>
      <c r="J124" s="1">
        <f t="shared" ca="1" si="9"/>
        <v>145.86258659000001</v>
      </c>
      <c r="K124" s="1">
        <f t="shared" ca="1" si="10"/>
        <v>174.18761021</v>
      </c>
      <c r="L124" s="1">
        <f t="shared" ca="1" si="11"/>
        <v>156.98308754000001</v>
      </c>
      <c r="M124" s="1">
        <f t="shared" ca="1" si="13"/>
        <v>168.54510930999999</v>
      </c>
      <c r="O124" s="1">
        <f t="shared" ca="1" si="14"/>
        <v>109.86448267096618</v>
      </c>
      <c r="P124" s="1">
        <f t="shared" ca="1" si="15"/>
        <v>106.53855973468204</v>
      </c>
      <c r="Q124" s="1">
        <f t="shared" ca="1" si="16"/>
        <v>112.12651929025787</v>
      </c>
      <c r="R124" s="1">
        <f t="shared" ca="1" si="16"/>
        <v>106.00860882733812</v>
      </c>
      <c r="AB124" s="93">
        <v>40544</v>
      </c>
    </row>
    <row r="125" spans="1:28" x14ac:dyDescent="0.25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45894</v>
      </c>
      <c r="J125" s="1">
        <f t="shared" ca="1" si="9"/>
        <v>145.95784129</v>
      </c>
      <c r="K125" s="1">
        <f t="shared" ca="1" si="10"/>
        <v>174.28364175999999</v>
      </c>
      <c r="L125" s="1">
        <f t="shared" ca="1" si="11"/>
        <v>157.0479661</v>
      </c>
      <c r="M125" s="1">
        <f t="shared" ca="1" si="13"/>
        <v>168.97403702</v>
      </c>
      <c r="O125" s="1">
        <f t="shared" ca="1" si="14"/>
        <v>109.93622902198143</v>
      </c>
      <c r="P125" s="1">
        <f t="shared" ca="1" si="15"/>
        <v>106.59729561729593</v>
      </c>
      <c r="Q125" s="1">
        <f t="shared" ca="1" si="16"/>
        <v>112.17285935926378</v>
      </c>
      <c r="R125" s="1">
        <f t="shared" ca="1" si="16"/>
        <v>106.27838841341301</v>
      </c>
      <c r="AB125" s="93">
        <v>40609</v>
      </c>
    </row>
    <row r="126" spans="1:28" x14ac:dyDescent="0.25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45895</v>
      </c>
      <c r="J126" s="1">
        <f t="shared" ca="1" si="9"/>
        <v>146.29718616</v>
      </c>
      <c r="K126" s="1">
        <f t="shared" ca="1" si="10"/>
        <v>174.37972611999999</v>
      </c>
      <c r="L126" s="1">
        <f t="shared" ca="1" si="11"/>
        <v>156.75920984000001</v>
      </c>
      <c r="M126" s="1">
        <f t="shared" ca="1" si="13"/>
        <v>169.11075984999999</v>
      </c>
      <c r="O126" s="1">
        <f t="shared" ca="1" si="14"/>
        <v>110.19182539841476</v>
      </c>
      <c r="P126" s="1">
        <f t="shared" ca="1" si="15"/>
        <v>106.65606380014823</v>
      </c>
      <c r="Q126" s="1">
        <f t="shared" ca="1" si="16"/>
        <v>111.96661271916747</v>
      </c>
      <c r="R126" s="1">
        <f t="shared" ca="1" si="16"/>
        <v>106.36438199140868</v>
      </c>
      <c r="AB126" s="93">
        <v>40610</v>
      </c>
    </row>
    <row r="127" spans="1:28" x14ac:dyDescent="0.25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45896</v>
      </c>
      <c r="J127" s="1">
        <f t="shared" ca="1" si="9"/>
        <v>146.34864071000001</v>
      </c>
      <c r="K127" s="1">
        <f t="shared" ca="1" si="10"/>
        <v>174.47586347999999</v>
      </c>
      <c r="L127" s="1">
        <f t="shared" ca="1" si="11"/>
        <v>158.39132334000001</v>
      </c>
      <c r="M127" s="1">
        <f t="shared" ca="1" si="13"/>
        <v>169.15955747999999</v>
      </c>
      <c r="O127" s="1">
        <f t="shared" ca="1" si="14"/>
        <v>110.23058124149267</v>
      </c>
      <c r="P127" s="1">
        <f t="shared" ca="1" si="15"/>
        <v>106.71486439944887</v>
      </c>
      <c r="Q127" s="1">
        <f t="shared" ca="1" si="16"/>
        <v>113.13236381190866</v>
      </c>
      <c r="R127" s="1">
        <f t="shared" ca="1" si="16"/>
        <v>106.39507388683982</v>
      </c>
      <c r="AB127" s="93">
        <v>40654</v>
      </c>
    </row>
    <row r="128" spans="1:28" x14ac:dyDescent="0.25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45897</v>
      </c>
      <c r="J128" s="1">
        <f t="shared" ca="1" si="9"/>
        <v>146.803652</v>
      </c>
      <c r="K128" s="1">
        <f t="shared" ca="1" si="10"/>
        <v>174.57205384</v>
      </c>
      <c r="L128" s="1">
        <f t="shared" ca="1" si="11"/>
        <v>160.48877157999999</v>
      </c>
      <c r="M128" s="1">
        <f t="shared" ca="1" si="13"/>
        <v>169.66030751</v>
      </c>
      <c r="O128" s="1">
        <f t="shared" ca="1" si="14"/>
        <v>110.57329818593993</v>
      </c>
      <c r="P128" s="1">
        <f t="shared" ca="1" si="15"/>
        <v>106.77369741519784</v>
      </c>
      <c r="Q128" s="1">
        <f t="shared" ca="1" si="16"/>
        <v>114.63048424149154</v>
      </c>
      <c r="R128" s="1">
        <f t="shared" ca="1" si="16"/>
        <v>106.71002704251349</v>
      </c>
      <c r="AB128" s="93">
        <v>40655</v>
      </c>
    </row>
    <row r="129" spans="1:28" x14ac:dyDescent="0.25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45898</v>
      </c>
      <c r="J129" s="1">
        <f t="shared" ca="1" si="9"/>
        <v>147.83019149</v>
      </c>
      <c r="K129" s="1">
        <f t="shared" ca="1" si="10"/>
        <v>174.66829720000001</v>
      </c>
      <c r="L129" s="1">
        <f t="shared" ca="1" si="11"/>
        <v>160.91324716</v>
      </c>
      <c r="M129" s="1">
        <f t="shared" ca="1" si="13"/>
        <v>169.35206435000001</v>
      </c>
      <c r="O129" s="1">
        <f t="shared" ca="1" si="14"/>
        <v>111.34649323647868</v>
      </c>
      <c r="P129" s="1">
        <f t="shared" ca="1" si="15"/>
        <v>106.83256284739515</v>
      </c>
      <c r="Q129" s="1">
        <f t="shared" ca="1" si="16"/>
        <v>114.93366957218512</v>
      </c>
      <c r="R129" s="1">
        <f t="shared" ca="1" si="16"/>
        <v>106.51615355246733</v>
      </c>
      <c r="AB129" s="93">
        <v>40664</v>
      </c>
    </row>
    <row r="130" spans="1:28" x14ac:dyDescent="0.25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45901</v>
      </c>
      <c r="J130" s="1">
        <f t="shared" ca="1" si="9"/>
        <v>147.96159194000001</v>
      </c>
      <c r="K130" s="1">
        <f t="shared" ca="1" si="10"/>
        <v>174.76459371999999</v>
      </c>
      <c r="L130" s="1">
        <f t="shared" ca="1" si="11"/>
        <v>160.75480555999999</v>
      </c>
      <c r="M130" s="1">
        <f t="shared" ca="1" si="13"/>
        <v>168.68592552000001</v>
      </c>
      <c r="O130" s="1">
        <f t="shared" ca="1" si="14"/>
        <v>111.44546476029075</v>
      </c>
      <c r="P130" s="1">
        <f t="shared" ca="1" si="15"/>
        <v>106.89146079390176</v>
      </c>
      <c r="Q130" s="1">
        <f t="shared" ca="1" si="16"/>
        <v>114.82050129783676</v>
      </c>
      <c r="R130" s="1">
        <f t="shared" ca="1" si="16"/>
        <v>106.09717698920031</v>
      </c>
      <c r="AB130" s="93">
        <v>40717</v>
      </c>
    </row>
    <row r="131" spans="1:28" x14ac:dyDescent="0.25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45902</v>
      </c>
      <c r="J131" s="1">
        <f t="shared" ca="1" si="9"/>
        <v>147.66477148999999</v>
      </c>
      <c r="K131" s="1">
        <f t="shared" ca="1" si="10"/>
        <v>174.86094324999999</v>
      </c>
      <c r="L131" s="1">
        <f t="shared" ca="1" si="11"/>
        <v>159.67632172</v>
      </c>
      <c r="M131" s="1">
        <f t="shared" ca="1" si="13"/>
        <v>168.53033235000001</v>
      </c>
      <c r="O131" s="1">
        <f t="shared" ca="1" si="14"/>
        <v>111.22189800511536</v>
      </c>
      <c r="P131" s="1">
        <f t="shared" ca="1" si="15"/>
        <v>106.95039116297299</v>
      </c>
      <c r="Q131" s="1">
        <f t="shared" ca="1" si="16"/>
        <v>114.05018494729883</v>
      </c>
      <c r="R131" s="1">
        <f t="shared" ca="1" si="16"/>
        <v>105.99931466876716</v>
      </c>
      <c r="AB131" s="93">
        <v>40793</v>
      </c>
    </row>
    <row r="132" spans="1:28" x14ac:dyDescent="0.25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45903</v>
      </c>
      <c r="J132" s="1">
        <f t="shared" ca="1" si="9"/>
        <v>148.23800066999999</v>
      </c>
      <c r="K132" s="1">
        <f t="shared" ca="1" si="10"/>
        <v>174.95734594999999</v>
      </c>
      <c r="L132" s="1">
        <f t="shared" ca="1" si="11"/>
        <v>159.13980488999999</v>
      </c>
      <c r="M132" s="1">
        <f t="shared" ca="1" si="13"/>
        <v>168.24876793000001</v>
      </c>
      <c r="O132" s="1">
        <f t="shared" ca="1" si="14"/>
        <v>111.65365729846741</v>
      </c>
      <c r="P132" s="1">
        <f t="shared" ca="1" si="15"/>
        <v>107.00935405246986</v>
      </c>
      <c r="Q132" s="1">
        <f t="shared" ca="1" si="16"/>
        <v>113.66697319098007</v>
      </c>
      <c r="R132" s="1">
        <f t="shared" ca="1" si="16"/>
        <v>105.8222211145153</v>
      </c>
      <c r="AB132" s="93">
        <v>40828</v>
      </c>
    </row>
    <row r="133" spans="1:28" x14ac:dyDescent="0.25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45904</v>
      </c>
      <c r="J133" s="1">
        <f t="shared" ref="J133:J196" ca="1" si="17">VLOOKUP(I133,$A$10:$G$10000,2,FALSE)</f>
        <v>148.21376175</v>
      </c>
      <c r="K133" s="1">
        <f t="shared" ref="K133:K196" ca="1" si="18">VLOOKUP(I133,$A$10:$G$10000,6,FALSE)</f>
        <v>175.05380181999999</v>
      </c>
      <c r="L133" s="1">
        <f t="shared" ref="L133:L196" ca="1" si="19">VLOOKUP(I133,$A$10:$G$10000,7,FALSE)</f>
        <v>160.42511049000001</v>
      </c>
      <c r="M133" s="1">
        <f t="shared" ca="1" si="13"/>
        <v>168.19814303000001</v>
      </c>
      <c r="O133" s="1">
        <f t="shared" ca="1" si="14"/>
        <v>111.63540041389847</v>
      </c>
      <c r="P133" s="1">
        <f t="shared" ca="1" si="15"/>
        <v>107.06834946239235</v>
      </c>
      <c r="Q133" s="1">
        <f t="shared" ca="1" si="16"/>
        <v>114.58501376089534</v>
      </c>
      <c r="R133" s="1">
        <f t="shared" ca="1" si="16"/>
        <v>105.79037993417495</v>
      </c>
      <c r="AB133" s="93">
        <v>40849</v>
      </c>
    </row>
    <row r="134" spans="1:28" x14ac:dyDescent="0.25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0">WORKDAY(I133,1,$AB$4:$AB$467)</f>
        <v>45905</v>
      </c>
      <c r="J134" s="1">
        <f t="shared" ca="1" si="17"/>
        <v>148.84950183000001</v>
      </c>
      <c r="K134" s="1">
        <f t="shared" ca="1" si="18"/>
        <v>175.15031087</v>
      </c>
      <c r="L134" s="1">
        <f t="shared" ca="1" si="19"/>
        <v>162.29897686000001</v>
      </c>
      <c r="M134" s="1">
        <f t="shared" ref="M134:M197" ca="1" si="21">VLOOKUP(I134,$A$10:$G$10000,3,FALSE)</f>
        <v>168.57264029999999</v>
      </c>
      <c r="O134" s="1">
        <f t="shared" ca="1" si="14"/>
        <v>112.11424325245807</v>
      </c>
      <c r="P134" s="1">
        <f t="shared" ca="1" si="15"/>
        <v>107.12737739885677</v>
      </c>
      <c r="Q134" s="1">
        <f t="shared" ca="1" si="16"/>
        <v>115.92343891850751</v>
      </c>
      <c r="R134" s="1">
        <f t="shared" ca="1" si="16"/>
        <v>106.0259247967038</v>
      </c>
      <c r="AB134" s="93">
        <v>40862</v>
      </c>
    </row>
    <row r="135" spans="1:28" x14ac:dyDescent="0.25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0"/>
        <v>45908</v>
      </c>
      <c r="J135" s="1">
        <f t="shared" ca="1" si="17"/>
        <v>149.23349734000001</v>
      </c>
      <c r="K135" s="1">
        <f t="shared" ca="1" si="18"/>
        <v>175.24687309999999</v>
      </c>
      <c r="L135" s="1">
        <f t="shared" ca="1" si="19"/>
        <v>161.33346728999999</v>
      </c>
      <c r="M135" s="1">
        <f t="shared" ca="1" si="21"/>
        <v>168.96054934</v>
      </c>
      <c r="O135" s="1">
        <f t="shared" ref="O135:O198" ca="1" si="22">J135/J134*O134</f>
        <v>112.40347073045905</v>
      </c>
      <c r="P135" s="1">
        <f t="shared" ref="P135:P198" ca="1" si="23">K135/K134*P134</f>
        <v>107.1864378618631</v>
      </c>
      <c r="Q135" s="1">
        <f t="shared" ref="Q135:R198" ca="1" si="24">L135/L134*Q134</f>
        <v>115.23381541114752</v>
      </c>
      <c r="R135" s="1">
        <f t="shared" ca="1" si="24"/>
        <v>106.26990516403866</v>
      </c>
      <c r="AB135" s="93">
        <v>43655</v>
      </c>
    </row>
    <row r="136" spans="1:28" x14ac:dyDescent="0.25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0"/>
        <v>45909</v>
      </c>
      <c r="J136" s="1">
        <f t="shared" ca="1" si="17"/>
        <v>149.08678809</v>
      </c>
      <c r="K136" s="1">
        <f t="shared" ca="1" si="18"/>
        <v>175.34348849</v>
      </c>
      <c r="L136" s="1">
        <f t="shared" ca="1" si="19"/>
        <v>161.13629426</v>
      </c>
      <c r="M136" s="1">
        <f t="shared" ca="1" si="21"/>
        <v>169.11030409</v>
      </c>
      <c r="O136" s="1">
        <f t="shared" ca="1" si="22"/>
        <v>112.2929685363659</v>
      </c>
      <c r="P136" s="1">
        <f t="shared" ca="1" si="23"/>
        <v>107.24553083917874</v>
      </c>
      <c r="Q136" s="1">
        <f t="shared" ca="1" si="24"/>
        <v>115.0929828800879</v>
      </c>
      <c r="R136" s="1">
        <f t="shared" ca="1" si="24"/>
        <v>106.36409533530957</v>
      </c>
      <c r="AB136" s="93">
        <v>40909</v>
      </c>
    </row>
    <row r="137" spans="1:28" x14ac:dyDescent="0.25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0"/>
        <v>45910</v>
      </c>
      <c r="J137" s="1">
        <f t="shared" ca="1" si="17"/>
        <v>149.46227870999999</v>
      </c>
      <c r="K137" s="1">
        <f t="shared" ca="1" si="18"/>
        <v>175.44015725</v>
      </c>
      <c r="L137" s="1">
        <f t="shared" ca="1" si="19"/>
        <v>161.96737024999999</v>
      </c>
      <c r="M137" s="1">
        <f t="shared" ca="1" si="21"/>
        <v>169.61541697000001</v>
      </c>
      <c r="O137" s="1">
        <f t="shared" ca="1" si="22"/>
        <v>112.57579008559604</v>
      </c>
      <c r="P137" s="1">
        <f t="shared" ca="1" si="23"/>
        <v>107.30465645924622</v>
      </c>
      <c r="Q137" s="1">
        <f t="shared" ca="1" si="24"/>
        <v>115.68658604769449</v>
      </c>
      <c r="R137" s="1">
        <f t="shared" ca="1" si="24"/>
        <v>106.68179256146334</v>
      </c>
      <c r="AB137" s="93">
        <v>40959</v>
      </c>
    </row>
    <row r="138" spans="1:28" x14ac:dyDescent="0.25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0"/>
        <v>45911</v>
      </c>
      <c r="J138" s="1">
        <f t="shared" ca="1" si="17"/>
        <v>149.45632529</v>
      </c>
      <c r="K138" s="1">
        <f t="shared" ca="1" si="18"/>
        <v>175.53687934999999</v>
      </c>
      <c r="L138" s="1">
        <f t="shared" ca="1" si="19"/>
        <v>162.88006214999999</v>
      </c>
      <c r="M138" s="1">
        <f t="shared" ca="1" si="21"/>
        <v>169.83681702999999</v>
      </c>
      <c r="O138" s="1">
        <f t="shared" ca="1" si="22"/>
        <v>112.57130593771608</v>
      </c>
      <c r="P138" s="1">
        <f t="shared" ca="1" si="23"/>
        <v>107.36381470371659</v>
      </c>
      <c r="Q138" s="1">
        <f t="shared" ca="1" si="24"/>
        <v>116.33848408037484</v>
      </c>
      <c r="R138" s="1">
        <f t="shared" ca="1" si="24"/>
        <v>106.82104496962262</v>
      </c>
      <c r="AB138" s="93">
        <v>40960</v>
      </c>
    </row>
    <row r="139" spans="1:28" x14ac:dyDescent="0.25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0"/>
        <v>45912</v>
      </c>
      <c r="J139" s="1">
        <f t="shared" ca="1" si="17"/>
        <v>150.30936514999999</v>
      </c>
      <c r="K139" s="1">
        <f t="shared" ca="1" si="18"/>
        <v>175.63365463</v>
      </c>
      <c r="L139" s="1">
        <f t="shared" ca="1" si="19"/>
        <v>161.87962146999999</v>
      </c>
      <c r="M139" s="1">
        <f t="shared" ca="1" si="21"/>
        <v>169.95025194999999</v>
      </c>
      <c r="O139" s="1">
        <f t="shared" ca="1" si="22"/>
        <v>113.21382013623392</v>
      </c>
      <c r="P139" s="1">
        <f t="shared" ca="1" si="23"/>
        <v>107.4230054747289</v>
      </c>
      <c r="Q139" s="1">
        <f t="shared" ca="1" si="24"/>
        <v>115.62391072752116</v>
      </c>
      <c r="R139" s="1">
        <f t="shared" ca="1" si="24"/>
        <v>106.89239131785467</v>
      </c>
      <c r="AB139" s="93">
        <v>41005</v>
      </c>
    </row>
    <row r="140" spans="1:28" x14ac:dyDescent="0.25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0"/>
        <v>45915</v>
      </c>
      <c r="J140" s="1">
        <f t="shared" ca="1" si="17"/>
        <v>150.83624270999999</v>
      </c>
      <c r="K140" s="1">
        <f t="shared" ca="1" si="18"/>
        <v>175.73048326</v>
      </c>
      <c r="L140" s="1">
        <f t="shared" ca="1" si="19"/>
        <v>163.33034352000001</v>
      </c>
      <c r="M140" s="1">
        <f t="shared" ca="1" si="21"/>
        <v>170.22379617000001</v>
      </c>
      <c r="O140" s="1">
        <f t="shared" ca="1" si="22"/>
        <v>113.61066714075777</v>
      </c>
      <c r="P140" s="1">
        <f t="shared" ca="1" si="23"/>
        <v>107.48222887626041</v>
      </c>
      <c r="Q140" s="1">
        <f t="shared" ca="1" si="24"/>
        <v>116.6601014183348</v>
      </c>
      <c r="R140" s="1">
        <f t="shared" ca="1" si="24"/>
        <v>107.06444046442246</v>
      </c>
      <c r="AB140" s="93">
        <v>41020</v>
      </c>
    </row>
    <row r="141" spans="1:28" x14ac:dyDescent="0.25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0"/>
        <v>45916</v>
      </c>
      <c r="J141" s="1">
        <f t="shared" ca="1" si="17"/>
        <v>151.25510825000001</v>
      </c>
      <c r="K141" s="1">
        <f t="shared" ca="1" si="18"/>
        <v>175.82736542999999</v>
      </c>
      <c r="L141" s="1">
        <f t="shared" ca="1" si="19"/>
        <v>163.91650349</v>
      </c>
      <c r="M141" s="1">
        <f t="shared" ca="1" si="21"/>
        <v>170.72924087999999</v>
      </c>
      <c r="O141" s="1">
        <f t="shared" ca="1" si="22"/>
        <v>113.92615891240823</v>
      </c>
      <c r="P141" s="1">
        <f t="shared" ca="1" si="23"/>
        <v>107.54148502452105</v>
      </c>
      <c r="Q141" s="1">
        <f t="shared" ca="1" si="24"/>
        <v>117.07877121400074</v>
      </c>
      <c r="R141" s="1">
        <f t="shared" ca="1" si="24"/>
        <v>107.38234639931187</v>
      </c>
      <c r="AB141" s="93">
        <v>41030</v>
      </c>
    </row>
    <row r="142" spans="1:28" x14ac:dyDescent="0.25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0"/>
        <v>45917</v>
      </c>
      <c r="J142" s="1">
        <f t="shared" ca="1" si="17"/>
        <v>151.52768978</v>
      </c>
      <c r="K142" s="1">
        <f t="shared" ca="1" si="18"/>
        <v>175.92430095</v>
      </c>
      <c r="L142" s="1">
        <f t="shared" ca="1" si="19"/>
        <v>165.65952042999999</v>
      </c>
      <c r="M142" s="1">
        <f t="shared" ca="1" si="21"/>
        <v>171.09216366999999</v>
      </c>
      <c r="O142" s="1">
        <f t="shared" ca="1" si="22"/>
        <v>114.13146878301464</v>
      </c>
      <c r="P142" s="1">
        <f t="shared" ca="1" si="23"/>
        <v>107.60077380330091</v>
      </c>
      <c r="Q142" s="1">
        <f t="shared" ca="1" si="24"/>
        <v>118.32373604179696</v>
      </c>
      <c r="R142" s="1">
        <f t="shared" ca="1" si="24"/>
        <v>107.61061134415149</v>
      </c>
      <c r="AB142" s="93">
        <v>41067</v>
      </c>
    </row>
    <row r="143" spans="1:28" x14ac:dyDescent="0.25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0"/>
        <v>45918</v>
      </c>
      <c r="J143" s="1">
        <f t="shared" ca="1" si="17"/>
        <v>151.15560110000001</v>
      </c>
      <c r="K143" s="1">
        <f t="shared" ca="1" si="18"/>
        <v>176.02128981999999</v>
      </c>
      <c r="L143" s="1">
        <f t="shared" ca="1" si="19"/>
        <v>165.55240594</v>
      </c>
      <c r="M143" s="1">
        <f t="shared" ca="1" si="21"/>
        <v>170.73161639</v>
      </c>
      <c r="O143" s="1">
        <f t="shared" ca="1" si="22"/>
        <v>113.85120959324155</v>
      </c>
      <c r="P143" s="1">
        <f t="shared" ca="1" si="23"/>
        <v>107.66009521259997</v>
      </c>
      <c r="Q143" s="1">
        <f t="shared" ca="1" si="24"/>
        <v>118.24722859683931</v>
      </c>
      <c r="R143" s="1">
        <f t="shared" ca="1" si="24"/>
        <v>107.38384050680266</v>
      </c>
      <c r="AB143" s="93">
        <v>41159</v>
      </c>
    </row>
    <row r="144" spans="1:28" x14ac:dyDescent="0.25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0"/>
        <v>45919</v>
      </c>
      <c r="J144" s="1">
        <f t="shared" ca="1" si="17"/>
        <v>151.67907671</v>
      </c>
      <c r="K144" s="1">
        <f t="shared" ca="1" si="18"/>
        <v>176.11833222000001</v>
      </c>
      <c r="L144" s="1">
        <f t="shared" ca="1" si="19"/>
        <v>165.96841613000001</v>
      </c>
      <c r="M144" s="1">
        <f t="shared" ca="1" si="21"/>
        <v>170.41201778000001</v>
      </c>
      <c r="O144" s="1">
        <f t="shared" ca="1" si="22"/>
        <v>114.24549423077629</v>
      </c>
      <c r="P144" s="1">
        <f t="shared" ca="1" si="23"/>
        <v>107.71944936251187</v>
      </c>
      <c r="Q144" s="1">
        <f t="shared" ca="1" si="24"/>
        <v>118.54436744997911</v>
      </c>
      <c r="R144" s="1">
        <f t="shared" ca="1" si="24"/>
        <v>107.18282486079578</v>
      </c>
      <c r="AB144" s="93">
        <v>41194</v>
      </c>
    </row>
    <row r="145" spans="1:28" x14ac:dyDescent="0.25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0"/>
        <v>45922</v>
      </c>
      <c r="J145" s="1">
        <f t="shared" ca="1" si="17"/>
        <v>151.31038999</v>
      </c>
      <c r="K145" s="1">
        <f t="shared" ca="1" si="18"/>
        <v>176.21542815000001</v>
      </c>
      <c r="L145" s="1">
        <f t="shared" ca="1" si="19"/>
        <v>165.10838258999999</v>
      </c>
      <c r="M145" s="1">
        <f t="shared" ca="1" si="21"/>
        <v>169.92486937000001</v>
      </c>
      <c r="O145" s="1">
        <f t="shared" ca="1" si="22"/>
        <v>113.96779741552434</v>
      </c>
      <c r="P145" s="1">
        <f t="shared" ca="1" si="23"/>
        <v>107.77883625303654</v>
      </c>
      <c r="Q145" s="1">
        <f t="shared" ca="1" si="24"/>
        <v>117.93008110344188</v>
      </c>
      <c r="R145" s="1">
        <f t="shared" ca="1" si="24"/>
        <v>106.87642661852126</v>
      </c>
      <c r="AB145" s="93">
        <v>41215</v>
      </c>
    </row>
    <row r="146" spans="1:28" x14ac:dyDescent="0.25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0"/>
        <v>45923</v>
      </c>
      <c r="J146" s="1">
        <f t="shared" ca="1" si="17"/>
        <v>151.52896551000001</v>
      </c>
      <c r="K146" s="1">
        <f t="shared" ca="1" si="18"/>
        <v>176.31257762000001</v>
      </c>
      <c r="L146" s="1">
        <f t="shared" ca="1" si="19"/>
        <v>166.60540258</v>
      </c>
      <c r="M146" s="1">
        <f t="shared" ca="1" si="21"/>
        <v>170.58537507</v>
      </c>
      <c r="O146" s="1">
        <f t="shared" ca="1" si="22"/>
        <v>114.13242966969408</v>
      </c>
      <c r="P146" s="1">
        <f t="shared" ca="1" si="23"/>
        <v>107.83825589029037</v>
      </c>
      <c r="Q146" s="1">
        <f t="shared" ca="1" si="24"/>
        <v>118.99934049575616</v>
      </c>
      <c r="R146" s="1">
        <f t="shared" ca="1" si="24"/>
        <v>107.29186015240531</v>
      </c>
      <c r="AB146" s="93">
        <v>41228</v>
      </c>
    </row>
    <row r="147" spans="1:28" x14ac:dyDescent="0.25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0"/>
        <v>45924</v>
      </c>
      <c r="J147" s="1">
        <f t="shared" ca="1" si="17"/>
        <v>151.57404138999999</v>
      </c>
      <c r="K147" s="1">
        <f t="shared" ca="1" si="18"/>
        <v>176.40978061000001</v>
      </c>
      <c r="L147" s="1">
        <f t="shared" ca="1" si="19"/>
        <v>166.68142041999999</v>
      </c>
      <c r="M147" s="1">
        <f t="shared" ca="1" si="21"/>
        <v>170.664661</v>
      </c>
      <c r="O147" s="1">
        <f t="shared" ca="1" si="22"/>
        <v>114.16638106431084</v>
      </c>
      <c r="P147" s="1">
        <f t="shared" ca="1" si="23"/>
        <v>107.89770826204068</v>
      </c>
      <c r="Q147" s="1">
        <f t="shared" ca="1" si="24"/>
        <v>119.05363689122609</v>
      </c>
      <c r="R147" s="1">
        <f t="shared" ca="1" si="24"/>
        <v>107.34172805526698</v>
      </c>
      <c r="AB147" s="93">
        <v>41268</v>
      </c>
    </row>
    <row r="148" spans="1:28" x14ac:dyDescent="0.25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0"/>
        <v>45925</v>
      </c>
      <c r="J148" s="1">
        <f t="shared" ca="1" si="17"/>
        <v>151.76710226</v>
      </c>
      <c r="K148" s="1">
        <f t="shared" ca="1" si="18"/>
        <v>176.50703713999999</v>
      </c>
      <c r="L148" s="1">
        <f t="shared" ca="1" si="19"/>
        <v>165.33251061000001</v>
      </c>
      <c r="M148" s="1">
        <f t="shared" ca="1" si="21"/>
        <v>170.59899304000001</v>
      </c>
      <c r="O148" s="1">
        <f t="shared" ca="1" si="22"/>
        <v>114.31179554723221</v>
      </c>
      <c r="P148" s="1">
        <f t="shared" ca="1" si="23"/>
        <v>107.95719338052011</v>
      </c>
      <c r="Q148" s="1">
        <f t="shared" ca="1" si="24"/>
        <v>118.09016646774342</v>
      </c>
      <c r="R148" s="1">
        <f t="shared" ca="1" si="24"/>
        <v>107.30042534934674</v>
      </c>
      <c r="AB148" s="93">
        <v>41275</v>
      </c>
    </row>
    <row r="149" spans="1:28" x14ac:dyDescent="0.25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0"/>
        <v>45926</v>
      </c>
      <c r="J149" s="1">
        <f t="shared" ca="1" si="17"/>
        <v>152.18043961999999</v>
      </c>
      <c r="K149" s="1">
        <f t="shared" ca="1" si="18"/>
        <v>176.60434738000001</v>
      </c>
      <c r="L149" s="1">
        <f t="shared" ca="1" si="19"/>
        <v>165.49229485000001</v>
      </c>
      <c r="M149" s="1">
        <f t="shared" ca="1" si="21"/>
        <v>170.72759443000001</v>
      </c>
      <c r="O149" s="1">
        <f t="shared" ca="1" si="22"/>
        <v>114.6231234640518</v>
      </c>
      <c r="P149" s="1">
        <f t="shared" ca="1" si="23"/>
        <v>108.01671134970597</v>
      </c>
      <c r="Q149" s="1">
        <f t="shared" ca="1" si="24"/>
        <v>118.20429373424959</v>
      </c>
      <c r="R149" s="1">
        <f t="shared" ca="1" si="24"/>
        <v>107.38131084346149</v>
      </c>
      <c r="AB149" s="93">
        <v>41316</v>
      </c>
    </row>
    <row r="150" spans="1:28" x14ac:dyDescent="0.25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0"/>
        <v>45929</v>
      </c>
      <c r="J150" s="1">
        <f t="shared" ca="1" si="17"/>
        <v>152.32799935</v>
      </c>
      <c r="K150" s="1">
        <f t="shared" ca="1" si="18"/>
        <v>176.70171114999999</v>
      </c>
      <c r="L150" s="1">
        <f t="shared" ca="1" si="19"/>
        <v>166.50511502000001</v>
      </c>
      <c r="M150" s="1">
        <f t="shared" ca="1" si="21"/>
        <v>170.35891092</v>
      </c>
      <c r="O150" s="1">
        <f t="shared" ca="1" si="22"/>
        <v>114.73426624424319</v>
      </c>
      <c r="P150" s="1">
        <f t="shared" ca="1" si="23"/>
        <v>108.07626205950464</v>
      </c>
      <c r="Q150" s="1">
        <f t="shared" ca="1" si="24"/>
        <v>118.92770924421738</v>
      </c>
      <c r="R150" s="1">
        <f t="shared" ca="1" si="24"/>
        <v>107.14942261987147</v>
      </c>
      <c r="AB150" s="93">
        <v>41317</v>
      </c>
    </row>
    <row r="151" spans="1:28" x14ac:dyDescent="0.25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0"/>
        <v>45930</v>
      </c>
      <c r="J151" s="1">
        <f t="shared" ca="1" si="17"/>
        <v>152.63885285999999</v>
      </c>
      <c r="K151" s="1">
        <f t="shared" ca="1" si="18"/>
        <v>176.79912863000001</v>
      </c>
      <c r="L151" s="1">
        <f t="shared" ca="1" si="19"/>
        <v>166.39158322</v>
      </c>
      <c r="M151" s="1">
        <f t="shared" ca="1" si="21"/>
        <v>170.26283785000001</v>
      </c>
      <c r="O151" s="1">
        <f t="shared" ca="1" si="22"/>
        <v>114.96840277548816</v>
      </c>
      <c r="P151" s="1">
        <f t="shared" ca="1" si="23"/>
        <v>108.13584562000972</v>
      </c>
      <c r="Q151" s="1">
        <f t="shared" ca="1" si="24"/>
        <v>118.84661818044586</v>
      </c>
      <c r="R151" s="1">
        <f t="shared" ca="1" si="24"/>
        <v>107.08899622993845</v>
      </c>
      <c r="AB151" s="93">
        <v>41362</v>
      </c>
    </row>
    <row r="152" spans="1:28" x14ac:dyDescent="0.25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0"/>
        <v>45931</v>
      </c>
      <c r="J152" s="1">
        <f t="shared" ca="1" si="17"/>
        <v>151.93805043</v>
      </c>
      <c r="K152" s="1">
        <f t="shared" ca="1" si="18"/>
        <v>176.89659982000001</v>
      </c>
      <c r="L152" s="1">
        <f t="shared" ca="1" si="19"/>
        <v>165.57272742999999</v>
      </c>
      <c r="M152" s="1">
        <f t="shared" ca="1" si="21"/>
        <v>170.45572887</v>
      </c>
      <c r="O152" s="1">
        <f t="shared" ca="1" si="22"/>
        <v>114.44055462589431</v>
      </c>
      <c r="P152" s="1">
        <f t="shared" ca="1" si="23"/>
        <v>108.19546203122121</v>
      </c>
      <c r="Q152" s="1">
        <f t="shared" ca="1" si="24"/>
        <v>118.26174339570206</v>
      </c>
      <c r="R152" s="1">
        <f t="shared" ca="1" si="24"/>
        <v>107.21031751163683</v>
      </c>
      <c r="AB152" s="93">
        <v>41385</v>
      </c>
    </row>
    <row r="153" spans="1:28" x14ac:dyDescent="0.25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0"/>
        <v>45932</v>
      </c>
      <c r="J153" s="1">
        <f t="shared" ca="1" si="17"/>
        <v>151.98525253</v>
      </c>
      <c r="K153" s="1">
        <f t="shared" ca="1" si="18"/>
        <v>176.99412472</v>
      </c>
      <c r="L153" s="1">
        <f t="shared" ca="1" si="19"/>
        <v>163.78895374000001</v>
      </c>
      <c r="M153" s="1">
        <f t="shared" ca="1" si="21"/>
        <v>170.09700995</v>
      </c>
      <c r="O153" s="1">
        <f t="shared" ca="1" si="22"/>
        <v>114.47610750082075</v>
      </c>
      <c r="P153" s="1">
        <f t="shared" ca="1" si="23"/>
        <v>108.25511129313911</v>
      </c>
      <c r="Q153" s="1">
        <f t="shared" ca="1" si="24"/>
        <v>116.98766770898024</v>
      </c>
      <c r="R153" s="1">
        <f t="shared" ca="1" si="24"/>
        <v>106.98469664476669</v>
      </c>
      <c r="AB153" s="93">
        <v>41395</v>
      </c>
    </row>
    <row r="154" spans="1:28" x14ac:dyDescent="0.25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0"/>
        <v>45933</v>
      </c>
      <c r="J154" s="1">
        <f t="shared" ca="1" si="17"/>
        <v>152.44536675000001</v>
      </c>
      <c r="K154" s="1">
        <f t="shared" ca="1" si="18"/>
        <v>177.09170351</v>
      </c>
      <c r="L154" s="1">
        <f t="shared" ca="1" si="19"/>
        <v>164.07455823999999</v>
      </c>
      <c r="M154" s="1">
        <f t="shared" ca="1" si="21"/>
        <v>170.09686224000001</v>
      </c>
      <c r="O154" s="1">
        <f t="shared" ca="1" si="22"/>
        <v>114.82266799951768</v>
      </c>
      <c r="P154" s="1">
        <f t="shared" ca="1" si="23"/>
        <v>108.31479351585702</v>
      </c>
      <c r="Q154" s="1">
        <f t="shared" ca="1" si="24"/>
        <v>117.19166317741229</v>
      </c>
      <c r="R154" s="1">
        <f t="shared" ca="1" si="24"/>
        <v>106.98460374066717</v>
      </c>
      <c r="AB154" s="93">
        <v>41424</v>
      </c>
    </row>
    <row r="155" spans="1:28" x14ac:dyDescent="0.25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0"/>
        <v>45936</v>
      </c>
      <c r="J155" s="1">
        <f t="shared" ca="1" si="17"/>
        <v>152.35734120000001</v>
      </c>
      <c r="K155" s="1">
        <f t="shared" ca="1" si="18"/>
        <v>177.18933601000001</v>
      </c>
      <c r="L155" s="1">
        <f t="shared" ca="1" si="19"/>
        <v>163.40031952000001</v>
      </c>
      <c r="M155" s="1">
        <f t="shared" ca="1" si="21"/>
        <v>170.14368848999999</v>
      </c>
      <c r="O155" s="1">
        <f t="shared" ca="1" si="22"/>
        <v>114.7563666830618</v>
      </c>
      <c r="P155" s="1">
        <f t="shared" ca="1" si="23"/>
        <v>108.37450858928132</v>
      </c>
      <c r="Q155" s="1">
        <f t="shared" ca="1" si="24"/>
        <v>116.71008237766497</v>
      </c>
      <c r="R155" s="1">
        <f t="shared" ca="1" si="24"/>
        <v>107.01405571135574</v>
      </c>
      <c r="AB155" s="93">
        <v>41524</v>
      </c>
    </row>
    <row r="156" spans="1:28" x14ac:dyDescent="0.25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0"/>
        <v>45937</v>
      </c>
      <c r="J156" s="1">
        <f t="shared" ca="1" si="17"/>
        <v>152.04521195999999</v>
      </c>
      <c r="K156" s="1">
        <f t="shared" ca="1" si="18"/>
        <v>177.28702239</v>
      </c>
      <c r="L156" s="1">
        <f t="shared" ca="1" si="19"/>
        <v>160.83834439</v>
      </c>
      <c r="M156" s="1">
        <f t="shared" ca="1" si="21"/>
        <v>169.70458162</v>
      </c>
      <c r="O156" s="1">
        <f t="shared" ca="1" si="22"/>
        <v>114.52126926513739</v>
      </c>
      <c r="P156" s="1">
        <f t="shared" ca="1" si="23"/>
        <v>108.43425661738934</v>
      </c>
      <c r="Q156" s="1">
        <f t="shared" ca="1" si="24"/>
        <v>114.88016962504497</v>
      </c>
      <c r="R156" s="1">
        <f t="shared" ca="1" si="24"/>
        <v>106.73787381200671</v>
      </c>
      <c r="AB156" s="93">
        <v>41559</v>
      </c>
    </row>
    <row r="157" spans="1:28" x14ac:dyDescent="0.25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0"/>
        <v>45938</v>
      </c>
      <c r="J157" s="1">
        <f t="shared" ca="1" si="17"/>
        <v>152.12600835999999</v>
      </c>
      <c r="K157" s="1">
        <f t="shared" ca="1" si="18"/>
        <v>177.38476266999999</v>
      </c>
      <c r="L157" s="1">
        <f t="shared" ca="1" si="19"/>
        <v>161.73602844000001</v>
      </c>
      <c r="M157" s="1">
        <f t="shared" ca="1" si="21"/>
        <v>169.89154300000001</v>
      </c>
      <c r="O157" s="1">
        <f t="shared" ca="1" si="22"/>
        <v>114.58212554703393</v>
      </c>
      <c r="P157" s="1">
        <f t="shared" ca="1" si="23"/>
        <v>108.49403761241366</v>
      </c>
      <c r="Q157" s="1">
        <f t="shared" ca="1" si="24"/>
        <v>115.52134817189472</v>
      </c>
      <c r="R157" s="1">
        <f t="shared" ca="1" si="24"/>
        <v>106.8554655705536</v>
      </c>
      <c r="AB157" s="93">
        <v>41580</v>
      </c>
    </row>
    <row r="158" spans="1:28" x14ac:dyDescent="0.25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0"/>
        <v>45939</v>
      </c>
      <c r="J158" s="1">
        <f t="shared" ca="1" si="17"/>
        <v>151.95548543999999</v>
      </c>
      <c r="K158" s="1">
        <f t="shared" ca="1" si="18"/>
        <v>177.48255682999999</v>
      </c>
      <c r="L158" s="1">
        <f t="shared" ca="1" si="19"/>
        <v>161.23858437999999</v>
      </c>
      <c r="M158" s="1">
        <f t="shared" ca="1" si="21"/>
        <v>169.96926932</v>
      </c>
      <c r="O158" s="1">
        <f t="shared" ca="1" si="22"/>
        <v>114.45368676895301</v>
      </c>
      <c r="P158" s="1">
        <f t="shared" ca="1" si="23"/>
        <v>108.55385156212171</v>
      </c>
      <c r="Q158" s="1">
        <f t="shared" ca="1" si="24"/>
        <v>115.16604447731549</v>
      </c>
      <c r="R158" s="1">
        <f t="shared" ca="1" si="24"/>
        <v>106.90435253669695</v>
      </c>
      <c r="AB158" s="93">
        <v>41593</v>
      </c>
    </row>
    <row r="159" spans="1:28" x14ac:dyDescent="0.25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0"/>
        <v>45940</v>
      </c>
      <c r="J159" s="1">
        <f t="shared" ca="1" si="17"/>
        <v>152.12600835999999</v>
      </c>
      <c r="K159" s="1">
        <f t="shared" ca="1" si="18"/>
        <v>177.58040489000001</v>
      </c>
      <c r="L159" s="1">
        <f t="shared" ca="1" si="19"/>
        <v>160.06907484999999</v>
      </c>
      <c r="M159" s="1">
        <f t="shared" ca="1" si="21"/>
        <v>169.62373722000001</v>
      </c>
      <c r="O159" s="1">
        <f t="shared" ca="1" si="22"/>
        <v>114.58212554703393</v>
      </c>
      <c r="P159" s="1">
        <f t="shared" ca="1" si="23"/>
        <v>108.61369847874607</v>
      </c>
      <c r="Q159" s="1">
        <f t="shared" ca="1" si="24"/>
        <v>114.330712245477</v>
      </c>
      <c r="R159" s="1">
        <f t="shared" ca="1" si="24"/>
        <v>106.68702568944435</v>
      </c>
      <c r="AB159" s="93">
        <v>41633</v>
      </c>
    </row>
    <row r="160" spans="1:28" x14ac:dyDescent="0.25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0"/>
        <v>45943</v>
      </c>
      <c r="J160" s="1">
        <f t="shared" ca="1" si="17"/>
        <v>151.81047717000001</v>
      </c>
      <c r="K160" s="1">
        <f t="shared" ca="1" si="18"/>
        <v>177.67830683</v>
      </c>
      <c r="L160" s="1">
        <f t="shared" ca="1" si="19"/>
        <v>161.32411440000001</v>
      </c>
      <c r="M160" s="1">
        <f t="shared" ca="1" si="21"/>
        <v>169.43697277000001</v>
      </c>
      <c r="O160" s="1">
        <f t="shared" ca="1" si="22"/>
        <v>114.34446576212046</v>
      </c>
      <c r="P160" s="1">
        <f t="shared" ca="1" si="23"/>
        <v>108.67357835005411</v>
      </c>
      <c r="Q160" s="1">
        <f t="shared" ca="1" si="24"/>
        <v>115.2271350290922</v>
      </c>
      <c r="R160" s="1">
        <f t="shared" ca="1" si="24"/>
        <v>106.56955779254747</v>
      </c>
      <c r="AB160" s="93">
        <v>41640</v>
      </c>
    </row>
    <row r="161" spans="1:28" x14ac:dyDescent="0.25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0"/>
        <v>45944</v>
      </c>
      <c r="J161" s="1">
        <f t="shared" ca="1" si="17"/>
        <v>152.04436147000001</v>
      </c>
      <c r="K161" s="1">
        <f t="shared" ca="1" si="18"/>
        <v>177.77626283000001</v>
      </c>
      <c r="L161" s="1">
        <f t="shared" ca="1" si="19"/>
        <v>161.20991129000001</v>
      </c>
      <c r="M161" s="1">
        <f t="shared" ca="1" si="21"/>
        <v>169.46381389999999</v>
      </c>
      <c r="O161" s="1">
        <f t="shared" ca="1" si="22"/>
        <v>114.52062867150715</v>
      </c>
      <c r="P161" s="1">
        <f t="shared" ca="1" si="23"/>
        <v>108.73349128613945</v>
      </c>
      <c r="Q161" s="1">
        <f t="shared" ca="1" si="24"/>
        <v>115.14556447638435</v>
      </c>
      <c r="R161" s="1">
        <f t="shared" ca="1" si="24"/>
        <v>106.58643986561562</v>
      </c>
      <c r="AB161" s="93">
        <v>41701</v>
      </c>
    </row>
    <row r="162" spans="1:28" x14ac:dyDescent="0.25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0"/>
        <v>45945</v>
      </c>
      <c r="J162" s="1">
        <f t="shared" ca="1" si="17"/>
        <v>152.49512032000001</v>
      </c>
      <c r="K162" s="1">
        <f t="shared" ca="1" si="18"/>
        <v>177.87427273</v>
      </c>
      <c r="L162" s="1">
        <f t="shared" ca="1" si="19"/>
        <v>162.25746914000001</v>
      </c>
      <c r="M162" s="1">
        <f t="shared" ca="1" si="21"/>
        <v>169.92015788</v>
      </c>
      <c r="O162" s="1">
        <f t="shared" ca="1" si="22"/>
        <v>114.86014265533503</v>
      </c>
      <c r="P162" s="1">
        <f t="shared" ca="1" si="23"/>
        <v>108.7934371891411</v>
      </c>
      <c r="Q162" s="1">
        <f t="shared" ca="1" si="24"/>
        <v>115.89379167280612</v>
      </c>
      <c r="R162" s="1">
        <f t="shared" ca="1" si="24"/>
        <v>106.87346326644035</v>
      </c>
      <c r="AB162" s="93">
        <v>41702</v>
      </c>
    </row>
    <row r="163" spans="1:28" x14ac:dyDescent="0.25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0"/>
        <v>45946</v>
      </c>
      <c r="J163" s="1">
        <f t="shared" ca="1" si="17"/>
        <v>152.16470558</v>
      </c>
      <c r="K163" s="1">
        <f t="shared" ca="1" si="18"/>
        <v>177.97233668999999</v>
      </c>
      <c r="L163" s="1">
        <f t="shared" ca="1" si="19"/>
        <v>161.79819899</v>
      </c>
      <c r="M163" s="1">
        <f t="shared" ca="1" si="21"/>
        <v>169.73443119000001</v>
      </c>
      <c r="O163" s="1">
        <f t="shared" ca="1" si="22"/>
        <v>114.61127250072164</v>
      </c>
      <c r="P163" s="1">
        <f t="shared" ca="1" si="23"/>
        <v>108.85341615692005</v>
      </c>
      <c r="Q163" s="1">
        <f t="shared" ca="1" si="24"/>
        <v>115.56575402148718</v>
      </c>
      <c r="R163" s="1">
        <f t="shared" ca="1" si="24"/>
        <v>106.75664808200926</v>
      </c>
      <c r="AB163" s="93">
        <v>41747</v>
      </c>
    </row>
    <row r="164" spans="1:28" x14ac:dyDescent="0.25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0"/>
        <v>45947</v>
      </c>
      <c r="J164" s="1">
        <f t="shared" ca="1" si="17"/>
        <v>152.13153653000001</v>
      </c>
      <c r="K164" s="1">
        <f t="shared" ca="1" si="18"/>
        <v>178.07045471999999</v>
      </c>
      <c r="L164" s="1">
        <f t="shared" ca="1" si="19"/>
        <v>163.16200287000001</v>
      </c>
      <c r="M164" s="1">
        <f t="shared" ca="1" si="21"/>
        <v>169.55745862000001</v>
      </c>
      <c r="O164" s="1">
        <f t="shared" ca="1" si="22"/>
        <v>114.58628939433275</v>
      </c>
      <c r="P164" s="1">
        <f t="shared" ca="1" si="23"/>
        <v>108.91342819559262</v>
      </c>
      <c r="Q164" s="1">
        <f t="shared" ca="1" si="24"/>
        <v>116.53986266245772</v>
      </c>
      <c r="R164" s="1">
        <f t="shared" ca="1" si="24"/>
        <v>106.64533891366197</v>
      </c>
      <c r="AB164" s="93">
        <v>41750</v>
      </c>
    </row>
    <row r="165" spans="1:28" x14ac:dyDescent="0.25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0"/>
        <v>45950</v>
      </c>
      <c r="J165" s="1">
        <f t="shared" ca="1" si="17"/>
        <v>151.712671</v>
      </c>
      <c r="K165" s="1">
        <f t="shared" ca="1" si="18"/>
        <v>178.16862681999999</v>
      </c>
      <c r="L165" s="1">
        <f t="shared" ca="1" si="19"/>
        <v>164.42576951000001</v>
      </c>
      <c r="M165" s="1">
        <f t="shared" ca="1" si="21"/>
        <v>170.05806494000001</v>
      </c>
      <c r="O165" s="1">
        <f t="shared" ca="1" si="22"/>
        <v>114.27079763021436</v>
      </c>
      <c r="P165" s="1">
        <f t="shared" ca="1" si="23"/>
        <v>108.97347330515878</v>
      </c>
      <c r="Q165" s="1">
        <f t="shared" ca="1" si="24"/>
        <v>117.44251884510057</v>
      </c>
      <c r="R165" s="1">
        <f t="shared" ca="1" si="24"/>
        <v>106.96020168108744</v>
      </c>
      <c r="AB165" s="93">
        <v>41760</v>
      </c>
    </row>
    <row r="166" spans="1:28" x14ac:dyDescent="0.25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0"/>
        <v>45951</v>
      </c>
      <c r="J166" s="1">
        <f t="shared" ca="1" si="17"/>
        <v>151.91381150999999</v>
      </c>
      <c r="K166" s="1">
        <f t="shared" ca="1" si="18"/>
        <v>178.26685316000001</v>
      </c>
      <c r="L166" s="1">
        <f t="shared" ca="1" si="19"/>
        <v>163.94313989</v>
      </c>
      <c r="M166" s="1">
        <f t="shared" ca="1" si="21"/>
        <v>170.28974835</v>
      </c>
      <c r="O166" s="1">
        <f t="shared" ca="1" si="22"/>
        <v>114.42229774132535</v>
      </c>
      <c r="P166" s="1">
        <f t="shared" ca="1" si="23"/>
        <v>109.03355158959585</v>
      </c>
      <c r="Q166" s="1">
        <f t="shared" ca="1" si="24"/>
        <v>117.09779649159741</v>
      </c>
      <c r="R166" s="1">
        <f t="shared" ca="1" si="24"/>
        <v>107.10592193415809</v>
      </c>
      <c r="AB166" s="93">
        <v>41809</v>
      </c>
    </row>
    <row r="167" spans="1:28" x14ac:dyDescent="0.25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0"/>
        <v>45952</v>
      </c>
      <c r="J167" s="1">
        <f t="shared" ca="1" si="17"/>
        <v>151.72585357</v>
      </c>
      <c r="K167" s="1">
        <f t="shared" ca="1" si="18"/>
        <v>178.36513357000001</v>
      </c>
      <c r="L167" s="1">
        <f t="shared" ca="1" si="19"/>
        <v>164.83933339000001</v>
      </c>
      <c r="M167" s="1">
        <f t="shared" ca="1" si="21"/>
        <v>170.95694498</v>
      </c>
      <c r="O167" s="1">
        <f t="shared" ca="1" si="22"/>
        <v>114.28072681265367</v>
      </c>
      <c r="P167" s="1">
        <f t="shared" ca="1" si="23"/>
        <v>109.09366294492652</v>
      </c>
      <c r="Q167" s="1">
        <f t="shared" ca="1" si="24"/>
        <v>117.73791040030078</v>
      </c>
      <c r="R167" s="1">
        <f t="shared" ca="1" si="24"/>
        <v>107.52556381430604</v>
      </c>
      <c r="AB167" s="93">
        <v>41889</v>
      </c>
    </row>
    <row r="168" spans="1:28" x14ac:dyDescent="0.25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0"/>
        <v>45953</v>
      </c>
      <c r="J168" s="1">
        <f t="shared" ca="1" si="17"/>
        <v>151.72330210999999</v>
      </c>
      <c r="K168" s="1">
        <f t="shared" ca="1" si="18"/>
        <v>178.46346822999999</v>
      </c>
      <c r="L168" s="1">
        <f t="shared" ca="1" si="19"/>
        <v>165.80442196000001</v>
      </c>
      <c r="M168" s="1">
        <f t="shared" ca="1" si="21"/>
        <v>171.44659837</v>
      </c>
      <c r="O168" s="1">
        <f t="shared" ca="1" si="22"/>
        <v>114.27880503929485</v>
      </c>
      <c r="P168" s="1">
        <f t="shared" ca="1" si="23"/>
        <v>109.15380748124439</v>
      </c>
      <c r="Q168" s="1">
        <f t="shared" ca="1" si="24"/>
        <v>118.42723320479296</v>
      </c>
      <c r="R168" s="1">
        <f t="shared" ca="1" si="24"/>
        <v>107.83353759588886</v>
      </c>
      <c r="AB168" s="93">
        <v>41924</v>
      </c>
    </row>
    <row r="169" spans="1:28" x14ac:dyDescent="0.25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0"/>
        <v>45954</v>
      </c>
      <c r="J169" s="1">
        <f t="shared" ca="1" si="17"/>
        <v>152.18043961999999</v>
      </c>
      <c r="K169" s="1">
        <f t="shared" ca="1" si="18"/>
        <v>178.56185694999999</v>
      </c>
      <c r="L169" s="1">
        <f t="shared" ca="1" si="19"/>
        <v>166.31784103000001</v>
      </c>
      <c r="M169" s="1">
        <f t="shared" ca="1" si="21"/>
        <v>172.1658372</v>
      </c>
      <c r="O169" s="1">
        <f t="shared" ca="1" si="22"/>
        <v>114.62312346405179</v>
      </c>
      <c r="P169" s="1">
        <f t="shared" ca="1" si="23"/>
        <v>109.21398508233956</v>
      </c>
      <c r="Q169" s="1">
        <f t="shared" ca="1" si="24"/>
        <v>118.79394718754395</v>
      </c>
      <c r="R169" s="1">
        <f t="shared" ca="1" si="24"/>
        <v>108.2859120853952</v>
      </c>
      <c r="AB169" s="93">
        <v>41945</v>
      </c>
    </row>
    <row r="170" spans="1:28" x14ac:dyDescent="0.25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0"/>
        <v>45957</v>
      </c>
      <c r="J170" s="1">
        <f t="shared" ca="1" si="17"/>
        <v>152.35946741999999</v>
      </c>
      <c r="K170" s="1">
        <f t="shared" ca="1" si="18"/>
        <v>178.66029990999999</v>
      </c>
      <c r="L170" s="1">
        <f t="shared" ca="1" si="19"/>
        <v>167.22455937000001</v>
      </c>
      <c r="M170" s="1">
        <f t="shared" ca="1" si="21"/>
        <v>172.27110116</v>
      </c>
      <c r="O170" s="1">
        <f t="shared" ca="1" si="22"/>
        <v>114.75796816337147</v>
      </c>
      <c r="P170" s="1">
        <f t="shared" ca="1" si="23"/>
        <v>109.27419585830563</v>
      </c>
      <c r="Q170" s="1">
        <f t="shared" ca="1" si="24"/>
        <v>119.44157855366124</v>
      </c>
      <c r="R170" s="1">
        <f t="shared" ca="1" si="24"/>
        <v>108.35211920350702</v>
      </c>
      <c r="AB170" s="93">
        <v>41958</v>
      </c>
    </row>
    <row r="171" spans="1:28" x14ac:dyDescent="0.25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0"/>
        <v>45958</v>
      </c>
      <c r="J171" s="1">
        <f t="shared" ca="1" si="17"/>
        <v>152.42750649999999</v>
      </c>
      <c r="K171" s="1">
        <f t="shared" ca="1" si="18"/>
        <v>178.7587973</v>
      </c>
      <c r="L171" s="1">
        <f t="shared" ca="1" si="19"/>
        <v>167.74772956000001</v>
      </c>
      <c r="M171" s="1">
        <f t="shared" ca="1" si="21"/>
        <v>172.01058226000001</v>
      </c>
      <c r="O171" s="1">
        <f t="shared" ca="1" si="22"/>
        <v>114.80921556340984</v>
      </c>
      <c r="P171" s="1">
        <f t="shared" ca="1" si="23"/>
        <v>109.3344399253525</v>
      </c>
      <c r="Q171" s="1">
        <f t="shared" ca="1" si="24"/>
        <v>119.81525735766729</v>
      </c>
      <c r="R171" s="1">
        <f t="shared" ca="1" si="24"/>
        <v>108.18826249905983</v>
      </c>
      <c r="AB171" s="93">
        <v>41998</v>
      </c>
    </row>
    <row r="172" spans="1:28" x14ac:dyDescent="0.25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0"/>
        <v>45959</v>
      </c>
      <c r="J172" s="1">
        <f t="shared" ca="1" si="17"/>
        <v>152.64905872</v>
      </c>
      <c r="K172" s="1">
        <f t="shared" ca="1" si="18"/>
        <v>178.85734894000001</v>
      </c>
      <c r="L172" s="1">
        <f t="shared" ca="1" si="19"/>
        <v>169.11770043999999</v>
      </c>
      <c r="M172" s="1">
        <f t="shared" ca="1" si="21"/>
        <v>171.85538291</v>
      </c>
      <c r="O172" s="1">
        <f t="shared" ca="1" si="22"/>
        <v>114.97608988398748</v>
      </c>
      <c r="P172" s="1">
        <f t="shared" ca="1" si="23"/>
        <v>109.39471717338657</v>
      </c>
      <c r="Q172" s="1">
        <f t="shared" ca="1" si="24"/>
        <v>120.79377083138317</v>
      </c>
      <c r="R172" s="1">
        <f t="shared" ca="1" si="24"/>
        <v>108.09064787676814</v>
      </c>
      <c r="AB172" s="93">
        <v>42005</v>
      </c>
    </row>
    <row r="173" spans="1:28" x14ac:dyDescent="0.25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0"/>
        <v>45960</v>
      </c>
      <c r="J173" s="1">
        <f t="shared" ca="1" si="17"/>
        <v>152.47938629000001</v>
      </c>
      <c r="K173" s="1">
        <f t="shared" ca="1" si="18"/>
        <v>178.95595481999999</v>
      </c>
      <c r="L173" s="1">
        <f t="shared" ca="1" si="19"/>
        <v>169.28529012000001</v>
      </c>
      <c r="M173" s="1">
        <f t="shared" ca="1" si="21"/>
        <v>171.68385859</v>
      </c>
      <c r="O173" s="1">
        <f t="shared" ca="1" si="22"/>
        <v>114.84829169953684</v>
      </c>
      <c r="P173" s="1">
        <f t="shared" ca="1" si="23"/>
        <v>109.45502759629153</v>
      </c>
      <c r="Q173" s="1">
        <f t="shared" ca="1" si="24"/>
        <v>120.91347320048445</v>
      </c>
      <c r="R173" s="1">
        <f t="shared" ca="1" si="24"/>
        <v>107.98276545515594</v>
      </c>
      <c r="AB173" s="93">
        <v>42051</v>
      </c>
    </row>
    <row r="174" spans="1:28" x14ac:dyDescent="0.25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0"/>
        <v>45961</v>
      </c>
      <c r="J174" s="1">
        <f t="shared" ca="1" si="17"/>
        <v>152.81490396000001</v>
      </c>
      <c r="K174" s="1">
        <f t="shared" ca="1" si="18"/>
        <v>179.05461513</v>
      </c>
      <c r="L174" s="1">
        <f t="shared" ca="1" si="19"/>
        <v>170.15027319000001</v>
      </c>
      <c r="M174" s="1">
        <f t="shared" ca="1" si="21"/>
        <v>172.04299906</v>
      </c>
      <c r="O174" s="1">
        <f t="shared" ca="1" si="22"/>
        <v>115.1010054083999</v>
      </c>
      <c r="P174" s="1">
        <f t="shared" ca="1" si="23"/>
        <v>109.5153713102773</v>
      </c>
      <c r="Q174" s="1">
        <f t="shared" ca="1" si="24"/>
        <v>121.53129479135735</v>
      </c>
      <c r="R174" s="1">
        <f t="shared" ca="1" si="24"/>
        <v>108.20865146130681</v>
      </c>
      <c r="AB174" s="93">
        <v>42052</v>
      </c>
    </row>
    <row r="175" spans="1:28" x14ac:dyDescent="0.25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0"/>
        <v>45964</v>
      </c>
      <c r="J175" s="1">
        <f t="shared" ca="1" si="17"/>
        <v>152.72517743</v>
      </c>
      <c r="K175" s="1">
        <f t="shared" ca="1" si="18"/>
        <v>179.15332985000001</v>
      </c>
      <c r="L175" s="1">
        <f t="shared" ca="1" si="19"/>
        <v>171.19002559</v>
      </c>
      <c r="M175" s="1">
        <f t="shared" ca="1" si="21"/>
        <v>171.96367823</v>
      </c>
      <c r="O175" s="1">
        <f t="shared" ca="1" si="22"/>
        <v>115.03342290468343</v>
      </c>
      <c r="P175" s="1">
        <f t="shared" ca="1" si="23"/>
        <v>109.57574830311125</v>
      </c>
      <c r="Q175" s="1">
        <f t="shared" ca="1" si="24"/>
        <v>122.27394687804146</v>
      </c>
      <c r="R175" s="1">
        <f t="shared" ca="1" si="24"/>
        <v>108.1587616076424</v>
      </c>
      <c r="AB175" s="93">
        <v>42097</v>
      </c>
    </row>
    <row r="176" spans="1:28" x14ac:dyDescent="0.25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0"/>
        <v>45965</v>
      </c>
      <c r="J176" s="1">
        <f t="shared" ca="1" si="17"/>
        <v>152.64268006</v>
      </c>
      <c r="K176" s="1">
        <f t="shared" ca="1" si="18"/>
        <v>179.25209900999999</v>
      </c>
      <c r="L176" s="1">
        <f t="shared" ca="1" si="19"/>
        <v>171.47443537999999</v>
      </c>
      <c r="M176" s="1">
        <f t="shared" ca="1" si="21"/>
        <v>171.81262269999999</v>
      </c>
      <c r="O176" s="1">
        <f t="shared" ca="1" si="22"/>
        <v>114.97128544305839</v>
      </c>
      <c r="P176" s="1">
        <f t="shared" ca="1" si="23"/>
        <v>109.63615859314231</v>
      </c>
      <c r="Q176" s="1">
        <f t="shared" ca="1" si="24"/>
        <v>122.47708901458941</v>
      </c>
      <c r="R176" s="1">
        <f t="shared" ca="1" si="24"/>
        <v>108.0637532941023</v>
      </c>
      <c r="AB176" s="93">
        <v>42115</v>
      </c>
    </row>
    <row r="177" spans="1:28" x14ac:dyDescent="0.25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0"/>
        <v>45966</v>
      </c>
      <c r="J177" s="1">
        <f t="shared" ca="1" si="17"/>
        <v>152.69285887000001</v>
      </c>
      <c r="K177" s="1">
        <f t="shared" ca="1" si="18"/>
        <v>179.35092258</v>
      </c>
      <c r="L177" s="1">
        <f t="shared" ca="1" si="19"/>
        <v>174.42166538999999</v>
      </c>
      <c r="M177" s="1">
        <f t="shared" ca="1" si="21"/>
        <v>172.08455875999999</v>
      </c>
      <c r="O177" s="1">
        <f t="shared" ca="1" si="22"/>
        <v>115.00908039192481</v>
      </c>
      <c r="P177" s="1">
        <f t="shared" ca="1" si="23"/>
        <v>109.69660216202155</v>
      </c>
      <c r="Q177" s="1">
        <f t="shared" ca="1" si="24"/>
        <v>124.58217337588972</v>
      </c>
      <c r="R177" s="1">
        <f t="shared" ca="1" si="24"/>
        <v>108.23479096780642</v>
      </c>
      <c r="AB177" s="93">
        <v>42125</v>
      </c>
    </row>
    <row r="178" spans="1:28" x14ac:dyDescent="0.25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0"/>
        <v>45967</v>
      </c>
      <c r="J178" s="1">
        <f t="shared" ca="1" si="17"/>
        <v>152.77620673999999</v>
      </c>
      <c r="K178" s="1">
        <f t="shared" ca="1" si="18"/>
        <v>179.44980057999999</v>
      </c>
      <c r="L178" s="1">
        <f t="shared" ca="1" si="19"/>
        <v>174.47194571</v>
      </c>
      <c r="M178" s="1">
        <f t="shared" ca="1" si="21"/>
        <v>172.48142161999999</v>
      </c>
      <c r="O178" s="1">
        <f t="shared" ca="1" si="22"/>
        <v>115.07185845471218</v>
      </c>
      <c r="P178" s="1">
        <f t="shared" ca="1" si="23"/>
        <v>109.75707902198158</v>
      </c>
      <c r="Q178" s="1">
        <f t="shared" ca="1" si="24"/>
        <v>124.61808652652745</v>
      </c>
      <c r="R178" s="1">
        <f t="shared" ca="1" si="24"/>
        <v>108.4844029551021</v>
      </c>
      <c r="AB178" s="93">
        <v>42159</v>
      </c>
    </row>
    <row r="179" spans="1:28" x14ac:dyDescent="0.25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0"/>
        <v>45968</v>
      </c>
      <c r="J179" s="1">
        <f t="shared" ca="1" si="17"/>
        <v>152.94332771000001</v>
      </c>
      <c r="K179" s="1">
        <f t="shared" ca="1" si="18"/>
        <v>179.54873318</v>
      </c>
      <c r="L179" s="1">
        <f t="shared" ca="1" si="19"/>
        <v>175.29675230999999</v>
      </c>
      <c r="M179" s="1">
        <f t="shared" ca="1" si="21"/>
        <v>172.80329728000001</v>
      </c>
      <c r="O179" s="1">
        <f t="shared" ca="1" si="22"/>
        <v>115.19773486580402</v>
      </c>
      <c r="P179" s="1">
        <f t="shared" ca="1" si="23"/>
        <v>109.81758927699973</v>
      </c>
      <c r="Q179" s="1">
        <f t="shared" ca="1" si="24"/>
        <v>125.2072117284513</v>
      </c>
      <c r="R179" s="1">
        <f t="shared" ca="1" si="24"/>
        <v>108.6868507809196</v>
      </c>
      <c r="AB179" s="93">
        <v>42254</v>
      </c>
    </row>
    <row r="180" spans="1:28" x14ac:dyDescent="0.25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0"/>
        <v>45971</v>
      </c>
      <c r="J180" s="1">
        <f t="shared" ca="1" si="17"/>
        <v>152.79279126</v>
      </c>
      <c r="K180" s="1">
        <f t="shared" ca="1" si="18"/>
        <v>179.64772038999999</v>
      </c>
      <c r="L180" s="1">
        <f t="shared" ca="1" si="19"/>
        <v>176.65506051</v>
      </c>
      <c r="M180" s="1">
        <f t="shared" ca="1" si="21"/>
        <v>173.12888140999999</v>
      </c>
      <c r="O180" s="1">
        <f t="shared" ca="1" si="22"/>
        <v>115.08435000414062</v>
      </c>
      <c r="P180" s="1">
        <f t="shared" ca="1" si="23"/>
        <v>109.87813293319226</v>
      </c>
      <c r="Q180" s="1">
        <f t="shared" ca="1" si="24"/>
        <v>126.1773950327554</v>
      </c>
      <c r="R180" s="1">
        <f t="shared" ca="1" si="24"/>
        <v>108.89163109652091</v>
      </c>
      <c r="AB180" s="93">
        <v>42289</v>
      </c>
    </row>
    <row r="181" spans="1:28" x14ac:dyDescent="0.25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0"/>
        <v>45972</v>
      </c>
      <c r="J181" s="1">
        <f t="shared" ca="1" si="17"/>
        <v>152.77663197999999</v>
      </c>
      <c r="K181" s="1">
        <f t="shared" ca="1" si="18"/>
        <v>179.74676202000001</v>
      </c>
      <c r="L181" s="1">
        <f t="shared" ca="1" si="19"/>
        <v>179.48970312</v>
      </c>
      <c r="M181" s="1">
        <f t="shared" ca="1" si="21"/>
        <v>173.97642328000001</v>
      </c>
      <c r="O181" s="1">
        <f t="shared" ca="1" si="22"/>
        <v>115.07217874776131</v>
      </c>
      <c r="P181" s="1">
        <f t="shared" ca="1" si="23"/>
        <v>109.9387098743493</v>
      </c>
      <c r="Q181" s="1">
        <f t="shared" ca="1" si="24"/>
        <v>128.20206287609977</v>
      </c>
      <c r="R181" s="1">
        <f t="shared" ca="1" si="24"/>
        <v>109.42470342908186</v>
      </c>
      <c r="AB181" s="93">
        <v>42310</v>
      </c>
    </row>
    <row r="182" spans="1:28" x14ac:dyDescent="0.25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0"/>
        <v>45973</v>
      </c>
      <c r="J182" s="1">
        <f t="shared" ca="1" si="17"/>
        <v>152.96288894</v>
      </c>
      <c r="K182" s="1">
        <f t="shared" ca="1" si="18"/>
        <v>179.84585824999999</v>
      </c>
      <c r="L182" s="1">
        <f t="shared" ca="1" si="19"/>
        <v>179.35805719999999</v>
      </c>
      <c r="M182" s="1">
        <f t="shared" ca="1" si="21"/>
        <v>174.46738409</v>
      </c>
      <c r="O182" s="1">
        <f t="shared" ca="1" si="22"/>
        <v>115.21246848917242</v>
      </c>
      <c r="P182" s="1">
        <f t="shared" ca="1" si="23"/>
        <v>109.99932021056441</v>
      </c>
      <c r="Q182" s="1">
        <f t="shared" ca="1" si="24"/>
        <v>128.10803364645679</v>
      </c>
      <c r="R182" s="1">
        <f t="shared" ca="1" si="24"/>
        <v>109.73349952924703</v>
      </c>
      <c r="AB182" s="93">
        <v>42323</v>
      </c>
    </row>
    <row r="183" spans="1:28" x14ac:dyDescent="0.25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0"/>
        <v>45974</v>
      </c>
      <c r="J183" s="1">
        <f t="shared" ca="1" si="17"/>
        <v>152.70859290999999</v>
      </c>
      <c r="K183" s="1">
        <f t="shared" ca="1" si="18"/>
        <v>179.94500926000001</v>
      </c>
      <c r="L183" s="1">
        <f t="shared" ca="1" si="19"/>
        <v>178.82274645999999</v>
      </c>
      <c r="M183" s="1">
        <f t="shared" ca="1" si="21"/>
        <v>174.2603671</v>
      </c>
      <c r="O183" s="1">
        <f t="shared" ca="1" si="22"/>
        <v>115.02093135525499</v>
      </c>
      <c r="P183" s="1">
        <f t="shared" ca="1" si="23"/>
        <v>110.05996405193122</v>
      </c>
      <c r="Q183" s="1">
        <f t="shared" ca="1" si="24"/>
        <v>127.72568335028492</v>
      </c>
      <c r="R183" s="1">
        <f t="shared" ca="1" si="24"/>
        <v>109.6032935374899</v>
      </c>
      <c r="AB183" s="93">
        <v>42363</v>
      </c>
    </row>
    <row r="184" spans="1:28" x14ac:dyDescent="0.25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0"/>
        <v>45975</v>
      </c>
      <c r="J184" s="1">
        <f t="shared" ca="1" si="17"/>
        <v>153.79891903000001</v>
      </c>
      <c r="K184" s="1">
        <f t="shared" ca="1" si="18"/>
        <v>180.04421486999999</v>
      </c>
      <c r="L184" s="1">
        <f t="shared" ca="1" si="19"/>
        <v>179.47842731</v>
      </c>
      <c r="M184" s="1">
        <f t="shared" ca="1" si="21"/>
        <v>174.5133056</v>
      </c>
      <c r="O184" s="1">
        <f t="shared" ca="1" si="22"/>
        <v>115.84217083768067</v>
      </c>
      <c r="P184" s="1">
        <f t="shared" ca="1" si="23"/>
        <v>110.1206412883561</v>
      </c>
      <c r="Q184" s="1">
        <f t="shared" ca="1" si="24"/>
        <v>128.19400903190999</v>
      </c>
      <c r="R184" s="1">
        <f t="shared" ca="1" si="24"/>
        <v>109.76238245210538</v>
      </c>
      <c r="AB184" s="93">
        <v>42370</v>
      </c>
    </row>
    <row r="185" spans="1:28" x14ac:dyDescent="0.25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0"/>
        <v>45978</v>
      </c>
      <c r="J185" s="1">
        <f t="shared" ca="1" si="17"/>
        <v>153.78913840999999</v>
      </c>
      <c r="K185" s="1">
        <f t="shared" ca="1" si="18"/>
        <v>180.14347509000001</v>
      </c>
      <c r="L185" s="1">
        <f t="shared" ca="1" si="19"/>
        <v>178.62988576000001</v>
      </c>
      <c r="M185" s="1">
        <f t="shared" ca="1" si="21"/>
        <v>174.21827571</v>
      </c>
      <c r="O185" s="1">
        <f t="shared" ca="1" si="22"/>
        <v>115.83480402223043</v>
      </c>
      <c r="P185" s="1">
        <f t="shared" ca="1" si="23"/>
        <v>110.18135192595541</v>
      </c>
      <c r="Q185" s="1">
        <f t="shared" ca="1" si="24"/>
        <v>127.58793093798526</v>
      </c>
      <c r="R185" s="1">
        <f t="shared" ca="1" si="24"/>
        <v>109.5768196177436</v>
      </c>
      <c r="AB185" s="93">
        <v>42408</v>
      </c>
    </row>
    <row r="186" spans="1:28" x14ac:dyDescent="0.25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0"/>
        <v>45979</v>
      </c>
      <c r="J186" s="1">
        <f t="shared" ca="1" si="17"/>
        <v>153.76447425000001</v>
      </c>
      <c r="K186" s="1">
        <f t="shared" ca="1" si="18"/>
        <v>180.24279007999999</v>
      </c>
      <c r="L186" s="1">
        <f t="shared" ca="1" si="19"/>
        <v>178.09419954000001</v>
      </c>
      <c r="M186" s="1">
        <f t="shared" ca="1" si="21"/>
        <v>174.2999331</v>
      </c>
      <c r="O186" s="1">
        <f t="shared" ca="1" si="22"/>
        <v>115.81622684461237</v>
      </c>
      <c r="P186" s="1">
        <f t="shared" ca="1" si="23"/>
        <v>110.24209606259008</v>
      </c>
      <c r="Q186" s="1">
        <f t="shared" ca="1" si="24"/>
        <v>127.20531245199675</v>
      </c>
      <c r="R186" s="1">
        <f t="shared" ca="1" si="24"/>
        <v>109.6281790807966</v>
      </c>
      <c r="AB186" s="93">
        <v>42409</v>
      </c>
    </row>
    <row r="187" spans="1:28" x14ac:dyDescent="0.25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0"/>
        <v>45980</v>
      </c>
      <c r="J187" s="1">
        <f t="shared" ca="1" si="17"/>
        <v>153.92223985000001</v>
      </c>
      <c r="K187" s="1">
        <f t="shared" ca="1" si="18"/>
        <v>180.34215986000001</v>
      </c>
      <c r="L187" s="1">
        <f t="shared" ca="1" si="19"/>
        <v>176.79541076000001</v>
      </c>
      <c r="M187" s="1">
        <f t="shared" ca="1" si="21"/>
        <v>174.71200967999999</v>
      </c>
      <c r="O187" s="1">
        <f t="shared" ca="1" si="22"/>
        <v>115.93505674083515</v>
      </c>
      <c r="P187" s="1">
        <f t="shared" ca="1" si="23"/>
        <v>110.30287371049276</v>
      </c>
      <c r="Q187" s="1">
        <f t="shared" ca="1" si="24"/>
        <v>126.27764140490045</v>
      </c>
      <c r="R187" s="1">
        <f t="shared" ca="1" si="24"/>
        <v>109.88735993246866</v>
      </c>
      <c r="AB187" s="93">
        <v>42454</v>
      </c>
    </row>
    <row r="188" spans="1:28" x14ac:dyDescent="0.25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0"/>
        <v>45981</v>
      </c>
      <c r="J188" s="1">
        <f ca="1">J187</f>
        <v>153.92223985000001</v>
      </c>
      <c r="K188" s="1">
        <f t="shared" ref="K188:R188" ca="1" si="25">K187</f>
        <v>180.34215986000001</v>
      </c>
      <c r="L188" s="1">
        <f t="shared" ca="1" si="25"/>
        <v>176.79541076000001</v>
      </c>
      <c r="M188" s="1">
        <f t="shared" ca="1" si="25"/>
        <v>174.71200967999999</v>
      </c>
      <c r="O188" s="1">
        <f t="shared" ca="1" si="25"/>
        <v>115.93505674083515</v>
      </c>
      <c r="P188" s="1">
        <f t="shared" ca="1" si="25"/>
        <v>110.30287371049276</v>
      </c>
      <c r="Q188" s="1">
        <f t="shared" ca="1" si="25"/>
        <v>126.27764140490045</v>
      </c>
      <c r="R188" s="1">
        <f t="shared" ca="1" si="25"/>
        <v>109.88735993246866</v>
      </c>
      <c r="AB188" s="93">
        <v>42481</v>
      </c>
    </row>
    <row r="189" spans="1:28" x14ac:dyDescent="0.25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0"/>
        <v>45982</v>
      </c>
      <c r="J189" s="1">
        <f t="shared" ca="1" si="17"/>
        <v>154.17015721000001</v>
      </c>
      <c r="K189" s="1">
        <f t="shared" ca="1" si="18"/>
        <v>180.44158442</v>
      </c>
      <c r="L189" s="1">
        <f t="shared" ca="1" si="19"/>
        <v>176.10070264000001</v>
      </c>
      <c r="M189" s="1">
        <f t="shared" ca="1" si="21"/>
        <v>174.76834690999999</v>
      </c>
      <c r="O189" s="1">
        <f t="shared" ca="1" si="22"/>
        <v>116.12178942629146</v>
      </c>
      <c r="P189" s="1">
        <f t="shared" ca="1" si="23"/>
        <v>110.36368486354714</v>
      </c>
      <c r="Q189" s="1">
        <f t="shared" ca="1" si="24"/>
        <v>125.78144016030186</v>
      </c>
      <c r="R189" s="1">
        <f t="shared" ca="1" si="24"/>
        <v>109.92279395604808</v>
      </c>
      <c r="AB189" s="93">
        <v>42491</v>
      </c>
    </row>
    <row r="190" spans="1:28" x14ac:dyDescent="0.25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0"/>
        <v>45985</v>
      </c>
      <c r="J190" s="1">
        <f t="shared" ca="1" si="17"/>
        <v>154.20545247999999</v>
      </c>
      <c r="K190" s="1">
        <f t="shared" ca="1" si="18"/>
        <v>180.54106375000001</v>
      </c>
      <c r="L190" s="1">
        <f t="shared" ca="1" si="19"/>
        <v>176.67810138999999</v>
      </c>
      <c r="M190" s="1">
        <f t="shared" ca="1" si="21"/>
        <v>174.83756063000001</v>
      </c>
      <c r="O190" s="1">
        <f t="shared" ca="1" si="22"/>
        <v>116.14837401299003</v>
      </c>
      <c r="P190" s="1">
        <f t="shared" ca="1" si="23"/>
        <v>110.42452951563689</v>
      </c>
      <c r="Q190" s="1">
        <f t="shared" ca="1" si="24"/>
        <v>126.19385217929432</v>
      </c>
      <c r="R190" s="1">
        <f t="shared" ca="1" si="24"/>
        <v>109.96632681321022</v>
      </c>
      <c r="AB190" s="93">
        <v>42516</v>
      </c>
    </row>
    <row r="191" spans="1:28" x14ac:dyDescent="0.25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0"/>
        <v>45986</v>
      </c>
      <c r="J191" s="1">
        <f t="shared" ca="1" si="17"/>
        <v>154.41594835999999</v>
      </c>
      <c r="K191" s="1">
        <f t="shared" ca="1" si="18"/>
        <v>180.64059804999999</v>
      </c>
      <c r="L191" s="1">
        <f t="shared" ca="1" si="19"/>
        <v>177.39790984999999</v>
      </c>
      <c r="M191" s="1">
        <f t="shared" ca="1" si="21"/>
        <v>175.36730768999999</v>
      </c>
      <c r="O191" s="1">
        <f t="shared" ca="1" si="22"/>
        <v>116.3069206389701</v>
      </c>
      <c r="P191" s="1">
        <f t="shared" ca="1" si="23"/>
        <v>110.48540778908821</v>
      </c>
      <c r="Q191" s="1">
        <f t="shared" ca="1" si="24"/>
        <v>126.70798155743459</v>
      </c>
      <c r="R191" s="1">
        <f t="shared" ca="1" si="24"/>
        <v>110.29951802291586</v>
      </c>
      <c r="AB191" s="93">
        <v>42620</v>
      </c>
    </row>
    <row r="192" spans="1:28" x14ac:dyDescent="0.25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0"/>
        <v>45987</v>
      </c>
      <c r="J192" s="1">
        <f t="shared" ca="1" si="17"/>
        <v>153.85845322</v>
      </c>
      <c r="K192" s="1">
        <f t="shared" ca="1" si="18"/>
        <v>180.74018713000001</v>
      </c>
      <c r="L192" s="1">
        <f t="shared" ca="1" si="19"/>
        <v>180.40717387000001</v>
      </c>
      <c r="M192" s="1">
        <f t="shared" ca="1" si="21"/>
        <v>175.68809114000001</v>
      </c>
      <c r="O192" s="1">
        <f t="shared" ca="1" si="22"/>
        <v>115.88701230894823</v>
      </c>
      <c r="P192" s="1">
        <f t="shared" ca="1" si="23"/>
        <v>110.54631956769124</v>
      </c>
      <c r="Q192" s="1">
        <f t="shared" ca="1" si="24"/>
        <v>128.85737424345902</v>
      </c>
      <c r="R192" s="1">
        <f t="shared" ca="1" si="24"/>
        <v>110.5012788892415</v>
      </c>
      <c r="AB192" s="93">
        <v>42655</v>
      </c>
    </row>
    <row r="193" spans="1:28" x14ac:dyDescent="0.25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0"/>
        <v>45988</v>
      </c>
      <c r="J193" s="1">
        <f t="shared" ca="1" si="17"/>
        <v>154.55712943</v>
      </c>
      <c r="K193" s="1">
        <f t="shared" ca="1" si="18"/>
        <v>180.83983117</v>
      </c>
      <c r="L193" s="1">
        <f t="shared" ca="1" si="19"/>
        <v>180.18509392999999</v>
      </c>
      <c r="M193" s="1">
        <f t="shared" ca="1" si="21"/>
        <v>175.70153253000001</v>
      </c>
      <c r="O193" s="1">
        <f t="shared" ca="1" si="22"/>
        <v>116.41325897823239</v>
      </c>
      <c r="P193" s="1">
        <f t="shared" ca="1" si="23"/>
        <v>110.60726496153956</v>
      </c>
      <c r="Q193" s="1">
        <f t="shared" ca="1" si="24"/>
        <v>128.69875173789742</v>
      </c>
      <c r="R193" s="1">
        <f t="shared" ca="1" si="24"/>
        <v>110.5097330239265</v>
      </c>
      <c r="AB193" s="93">
        <v>42676</v>
      </c>
    </row>
    <row r="194" spans="1:28" x14ac:dyDescent="0.25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0"/>
        <v>45989</v>
      </c>
      <c r="J194" s="1">
        <f t="shared" ca="1" si="17"/>
        <v>155.65681092</v>
      </c>
      <c r="K194" s="1">
        <f t="shared" ca="1" si="18"/>
        <v>180.93953016</v>
      </c>
      <c r="L194" s="1">
        <f t="shared" ca="1" si="19"/>
        <v>180.99564362000001</v>
      </c>
      <c r="M194" s="1">
        <f t="shared" ca="1" si="21"/>
        <v>175.55472331000001</v>
      </c>
      <c r="O194" s="1">
        <f t="shared" ca="1" si="22"/>
        <v>117.24154497552711</v>
      </c>
      <c r="P194" s="1">
        <f t="shared" ca="1" si="23"/>
        <v>110.66824396451686</v>
      </c>
      <c r="Q194" s="1">
        <f t="shared" ca="1" si="24"/>
        <v>129.27769381933879</v>
      </c>
      <c r="R194" s="1">
        <f t="shared" ca="1" si="24"/>
        <v>110.41739548153836</v>
      </c>
      <c r="AB194" s="93">
        <v>42689</v>
      </c>
    </row>
    <row r="195" spans="1:28" x14ac:dyDescent="0.25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0"/>
        <v>45992</v>
      </c>
      <c r="J195" s="1">
        <f t="shared" ca="1" si="17"/>
        <v>155.64915653</v>
      </c>
      <c r="K195" s="1">
        <f t="shared" ca="1" si="18"/>
        <v>181.03928411999999</v>
      </c>
      <c r="L195" s="1">
        <f t="shared" ca="1" si="19"/>
        <v>180.47097151</v>
      </c>
      <c r="M195" s="1">
        <f t="shared" ca="1" si="21"/>
        <v>175.38475761000001</v>
      </c>
      <c r="O195" s="1">
        <f t="shared" ca="1" si="22"/>
        <v>117.23577964791863</v>
      </c>
      <c r="P195" s="1">
        <f t="shared" ca="1" si="23"/>
        <v>110.72925658885575</v>
      </c>
      <c r="Q195" s="1">
        <f t="shared" ca="1" si="24"/>
        <v>128.90294225606618</v>
      </c>
      <c r="R195" s="1">
        <f t="shared" ca="1" si="24"/>
        <v>110.31049337397127</v>
      </c>
      <c r="AB195" s="93">
        <v>42729</v>
      </c>
    </row>
    <row r="196" spans="1:28" x14ac:dyDescent="0.25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0"/>
        <v>45993</v>
      </c>
      <c r="J196" s="1">
        <f t="shared" ca="1" si="17"/>
        <v>155.99147811</v>
      </c>
      <c r="K196" s="1">
        <f t="shared" ca="1" si="18"/>
        <v>181.13909303</v>
      </c>
      <c r="L196" s="1">
        <f t="shared" ca="1" si="19"/>
        <v>183.29417900999999</v>
      </c>
      <c r="M196" s="1">
        <f t="shared" ca="1" si="21"/>
        <v>176.12018272</v>
      </c>
      <c r="O196" s="1">
        <f t="shared" ca="1" si="22"/>
        <v>117.49361809829193</v>
      </c>
      <c r="P196" s="1">
        <f t="shared" ca="1" si="23"/>
        <v>110.79030282232361</v>
      </c>
      <c r="Q196" s="1">
        <f t="shared" ca="1" si="24"/>
        <v>130.91944247382685</v>
      </c>
      <c r="R196" s="1">
        <f t="shared" ca="1" si="24"/>
        <v>110.77304843194331</v>
      </c>
      <c r="AB196" s="93">
        <v>42736</v>
      </c>
    </row>
    <row r="197" spans="1:28" x14ac:dyDescent="0.25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0"/>
        <v>45994</v>
      </c>
      <c r="J197" s="1">
        <f t="shared" ref="J197:J253" ca="1" si="26">VLOOKUP(I197,$A$10:$G$10000,2,FALSE)</f>
        <v>155.94512649000001</v>
      </c>
      <c r="K197" s="1">
        <f t="shared" ref="K197:K253" ca="1" si="27">VLOOKUP(I197,$A$10:$G$10000,6,FALSE)</f>
        <v>181.23895690000001</v>
      </c>
      <c r="L197" s="1">
        <f t="shared" ref="L197:L253" ca="1" si="28">VLOOKUP(I197,$A$10:$G$10000,7,FALSE)</f>
        <v>184.04847482</v>
      </c>
      <c r="M197" s="1">
        <f t="shared" ca="1" si="21"/>
        <v>176.63618982</v>
      </c>
      <c r="O197" s="1">
        <f t="shared" ca="1" si="22"/>
        <v>117.45870580946371</v>
      </c>
      <c r="P197" s="1">
        <f t="shared" ca="1" si="23"/>
        <v>110.85138267103676</v>
      </c>
      <c r="Q197" s="1">
        <f t="shared" ca="1" si="24"/>
        <v>131.45820473806742</v>
      </c>
      <c r="R197" s="1">
        <f t="shared" ca="1" si="24"/>
        <v>111.097597717532</v>
      </c>
      <c r="AB197" s="93">
        <v>42793</v>
      </c>
    </row>
    <row r="198" spans="1:28" x14ac:dyDescent="0.25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9">WORKDAY(I197,1,$AB$4:$AB$467)</f>
        <v>45995</v>
      </c>
      <c r="J198" s="1">
        <f t="shared" ca="1" si="26"/>
        <v>156.31678991999999</v>
      </c>
      <c r="K198" s="1">
        <f t="shared" ca="1" si="27"/>
        <v>181.33887591000001</v>
      </c>
      <c r="L198" s="1">
        <f t="shared" ca="1" si="28"/>
        <v>187.12108136000001</v>
      </c>
      <c r="M198" s="1">
        <f t="shared" ref="M198:M253" ca="1" si="30">VLOOKUP(I198,$A$10:$G$10000,3,FALSE)</f>
        <v>177.04970041000001</v>
      </c>
      <c r="O198" s="1">
        <f t="shared" ca="1" si="22"/>
        <v>117.73864469865562</v>
      </c>
      <c r="P198" s="1">
        <f t="shared" ca="1" si="23"/>
        <v>110.9124962450888</v>
      </c>
      <c r="Q198" s="1">
        <f t="shared" ca="1" si="24"/>
        <v>133.65284036332801</v>
      </c>
      <c r="R198" s="1">
        <f t="shared" ca="1" si="24"/>
        <v>111.357680508191</v>
      </c>
      <c r="AB198" s="93">
        <v>44196</v>
      </c>
    </row>
    <row r="199" spans="1:28" x14ac:dyDescent="0.25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9"/>
        <v>45996</v>
      </c>
      <c r="J199" s="1">
        <f t="shared" ca="1" si="26"/>
        <v>156.07907840999999</v>
      </c>
      <c r="K199" s="1">
        <f t="shared" ca="1" si="27"/>
        <v>181.43884987999999</v>
      </c>
      <c r="L199" s="1">
        <f t="shared" ca="1" si="28"/>
        <v>179.05819579999999</v>
      </c>
      <c r="M199" s="1">
        <f t="shared" ca="1" si="30"/>
        <v>175.14660193</v>
      </c>
      <c r="O199" s="1">
        <f t="shared" ref="O199:O214" ca="1" si="31">J199/J198*O198</f>
        <v>117.55959911416663</v>
      </c>
      <c r="P199" s="1">
        <f t="shared" ref="P199:P214" ca="1" si="32">K199/K198*P198</f>
        <v>110.97364343438612</v>
      </c>
      <c r="Q199" s="1">
        <f t="shared" ref="Q199:R214" ca="1" si="33">L199/L198*Q198</f>
        <v>127.89385506468477</v>
      </c>
      <c r="R199" s="1">
        <f t="shared" ca="1" si="33"/>
        <v>110.16070230364897</v>
      </c>
      <c r="AB199" s="93">
        <v>44221</v>
      </c>
    </row>
    <row r="200" spans="1:28" x14ac:dyDescent="0.25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9"/>
        <v>45999</v>
      </c>
      <c r="J200" s="1">
        <f t="shared" ca="1" si="26"/>
        <v>156.38993192000001</v>
      </c>
      <c r="K200" s="1">
        <f t="shared" ca="1" si="27"/>
        <v>181.53887899</v>
      </c>
      <c r="L200" s="1">
        <f t="shared" ca="1" si="28"/>
        <v>179.98901319999999</v>
      </c>
      <c r="M200" s="1">
        <f t="shared" ca="1" si="30"/>
        <v>175.26570186999999</v>
      </c>
      <c r="O200" s="1">
        <f t="shared" ca="1" si="31"/>
        <v>117.79373564541163</v>
      </c>
      <c r="P200" s="1">
        <f t="shared" ca="1" si="32"/>
        <v>111.03482434902234</v>
      </c>
      <c r="Q200" s="1">
        <f t="shared" ca="1" si="33"/>
        <v>128.55869939149935</v>
      </c>
      <c r="R200" s="1">
        <f t="shared" ca="1" si="33"/>
        <v>110.23561173888864</v>
      </c>
      <c r="AB200" s="93">
        <v>42846</v>
      </c>
    </row>
    <row r="201" spans="1:28" x14ac:dyDescent="0.25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9"/>
        <v>46000</v>
      </c>
      <c r="J201" s="1">
        <f t="shared" ca="1" si="26"/>
        <v>156.30190637000001</v>
      </c>
      <c r="K201" s="1">
        <f t="shared" ca="1" si="27"/>
        <v>181.63896324000001</v>
      </c>
      <c r="L201" s="1">
        <f t="shared" ca="1" si="28"/>
        <v>179.75428067999999</v>
      </c>
      <c r="M201" s="1">
        <f t="shared" ca="1" si="30"/>
        <v>174.71476881999999</v>
      </c>
      <c r="O201" s="1">
        <f t="shared" ca="1" si="31"/>
        <v>117.72743432895575</v>
      </c>
      <c r="P201" s="1">
        <f t="shared" ca="1" si="32"/>
        <v>111.09603898899744</v>
      </c>
      <c r="Q201" s="1">
        <f t="shared" ca="1" si="33"/>
        <v>128.39103967194438</v>
      </c>
      <c r="R201" s="1">
        <f t="shared" ca="1" si="33"/>
        <v>109.88909532896966</v>
      </c>
      <c r="AB201" s="93">
        <v>42856</v>
      </c>
    </row>
    <row r="202" spans="1:28" x14ac:dyDescent="0.25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9"/>
        <v>46001</v>
      </c>
      <c r="J202" s="1">
        <f t="shared" ca="1" si="26"/>
        <v>156.33635115000001</v>
      </c>
      <c r="K202" s="1">
        <f t="shared" ca="1" si="27"/>
        <v>181.73910280000001</v>
      </c>
      <c r="L202" s="1">
        <f t="shared" ca="1" si="28"/>
        <v>180.99887504</v>
      </c>
      <c r="M202" s="1">
        <f t="shared" ca="1" si="30"/>
        <v>174.61436673</v>
      </c>
      <c r="O202" s="1">
        <f t="shared" ca="1" si="31"/>
        <v>117.75337832202405</v>
      </c>
      <c r="P202" s="1">
        <f t="shared" ca="1" si="32"/>
        <v>111.15728745828869</v>
      </c>
      <c r="Q202" s="1">
        <f t="shared" ca="1" si="33"/>
        <v>129.28000188884261</v>
      </c>
      <c r="R202" s="1">
        <f t="shared" ca="1" si="33"/>
        <v>109.82594614636906</v>
      </c>
      <c r="AB202" s="93">
        <v>42901</v>
      </c>
    </row>
    <row r="203" spans="1:28" x14ac:dyDescent="0.25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9"/>
        <v>46002</v>
      </c>
      <c r="J203" s="1">
        <f t="shared" ca="1" si="26"/>
        <v>156.40949315</v>
      </c>
      <c r="K203" s="1">
        <f t="shared" ca="1" si="27"/>
        <v>181.83929749999999</v>
      </c>
      <c r="L203" s="1">
        <f t="shared" ca="1" si="28"/>
        <v>181.12873457000001</v>
      </c>
      <c r="M203" s="1">
        <f t="shared" ca="1" si="30"/>
        <v>175.44768142000001</v>
      </c>
      <c r="O203" s="1">
        <f t="shared" ca="1" si="31"/>
        <v>117.80846926878002</v>
      </c>
      <c r="P203" s="1">
        <f t="shared" ca="1" si="32"/>
        <v>111.21856965291882</v>
      </c>
      <c r="Q203" s="1">
        <f t="shared" ca="1" si="33"/>
        <v>129.37275517407699</v>
      </c>
      <c r="R203" s="1">
        <f t="shared" ca="1" si="33"/>
        <v>110.35007011154333</v>
      </c>
      <c r="AB203" s="93">
        <v>42985</v>
      </c>
    </row>
    <row r="204" spans="1:28" x14ac:dyDescent="0.25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9"/>
        <v>46003</v>
      </c>
      <c r="J204" s="1">
        <f t="shared" ca="1" si="26"/>
        <v>156.74330985</v>
      </c>
      <c r="K204" s="1">
        <f t="shared" ca="1" si="27"/>
        <v>181.93954751000001</v>
      </c>
      <c r="L204" s="1">
        <f t="shared" ca="1" si="28"/>
        <v>182.92338583</v>
      </c>
      <c r="M204" s="1">
        <f t="shared" ca="1" si="30"/>
        <v>175.84304123999999</v>
      </c>
      <c r="O204" s="1">
        <f t="shared" ca="1" si="31"/>
        <v>118.05990179791455</v>
      </c>
      <c r="P204" s="1">
        <f t="shared" ca="1" si="32"/>
        <v>111.27988567686515</v>
      </c>
      <c r="Q204" s="1">
        <f t="shared" ca="1" si="33"/>
        <v>130.65460025864638</v>
      </c>
      <c r="R204" s="1">
        <f t="shared" ca="1" si="33"/>
        <v>110.59873674254796</v>
      </c>
      <c r="AB204" s="93">
        <v>43020</v>
      </c>
    </row>
    <row r="205" spans="1:28" x14ac:dyDescent="0.25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9"/>
        <v>46006</v>
      </c>
      <c r="J205" s="1">
        <f t="shared" ca="1" si="26"/>
        <v>156.92659008999999</v>
      </c>
      <c r="K205" s="1">
        <f t="shared" ca="1" si="27"/>
        <v>182.03985266000001</v>
      </c>
      <c r="L205" s="1">
        <f t="shared" ca="1" si="28"/>
        <v>184.87517020000001</v>
      </c>
      <c r="M205" s="1">
        <f t="shared" ca="1" si="30"/>
        <v>176.08439641000001</v>
      </c>
      <c r="O205" s="1">
        <f t="shared" ca="1" si="31"/>
        <v>118.19794945785361</v>
      </c>
      <c r="P205" s="1">
        <f t="shared" ca="1" si="32"/>
        <v>111.34123542615035</v>
      </c>
      <c r="Q205" s="1">
        <f t="shared" ca="1" si="33"/>
        <v>132.04867901733729</v>
      </c>
      <c r="R205" s="1">
        <f t="shared" ca="1" si="33"/>
        <v>110.75054017315315</v>
      </c>
      <c r="AB205" s="93">
        <v>43041</v>
      </c>
    </row>
    <row r="206" spans="1:28" x14ac:dyDescent="0.25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9"/>
        <v>46007</v>
      </c>
      <c r="J206" s="1">
        <f t="shared" ca="1" si="26"/>
        <v>156.98102134999999</v>
      </c>
      <c r="K206" s="1">
        <f t="shared" ca="1" si="27"/>
        <v>182.14021313000001</v>
      </c>
      <c r="L206" s="1">
        <f t="shared" ca="1" si="28"/>
        <v>180.43327549</v>
      </c>
      <c r="M206" s="1">
        <f t="shared" ca="1" si="30"/>
        <v>175.55377204000001</v>
      </c>
      <c r="O206" s="1">
        <f t="shared" ca="1" si="31"/>
        <v>118.23894737487149</v>
      </c>
      <c r="P206" s="1">
        <f t="shared" ca="1" si="32"/>
        <v>111.40261901086802</v>
      </c>
      <c r="Q206" s="1">
        <f t="shared" ca="1" si="33"/>
        <v>128.8760175498451</v>
      </c>
      <c r="R206" s="1">
        <f t="shared" ca="1" si="33"/>
        <v>110.41679716806766</v>
      </c>
      <c r="AB206" s="93">
        <v>43054</v>
      </c>
    </row>
    <row r="207" spans="1:28" x14ac:dyDescent="0.25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9"/>
        <v>46008</v>
      </c>
      <c r="J207" s="1">
        <f t="shared" ca="1" si="26"/>
        <v>156.78625951000001</v>
      </c>
      <c r="K207" s="1">
        <f t="shared" ca="1" si="27"/>
        <v>182.24062891</v>
      </c>
      <c r="L207" s="1">
        <f t="shared" ca="1" si="28"/>
        <v>179.01029353000001</v>
      </c>
      <c r="M207" s="1">
        <f t="shared" ca="1" si="30"/>
        <v>174.13452050000001</v>
      </c>
      <c r="O207" s="1">
        <f t="shared" ca="1" si="31"/>
        <v>118.09225171222162</v>
      </c>
      <c r="P207" s="1">
        <f t="shared" ca="1" si="32"/>
        <v>111.46403642490188</v>
      </c>
      <c r="Q207" s="1">
        <f t="shared" ca="1" si="33"/>
        <v>127.85964045669503</v>
      </c>
      <c r="R207" s="1">
        <f t="shared" ca="1" si="33"/>
        <v>109.52414070388788</v>
      </c>
      <c r="AB207" s="93">
        <v>43094</v>
      </c>
    </row>
    <row r="208" spans="1:28" x14ac:dyDescent="0.25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9"/>
        <v>46009</v>
      </c>
      <c r="J208" s="1">
        <f t="shared" ca="1" si="26"/>
        <v>157.21745712000001</v>
      </c>
      <c r="K208" s="1">
        <f t="shared" ca="1" si="27"/>
        <v>182.34110018999999</v>
      </c>
      <c r="L208" s="1">
        <f t="shared" ca="1" si="28"/>
        <v>179.68852598999999</v>
      </c>
      <c r="M208" s="1">
        <f t="shared" ca="1" si="30"/>
        <v>174.3164554</v>
      </c>
      <c r="O208" s="1">
        <f t="shared" ca="1" si="31"/>
        <v>118.41703206514904</v>
      </c>
      <c r="P208" s="1">
        <f t="shared" ca="1" si="32"/>
        <v>111.52548778446182</v>
      </c>
      <c r="Q208" s="1">
        <f t="shared" ca="1" si="33"/>
        <v>128.34407381955705</v>
      </c>
      <c r="R208" s="1">
        <f t="shared" ca="1" si="33"/>
        <v>109.6385709933522</v>
      </c>
      <c r="AB208" s="93">
        <v>43101</v>
      </c>
    </row>
    <row r="209" spans="1:28" x14ac:dyDescent="0.25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9"/>
        <v>46010</v>
      </c>
      <c r="J209" s="1">
        <f t="shared" ca="1" si="26"/>
        <v>157.65248194</v>
      </c>
      <c r="K209" s="1">
        <f t="shared" ca="1" si="27"/>
        <v>182.44162678000001</v>
      </c>
      <c r="L209" s="1">
        <f t="shared" ca="1" si="28"/>
        <v>180.31396355999999</v>
      </c>
      <c r="M209" s="1">
        <f t="shared" ca="1" si="30"/>
        <v>175.04356849000001</v>
      </c>
      <c r="O209" s="1">
        <f t="shared" ca="1" si="31"/>
        <v>118.74469509317879</v>
      </c>
      <c r="P209" s="1">
        <f t="shared" ca="1" si="32"/>
        <v>111.58697297333794</v>
      </c>
      <c r="Q209" s="1">
        <f t="shared" ca="1" si="33"/>
        <v>128.79079797855022</v>
      </c>
      <c r="R209" s="1">
        <f t="shared" ca="1" si="33"/>
        <v>110.09589809970733</v>
      </c>
      <c r="AB209" s="93">
        <v>43143</v>
      </c>
    </row>
    <row r="210" spans="1:28" x14ac:dyDescent="0.25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9"/>
        <v>46013</v>
      </c>
      <c r="J210" s="1">
        <f t="shared" ca="1" si="26"/>
        <v>158.83253457999999</v>
      </c>
      <c r="K210" s="1">
        <f t="shared" ca="1" si="27"/>
        <v>182.54220887</v>
      </c>
      <c r="L210" s="1">
        <f t="shared" ca="1" si="28"/>
        <v>179.93692374</v>
      </c>
      <c r="M210" s="1">
        <f t="shared" ca="1" si="30"/>
        <v>174.56982593999999</v>
      </c>
      <c r="O210" s="1">
        <f t="shared" ca="1" si="31"/>
        <v>119.63351707178884</v>
      </c>
      <c r="P210" s="1">
        <f t="shared" ca="1" si="32"/>
        <v>111.64849210774013</v>
      </c>
      <c r="Q210" s="1">
        <f t="shared" ca="1" si="33"/>
        <v>128.52149404707001</v>
      </c>
      <c r="R210" s="1">
        <f t="shared" ca="1" si="33"/>
        <v>109.79793164506847</v>
      </c>
      <c r="AB210" s="93">
        <v>43144</v>
      </c>
    </row>
    <row r="211" spans="1:28" x14ac:dyDescent="0.25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9"/>
        <v>46014</v>
      </c>
      <c r="J211" s="1">
        <f t="shared" ca="1" si="26"/>
        <v>159.68557444000001</v>
      </c>
      <c r="K211" s="1">
        <f t="shared" ca="1" si="27"/>
        <v>182.64284627999999</v>
      </c>
      <c r="L211" s="1">
        <f t="shared" ca="1" si="28"/>
        <v>182.57004683</v>
      </c>
      <c r="M211" s="1">
        <f t="shared" ca="1" si="30"/>
        <v>174.85822769999999</v>
      </c>
      <c r="O211" s="1">
        <f t="shared" ca="1" si="31"/>
        <v>120.2760312703067</v>
      </c>
      <c r="P211" s="1">
        <f t="shared" ca="1" si="32"/>
        <v>111.71004507757479</v>
      </c>
      <c r="Q211" s="1">
        <f t="shared" ca="1" si="33"/>
        <v>130.40222484152122</v>
      </c>
      <c r="R211" s="1">
        <f t="shared" ca="1" si="33"/>
        <v>109.97932563203206</v>
      </c>
      <c r="AB211" s="93">
        <v>43189</v>
      </c>
    </row>
    <row r="212" spans="1:28" x14ac:dyDescent="0.25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9"/>
        <v>46015</v>
      </c>
      <c r="J212" s="1">
        <f ca="1">J211</f>
        <v>159.68557444000001</v>
      </c>
      <c r="K212" s="1">
        <f t="shared" ref="K212:R212" ca="1" si="34">K211</f>
        <v>182.64284627999999</v>
      </c>
      <c r="L212" s="1">
        <f t="shared" ca="1" si="34"/>
        <v>182.57004683</v>
      </c>
      <c r="M212" s="1">
        <f t="shared" ca="1" si="34"/>
        <v>174.85822769999999</v>
      </c>
      <c r="O212" s="1">
        <f t="shared" ca="1" si="34"/>
        <v>120.2760312703067</v>
      </c>
      <c r="P212" s="1">
        <f t="shared" ca="1" si="34"/>
        <v>111.71004507757479</v>
      </c>
      <c r="Q212" s="1">
        <f t="shared" ca="1" si="34"/>
        <v>130.40222484152122</v>
      </c>
      <c r="R212" s="1">
        <f t="shared" ca="1" si="34"/>
        <v>109.97932563203206</v>
      </c>
      <c r="AB212" s="93">
        <v>43211</v>
      </c>
    </row>
    <row r="213" spans="1:28" x14ac:dyDescent="0.25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9"/>
        <v>46017</v>
      </c>
      <c r="J213" s="1">
        <f t="shared" ca="1" si="26"/>
        <v>160.55349785000001</v>
      </c>
      <c r="K213" s="1">
        <f t="shared" ca="1" si="27"/>
        <v>182.84428757000001</v>
      </c>
      <c r="L213" s="1">
        <f t="shared" ca="1" si="28"/>
        <v>183.0716098</v>
      </c>
      <c r="M213" s="1">
        <f t="shared" ca="1" si="30"/>
        <v>175.45740294000001</v>
      </c>
      <c r="O213" s="1">
        <f t="shared" ca="1" si="31"/>
        <v>120.92975583852446</v>
      </c>
      <c r="P213" s="1">
        <f t="shared" ca="1" si="32"/>
        <v>111.83325283547344</v>
      </c>
      <c r="Q213" s="1">
        <f t="shared" ca="1" si="33"/>
        <v>130.76047050296327</v>
      </c>
      <c r="R213" s="1">
        <f t="shared" ca="1" si="33"/>
        <v>110.35618458626823</v>
      </c>
      <c r="AB213" s="93">
        <v>43221</v>
      </c>
    </row>
    <row r="214" spans="1:28" x14ac:dyDescent="0.25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9"/>
        <v>46020</v>
      </c>
      <c r="J214" s="1">
        <f t="shared" ca="1" si="26"/>
        <v>160.41486824</v>
      </c>
      <c r="K214" s="1">
        <f t="shared" ca="1" si="27"/>
        <v>182.94509163999999</v>
      </c>
      <c r="L214" s="1">
        <f t="shared" ca="1" si="28"/>
        <v>182.60926753000001</v>
      </c>
      <c r="M214" s="1">
        <f t="shared" ca="1" si="30"/>
        <v>175.83471716</v>
      </c>
      <c r="O214" s="1">
        <f t="shared" ca="1" si="31"/>
        <v>120.82533927262097</v>
      </c>
      <c r="P214" s="1">
        <f t="shared" ca="1" si="32"/>
        <v>111.89490773974732</v>
      </c>
      <c r="Q214" s="1">
        <f t="shared" ca="1" si="33"/>
        <v>130.43023856353449</v>
      </c>
      <c r="R214" s="1">
        <f t="shared" ca="1" si="33"/>
        <v>110.59350120563926</v>
      </c>
      <c r="AB214" s="93">
        <v>43251</v>
      </c>
    </row>
    <row r="215" spans="1:28" x14ac:dyDescent="0.25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9"/>
        <v>46021</v>
      </c>
      <c r="J215" s="1">
        <f t="shared" ca="1" si="26"/>
        <v>160.54286673999999</v>
      </c>
      <c r="K215" s="1">
        <f t="shared" ca="1" si="27"/>
        <v>183.04595119999999</v>
      </c>
      <c r="L215" s="1">
        <f t="shared" ca="1" si="28"/>
        <v>183.33186365</v>
      </c>
      <c r="M215" s="1">
        <f t="shared" ca="1" si="30"/>
        <v>176.01070797</v>
      </c>
      <c r="O215" s="1">
        <f t="shared" ref="O215:O253" ca="1" si="35">J215/J214*O214</f>
        <v>120.92174842944394</v>
      </c>
      <c r="P215" s="1">
        <f t="shared" ref="P215:P253" ca="1" si="36">K215/K214*P214</f>
        <v>111.95659658343099</v>
      </c>
      <c r="Q215" s="1">
        <f t="shared" ref="Q215:R253" ca="1" si="37">L215/L214*Q214</f>
        <v>130.94635905178518</v>
      </c>
      <c r="R215" s="1">
        <f t="shared" ca="1" si="37"/>
        <v>110.70419288343918</v>
      </c>
      <c r="AB215" s="93">
        <v>43350</v>
      </c>
    </row>
    <row r="216" spans="1:28" x14ac:dyDescent="0.25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9"/>
        <v>46022</v>
      </c>
      <c r="J216" s="1">
        <f ca="1">J215</f>
        <v>160.54286673999999</v>
      </c>
      <c r="K216" s="1">
        <f t="shared" ref="K216:R216" ca="1" si="38">K215</f>
        <v>183.04595119999999</v>
      </c>
      <c r="L216" s="1">
        <f t="shared" ca="1" si="38"/>
        <v>183.33186365</v>
      </c>
      <c r="M216" s="1">
        <f t="shared" ca="1" si="38"/>
        <v>176.01070797</v>
      </c>
      <c r="O216" s="1">
        <f t="shared" ca="1" si="38"/>
        <v>120.92174842944394</v>
      </c>
      <c r="P216" s="1">
        <f t="shared" ca="1" si="38"/>
        <v>111.95659658343099</v>
      </c>
      <c r="Q216" s="1">
        <f t="shared" ca="1" si="38"/>
        <v>130.94635905178518</v>
      </c>
      <c r="R216" s="1">
        <f t="shared" ca="1" si="38"/>
        <v>110.70419288343918</v>
      </c>
      <c r="AB216" s="93">
        <v>43385</v>
      </c>
    </row>
    <row r="217" spans="1:28" x14ac:dyDescent="0.25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9"/>
        <v>46024</v>
      </c>
      <c r="J217" s="1">
        <f t="shared" ca="1" si="26"/>
        <v>160.69510416</v>
      </c>
      <c r="K217" s="1">
        <f t="shared" ca="1" si="27"/>
        <v>183.24783715999999</v>
      </c>
      <c r="L217" s="1">
        <f t="shared" ca="1" si="28"/>
        <v>182.6643267</v>
      </c>
      <c r="M217" s="1">
        <f t="shared" ca="1" si="30"/>
        <v>176.43021071000001</v>
      </c>
      <c r="O217" s="1">
        <f t="shared" ca="1" si="35"/>
        <v>121.03641447083587</v>
      </c>
      <c r="P217" s="1">
        <f t="shared" ca="1" si="36"/>
        <v>112.08007631533113</v>
      </c>
      <c r="Q217" s="1">
        <f t="shared" ca="1" si="37"/>
        <v>130.46956504885119</v>
      </c>
      <c r="R217" s="1">
        <f t="shared" ca="1" si="37"/>
        <v>110.96804451371618</v>
      </c>
      <c r="AB217" s="93">
        <v>43406</v>
      </c>
    </row>
    <row r="218" spans="1:28" x14ac:dyDescent="0.25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9"/>
        <v>46027</v>
      </c>
      <c r="J218" s="1">
        <f t="shared" ca="1" si="26"/>
        <v>160.86690282000001</v>
      </c>
      <c r="K218" s="1">
        <f t="shared" ca="1" si="27"/>
        <v>183.34886356000001</v>
      </c>
      <c r="L218" s="1">
        <f t="shared" ca="1" si="28"/>
        <v>184.17884638000001</v>
      </c>
      <c r="M218" s="1">
        <f t="shared" ca="1" si="30"/>
        <v>176.03744085</v>
      </c>
      <c r="O218" s="1">
        <f t="shared" ca="1" si="35"/>
        <v>121.16581414312824</v>
      </c>
      <c r="P218" s="1">
        <f t="shared" ca="1" si="36"/>
        <v>112.14186720354762</v>
      </c>
      <c r="Q218" s="1">
        <f t="shared" ca="1" si="37"/>
        <v>131.55132374512939</v>
      </c>
      <c r="R218" s="1">
        <f t="shared" ca="1" si="37"/>
        <v>110.72100687128108</v>
      </c>
      <c r="AB218" s="93">
        <v>43419</v>
      </c>
    </row>
    <row r="219" spans="1:28" x14ac:dyDescent="0.25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9"/>
        <v>46028</v>
      </c>
      <c r="J219" s="1">
        <f t="shared" ca="1" si="26"/>
        <v>161.10163761999999</v>
      </c>
      <c r="K219" s="1">
        <f t="shared" ca="1" si="27"/>
        <v>183.44994581</v>
      </c>
      <c r="L219" s="1">
        <f t="shared" ca="1" si="28"/>
        <v>186.22023417</v>
      </c>
      <c r="M219" s="1">
        <f t="shared" ca="1" si="30"/>
        <v>175.59566798</v>
      </c>
      <c r="O219" s="1">
        <f t="shared" ca="1" si="35"/>
        <v>121.34261765367724</v>
      </c>
      <c r="P219" s="1">
        <f t="shared" ca="1" si="36"/>
        <v>112.20369225136105</v>
      </c>
      <c r="Q219" s="1">
        <f t="shared" ca="1" si="37"/>
        <v>133.00940251655123</v>
      </c>
      <c r="R219" s="1">
        <f t="shared" ca="1" si="37"/>
        <v>110.44314815702896</v>
      </c>
      <c r="AB219" s="93">
        <v>43459</v>
      </c>
    </row>
    <row r="220" spans="1:28" x14ac:dyDescent="0.25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9"/>
        <v>46029</v>
      </c>
      <c r="J220" s="1">
        <f t="shared" ca="1" si="26"/>
        <v>160.78780739999999</v>
      </c>
      <c r="K220" s="1">
        <f t="shared" ca="1" si="27"/>
        <v>183.55108372999999</v>
      </c>
      <c r="L220" s="1">
        <f t="shared" ca="1" si="28"/>
        <v>184.29886375999999</v>
      </c>
      <c r="M220" s="1">
        <f t="shared" ca="1" si="30"/>
        <v>175.5845885</v>
      </c>
      <c r="O220" s="1">
        <f t="shared" ca="1" si="35"/>
        <v>121.10623904849227</v>
      </c>
      <c r="P220" s="1">
        <f t="shared" ca="1" si="36"/>
        <v>112.26555134867785</v>
      </c>
      <c r="Q220" s="1">
        <f t="shared" ca="1" si="37"/>
        <v>131.63704719014893</v>
      </c>
      <c r="R220" s="1">
        <f t="shared" ca="1" si="37"/>
        <v>110.43617957594026</v>
      </c>
      <c r="AB220" s="93">
        <v>43466</v>
      </c>
    </row>
    <row r="221" spans="1:28" x14ac:dyDescent="0.25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9"/>
        <v>46030</v>
      </c>
      <c r="J221" s="1">
        <f t="shared" ca="1" si="26"/>
        <v>160.85074354</v>
      </c>
      <c r="K221" s="1">
        <f t="shared" ca="1" si="27"/>
        <v>183.65227733</v>
      </c>
      <c r="L221" s="1">
        <f t="shared" ca="1" si="28"/>
        <v>185.39258301999999</v>
      </c>
      <c r="M221" s="1">
        <f t="shared" ca="1" si="30"/>
        <v>175.76633683</v>
      </c>
      <c r="O221" s="1">
        <f t="shared" ca="1" si="35"/>
        <v>121.15364288674891</v>
      </c>
      <c r="P221" s="1">
        <f t="shared" ca="1" si="36"/>
        <v>112.32744450161432</v>
      </c>
      <c r="Q221" s="1">
        <f t="shared" ca="1" si="37"/>
        <v>132.41824557034559</v>
      </c>
      <c r="R221" s="1">
        <f t="shared" ca="1" si="37"/>
        <v>110.55049251980952</v>
      </c>
      <c r="AB221" s="93">
        <v>43528</v>
      </c>
    </row>
    <row r="222" spans="1:28" x14ac:dyDescent="0.25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9"/>
        <v>46031</v>
      </c>
      <c r="J222" s="1">
        <f t="shared" ca="1" si="26"/>
        <v>161.14458728</v>
      </c>
      <c r="K222" s="1">
        <f t="shared" ca="1" si="27"/>
        <v>183.75352677999999</v>
      </c>
      <c r="L222" s="1">
        <f t="shared" ca="1" si="28"/>
        <v>185.88620399999999</v>
      </c>
      <c r="M222" s="1">
        <f t="shared" ca="1" si="30"/>
        <v>175.48137173000001</v>
      </c>
      <c r="O222" s="1">
        <f t="shared" ca="1" si="35"/>
        <v>121.3749675679843</v>
      </c>
      <c r="P222" s="1">
        <f t="shared" ca="1" si="36"/>
        <v>112.38937181414776</v>
      </c>
      <c r="Q222" s="1">
        <f t="shared" ca="1" si="37"/>
        <v>132.77081859718163</v>
      </c>
      <c r="R222" s="1">
        <f t="shared" ca="1" si="37"/>
        <v>110.3712600642431</v>
      </c>
      <c r="AB222" s="93">
        <v>43529</v>
      </c>
    </row>
    <row r="223" spans="1:28" x14ac:dyDescent="0.25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9"/>
        <v>46034</v>
      </c>
      <c r="J223" s="1">
        <f t="shared" ca="1" si="26"/>
        <v>161.08632882000001</v>
      </c>
      <c r="K223" s="1">
        <f t="shared" ca="1" si="27"/>
        <v>183.85483207999999</v>
      </c>
      <c r="L223" s="1">
        <f t="shared" ca="1" si="28"/>
        <v>185.63592883999999</v>
      </c>
      <c r="M223" s="1">
        <f t="shared" ca="1" si="30"/>
        <v>175.5044115</v>
      </c>
      <c r="O223" s="1">
        <f t="shared" ca="1" si="35"/>
        <v>121.33108698339618</v>
      </c>
      <c r="P223" s="1">
        <f t="shared" ca="1" si="36"/>
        <v>112.4513332862782</v>
      </c>
      <c r="Q223" s="1">
        <f t="shared" ca="1" si="37"/>
        <v>132.59205741344289</v>
      </c>
      <c r="R223" s="1">
        <f t="shared" ca="1" si="37"/>
        <v>110.38575122317023</v>
      </c>
      <c r="AB223" s="93">
        <v>43574</v>
      </c>
    </row>
    <row r="224" spans="1:28" x14ac:dyDescent="0.25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9"/>
        <v>46035</v>
      </c>
      <c r="J224" s="1">
        <f t="shared" ca="1" si="26"/>
        <v>161.41674355999999</v>
      </c>
      <c r="K224" s="1">
        <f t="shared" ca="1" si="27"/>
        <v>183.95619323</v>
      </c>
      <c r="L224" s="1">
        <f t="shared" ca="1" si="28"/>
        <v>184.29637192999999</v>
      </c>
      <c r="M224" s="1">
        <f t="shared" ca="1" si="30"/>
        <v>175.48728546000001</v>
      </c>
      <c r="O224" s="1">
        <f t="shared" ca="1" si="35"/>
        <v>121.57995713800955</v>
      </c>
      <c r="P224" s="1">
        <f t="shared" ca="1" si="36"/>
        <v>112.51332891800558</v>
      </c>
      <c r="Q224" s="1">
        <f t="shared" ca="1" si="37"/>
        <v>131.63526737915819</v>
      </c>
      <c r="R224" s="1">
        <f t="shared" ca="1" si="37"/>
        <v>110.37497958059602</v>
      </c>
      <c r="AB224" s="93">
        <v>43576</v>
      </c>
    </row>
    <row r="225" spans="1:28" x14ac:dyDescent="0.25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9"/>
        <v>46036</v>
      </c>
      <c r="J225" s="1">
        <f t="shared" ca="1" si="26"/>
        <v>161.50264289</v>
      </c>
      <c r="K225" s="1">
        <f t="shared" ca="1" si="27"/>
        <v>184.05761022999999</v>
      </c>
      <c r="L225" s="1">
        <f t="shared" ca="1" si="28"/>
        <v>187.90659898999999</v>
      </c>
      <c r="M225" s="1">
        <f t="shared" ca="1" si="30"/>
        <v>174.74405956999999</v>
      </c>
      <c r="O225" s="1">
        <f t="shared" ca="1" si="35"/>
        <v>121.64465697415577</v>
      </c>
      <c r="P225" s="1">
        <f t="shared" ca="1" si="36"/>
        <v>112.57535870932992</v>
      </c>
      <c r="Q225" s="1">
        <f t="shared" ca="1" si="37"/>
        <v>134.21390308080441</v>
      </c>
      <c r="R225" s="1">
        <f t="shared" ca="1" si="37"/>
        <v>109.9075181219639</v>
      </c>
      <c r="AB225" s="93">
        <v>43586</v>
      </c>
    </row>
    <row r="226" spans="1:28" x14ac:dyDescent="0.25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9"/>
        <v>46037</v>
      </c>
      <c r="J226" s="1">
        <f t="shared" ca="1" si="26"/>
        <v>161.78330406000001</v>
      </c>
      <c r="K226" s="1">
        <f t="shared" ca="1" si="27"/>
        <v>184.15908309</v>
      </c>
      <c r="L226" s="1">
        <f t="shared" ca="1" si="28"/>
        <v>188.38714640000001</v>
      </c>
      <c r="M226" s="1">
        <f t="shared" ca="1" si="30"/>
        <v>174.91180918000001</v>
      </c>
      <c r="O226" s="1">
        <f t="shared" ca="1" si="35"/>
        <v>121.85605247295183</v>
      </c>
      <c r="P226" s="1">
        <f t="shared" ca="1" si="36"/>
        <v>112.63742266636754</v>
      </c>
      <c r="Q226" s="1">
        <f t="shared" ca="1" si="37"/>
        <v>134.55713819792186</v>
      </c>
      <c r="R226" s="1">
        <f t="shared" ca="1" si="37"/>
        <v>110.01302639129447</v>
      </c>
      <c r="AB226" s="93">
        <v>43636</v>
      </c>
    </row>
    <row r="227" spans="1:28" x14ac:dyDescent="0.25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9"/>
        <v>46038</v>
      </c>
      <c r="J227" s="1">
        <f t="shared" ca="1" si="26"/>
        <v>161.98827177000001</v>
      </c>
      <c r="K227" s="1">
        <f t="shared" ca="1" si="27"/>
        <v>184.26061197000001</v>
      </c>
      <c r="L227" s="1">
        <f t="shared" ca="1" si="28"/>
        <v>187.51291284999999</v>
      </c>
      <c r="M227" s="1">
        <f t="shared" ca="1" si="30"/>
        <v>174.79935681000001</v>
      </c>
      <c r="O227" s="1">
        <f t="shared" ca="1" si="35"/>
        <v>122.01043525163311</v>
      </c>
      <c r="P227" s="1">
        <f t="shared" ca="1" si="36"/>
        <v>112.69952088697943</v>
      </c>
      <c r="Q227" s="1">
        <f t="shared" ca="1" si="37"/>
        <v>133.9327093722161</v>
      </c>
      <c r="R227" s="1">
        <f t="shared" ca="1" si="37"/>
        <v>109.94229803049042</v>
      </c>
      <c r="AB227" s="93">
        <v>43715</v>
      </c>
    </row>
    <row r="228" spans="1:28" x14ac:dyDescent="0.25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9"/>
        <v>46041</v>
      </c>
      <c r="J228" s="1">
        <f t="shared" ca="1" si="26"/>
        <v>162.16177139999999</v>
      </c>
      <c r="K228" s="1">
        <f t="shared" ca="1" si="27"/>
        <v>184.36219689000001</v>
      </c>
      <c r="L228" s="1">
        <f t="shared" ca="1" si="28"/>
        <v>187.56899605999999</v>
      </c>
      <c r="M228" s="1">
        <f t="shared" ca="1" si="30"/>
        <v>174.78797559</v>
      </c>
      <c r="O228" s="1">
        <f t="shared" ca="1" si="35"/>
        <v>122.141116103654</v>
      </c>
      <c r="P228" s="1">
        <f t="shared" ca="1" si="36"/>
        <v>112.76165338339817</v>
      </c>
      <c r="Q228" s="1">
        <f t="shared" ca="1" si="37"/>
        <v>133.97276728690272</v>
      </c>
      <c r="R228" s="1">
        <f t="shared" ca="1" si="37"/>
        <v>109.93513966615758</v>
      </c>
      <c r="AB228" s="93">
        <v>43750</v>
      </c>
    </row>
    <row r="229" spans="1:28" x14ac:dyDescent="0.25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9"/>
        <v>46042</v>
      </c>
      <c r="J229" s="1">
        <f t="shared" ca="1" si="26"/>
        <v>162.05205839000001</v>
      </c>
      <c r="K229" s="1">
        <f t="shared" ca="1" si="27"/>
        <v>184.46383764999999</v>
      </c>
      <c r="L229" s="1">
        <f t="shared" ca="1" si="28"/>
        <v>189.19338375000001</v>
      </c>
      <c r="M229" s="1">
        <f t="shared" ca="1" si="30"/>
        <v>174.68444074000001</v>
      </c>
      <c r="O229" s="1">
        <f t="shared" ca="1" si="35"/>
        <v>122.05847967598798</v>
      </c>
      <c r="P229" s="1">
        <f t="shared" ca="1" si="36"/>
        <v>112.82382003329755</v>
      </c>
      <c r="Q229" s="1">
        <f t="shared" ca="1" si="37"/>
        <v>135.13300015346064</v>
      </c>
      <c r="R229" s="1">
        <f t="shared" ca="1" si="37"/>
        <v>109.87002009396365</v>
      </c>
      <c r="AB229" s="93">
        <v>43771</v>
      </c>
    </row>
    <row r="230" spans="1:28" x14ac:dyDescent="0.25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9"/>
        <v>46043</v>
      </c>
      <c r="J230" s="1">
        <f t="shared" ca="1" si="26"/>
        <v>162.11627027</v>
      </c>
      <c r="K230" s="1">
        <f t="shared" ca="1" si="27"/>
        <v>184.56553443999999</v>
      </c>
      <c r="L230" s="1">
        <f t="shared" ca="1" si="28"/>
        <v>195.49665156</v>
      </c>
      <c r="M230" s="1">
        <f t="shared" ca="1" si="30"/>
        <v>175.01462649000001</v>
      </c>
      <c r="O230" s="1">
        <f t="shared" ca="1" si="35"/>
        <v>122.10684440845607</v>
      </c>
      <c r="P230" s="1">
        <f t="shared" ca="1" si="36"/>
        <v>112.88602095288753</v>
      </c>
      <c r="Q230" s="1">
        <f t="shared" ca="1" si="37"/>
        <v>139.63516335310811</v>
      </c>
      <c r="R230" s="1">
        <f t="shared" ca="1" si="37"/>
        <v>110.07769465749983</v>
      </c>
      <c r="AB230" s="93">
        <v>43784</v>
      </c>
    </row>
    <row r="231" spans="1:28" x14ac:dyDescent="0.25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9"/>
        <v>46044</v>
      </c>
      <c r="J231" s="1">
        <f t="shared" ca="1" si="26"/>
        <v>162.45178794</v>
      </c>
      <c r="K231" s="1">
        <f t="shared" ca="1" si="27"/>
        <v>184.66728745</v>
      </c>
      <c r="L231" s="1">
        <f t="shared" ca="1" si="28"/>
        <v>199.78928689</v>
      </c>
      <c r="M231" s="1">
        <f t="shared" ca="1" si="30"/>
        <v>175.591656</v>
      </c>
      <c r="O231" s="1">
        <f t="shared" ca="1" si="35"/>
        <v>122.35955811731912</v>
      </c>
      <c r="P231" s="1">
        <f t="shared" ca="1" si="36"/>
        <v>112.948256258378</v>
      </c>
      <c r="Q231" s="1">
        <f t="shared" ca="1" si="37"/>
        <v>142.7012150257932</v>
      </c>
      <c r="R231" s="1">
        <f t="shared" ca="1" si="37"/>
        <v>110.44062477073683</v>
      </c>
      <c r="AB231" s="93">
        <v>43824</v>
      </c>
    </row>
    <row r="232" spans="1:28" x14ac:dyDescent="0.25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9"/>
        <v>46045</v>
      </c>
      <c r="J232" s="1">
        <f t="shared" ca="1" si="26"/>
        <v>163.35883380999999</v>
      </c>
      <c r="K232" s="1">
        <f t="shared" ca="1" si="27"/>
        <v>184.76909648</v>
      </c>
      <c r="L232" s="1">
        <f t="shared" ca="1" si="28"/>
        <v>203.50904062000001</v>
      </c>
      <c r="M232" s="1">
        <f t="shared" ca="1" si="30"/>
        <v>176.21390224000001</v>
      </c>
      <c r="O232" s="1">
        <f t="shared" ca="1" si="35"/>
        <v>123.04274993227365</v>
      </c>
      <c r="P232" s="1">
        <f t="shared" ca="1" si="36"/>
        <v>113.01052582744269</v>
      </c>
      <c r="Q232" s="1">
        <f t="shared" ca="1" si="37"/>
        <v>145.3580810926909</v>
      </c>
      <c r="R232" s="1">
        <f t="shared" ca="1" si="37"/>
        <v>110.8319945264093</v>
      </c>
      <c r="AB232" s="93">
        <v>43831</v>
      </c>
    </row>
    <row r="233" spans="1:28" x14ac:dyDescent="0.25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9"/>
        <v>46048</v>
      </c>
      <c r="J233" s="1">
        <f t="shared" ca="1" si="26"/>
        <v>163.54509077</v>
      </c>
      <c r="K233" s="1">
        <f t="shared" ca="1" si="27"/>
        <v>184.87096172</v>
      </c>
      <c r="L233" s="1">
        <f t="shared" ca="1" si="28"/>
        <v>203.35218058000001</v>
      </c>
      <c r="M233" s="1">
        <f t="shared" ca="1" si="30"/>
        <v>176.54400755</v>
      </c>
      <c r="O233" s="1">
        <f t="shared" ca="1" si="35"/>
        <v>123.18303967368476</v>
      </c>
      <c r="P233" s="1">
        <f t="shared" ca="1" si="36"/>
        <v>113.07282977629154</v>
      </c>
      <c r="Q233" s="1">
        <f t="shared" ca="1" si="37"/>
        <v>145.24604246116348</v>
      </c>
      <c r="R233" s="1">
        <f t="shared" ca="1" si="37"/>
        <v>111.03961849617549</v>
      </c>
      <c r="AB233" s="93">
        <v>43885</v>
      </c>
    </row>
    <row r="234" spans="1:28" x14ac:dyDescent="0.25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9"/>
        <v>46049</v>
      </c>
      <c r="J234" s="1">
        <f t="shared" ca="1" si="26"/>
        <v>163.29717339999999</v>
      </c>
      <c r="K234" s="1">
        <f t="shared" ca="1" si="27"/>
        <v>184.97288298999999</v>
      </c>
      <c r="L234" s="1">
        <f t="shared" ca="1" si="28"/>
        <v>206.99144484000001</v>
      </c>
      <c r="M234" s="1">
        <f t="shared" ca="1" si="30"/>
        <v>177.05121803</v>
      </c>
      <c r="O234" s="1">
        <f t="shared" ca="1" si="35"/>
        <v>122.9963069806964</v>
      </c>
      <c r="P234" s="1">
        <f t="shared" ca="1" si="36"/>
        <v>113.13516799483095</v>
      </c>
      <c r="Q234" s="1">
        <f t="shared" ca="1" si="37"/>
        <v>147.84541823243734</v>
      </c>
      <c r="R234" s="1">
        <f t="shared" ca="1" si="37"/>
        <v>111.35863503476014</v>
      </c>
      <c r="AB234" s="93">
        <v>43886</v>
      </c>
    </row>
    <row r="235" spans="1:28" x14ac:dyDescent="0.25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9"/>
        <v>46050</v>
      </c>
      <c r="J235" s="1">
        <f t="shared" ca="1" si="26"/>
        <v>163.65778048000001</v>
      </c>
      <c r="K235" s="1">
        <f t="shared" ca="1" si="27"/>
        <v>185.07486047</v>
      </c>
      <c r="L235" s="1">
        <f t="shared" ca="1" si="28"/>
        <v>210.14539421000001</v>
      </c>
      <c r="M235" s="1">
        <f t="shared" ca="1" si="30"/>
        <v>177.38593642000001</v>
      </c>
      <c r="O235" s="1">
        <f t="shared" ca="1" si="35"/>
        <v>123.26791816775871</v>
      </c>
      <c r="P235" s="1">
        <f t="shared" ca="1" si="36"/>
        <v>113.19754059315454</v>
      </c>
      <c r="Q235" s="1">
        <f t="shared" ca="1" si="37"/>
        <v>150.098153673035</v>
      </c>
      <c r="R235" s="1">
        <f t="shared" ca="1" si="37"/>
        <v>111.56916046037523</v>
      </c>
      <c r="AB235" s="93">
        <v>43931</v>
      </c>
    </row>
    <row r="236" spans="1:28" x14ac:dyDescent="0.25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9"/>
        <v>46051</v>
      </c>
      <c r="J236" s="1">
        <f t="shared" ca="1" si="26"/>
        <v>163.4221952</v>
      </c>
      <c r="K236" s="1">
        <f t="shared" ca="1" si="27"/>
        <v>185.17689415000001</v>
      </c>
      <c r="L236" s="1">
        <f t="shared" ca="1" si="28"/>
        <v>208.37346524</v>
      </c>
      <c r="M236" s="1">
        <f t="shared" ca="1" si="30"/>
        <v>177.85073704999999</v>
      </c>
      <c r="O236" s="1">
        <f t="shared" ca="1" si="35"/>
        <v>123.09047407111144</v>
      </c>
      <c r="P236" s="1">
        <f t="shared" ca="1" si="36"/>
        <v>113.25994756514598</v>
      </c>
      <c r="Q236" s="1">
        <f t="shared" ca="1" si="37"/>
        <v>148.83253817935929</v>
      </c>
      <c r="R236" s="1">
        <f t="shared" ca="1" si="37"/>
        <v>111.86150277971089</v>
      </c>
      <c r="AB236" s="93">
        <v>43942</v>
      </c>
    </row>
    <row r="237" spans="1:28" x14ac:dyDescent="0.25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9"/>
        <v>46052</v>
      </c>
      <c r="J237" s="1">
        <f t="shared" ca="1" si="26"/>
        <v>164.18635902</v>
      </c>
      <c r="K237" s="1">
        <f t="shared" ca="1" si="27"/>
        <v>185.27898422999999</v>
      </c>
      <c r="L237" s="1">
        <f t="shared" ca="1" si="28"/>
        <v>206.35969237</v>
      </c>
      <c r="M237" s="1">
        <f t="shared" ca="1" si="30"/>
        <v>177.85058491999999</v>
      </c>
      <c r="O237" s="1">
        <f t="shared" ca="1" si="35"/>
        <v>123.6660463595431</v>
      </c>
      <c r="P237" s="1">
        <f t="shared" ca="1" si="36"/>
        <v>113.32238903313146</v>
      </c>
      <c r="Q237" s="1">
        <f t="shared" ca="1" si="37"/>
        <v>147.39418360185286</v>
      </c>
      <c r="R237" s="1">
        <f t="shared" ca="1" si="37"/>
        <v>111.86140709559567</v>
      </c>
      <c r="AB237" s="93">
        <v>43952</v>
      </c>
    </row>
    <row r="238" spans="1:28" x14ac:dyDescent="0.25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9"/>
        <v>46055</v>
      </c>
      <c r="J238" s="1">
        <f t="shared" ca="1" si="26"/>
        <v>163.85084135</v>
      </c>
      <c r="K238" s="1">
        <f t="shared" ca="1" si="27"/>
        <v>185.38113050999999</v>
      </c>
      <c r="L238" s="1">
        <f t="shared" ca="1" si="28"/>
        <v>207.98620779000001</v>
      </c>
      <c r="M238" s="1">
        <f t="shared" ca="1" si="30"/>
        <v>177.61380821</v>
      </c>
      <c r="O238" s="1">
        <f t="shared" ca="1" si="35"/>
        <v>123.41333265068005</v>
      </c>
      <c r="P238" s="1">
        <f t="shared" ca="1" si="36"/>
        <v>113.38486487478482</v>
      </c>
      <c r="Q238" s="1">
        <f t="shared" ca="1" si="37"/>
        <v>148.55593621784763</v>
      </c>
      <c r="R238" s="1">
        <f t="shared" ca="1" si="37"/>
        <v>111.71248334614621</v>
      </c>
      <c r="AB238" s="93">
        <v>43993</v>
      </c>
    </row>
    <row r="239" spans="1:28" x14ac:dyDescent="0.25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9"/>
        <v>46056</v>
      </c>
      <c r="J239" s="1">
        <f t="shared" ca="1" si="26"/>
        <v>164.01413511999999</v>
      </c>
      <c r="K239" s="1">
        <f t="shared" ca="1" si="27"/>
        <v>185.48333317999999</v>
      </c>
      <c r="L239" s="1">
        <f t="shared" ca="1" si="28"/>
        <v>211.26430482999999</v>
      </c>
      <c r="M239" s="1">
        <f t="shared" ca="1" si="30"/>
        <v>177.66625354999999</v>
      </c>
      <c r="O239" s="1">
        <f t="shared" ca="1" si="35"/>
        <v>123.53632639420161</v>
      </c>
      <c r="P239" s="1">
        <f t="shared" ca="1" si="36"/>
        <v>113.44737520631593</v>
      </c>
      <c r="Q239" s="1">
        <f t="shared" ca="1" si="37"/>
        <v>150.89734519859047</v>
      </c>
      <c r="R239" s="1">
        <f t="shared" ca="1" si="37"/>
        <v>111.74546951557964</v>
      </c>
      <c r="AB239" s="93">
        <v>44081</v>
      </c>
    </row>
    <row r="240" spans="1:28" x14ac:dyDescent="0.25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9"/>
        <v>46057</v>
      </c>
      <c r="J240" s="1">
        <f t="shared" ca="1" si="26"/>
        <v>163.63779400000001</v>
      </c>
      <c r="K240" s="1">
        <f t="shared" ca="1" si="27"/>
        <v>185.58559205</v>
      </c>
      <c r="L240" s="1">
        <f t="shared" ca="1" si="28"/>
        <v>206.75147834000001</v>
      </c>
      <c r="M240" s="1">
        <f t="shared" ca="1" si="30"/>
        <v>177.48500122999999</v>
      </c>
      <c r="O240" s="1">
        <f t="shared" ca="1" si="35"/>
        <v>123.25286424380913</v>
      </c>
      <c r="P240" s="1">
        <f t="shared" ca="1" si="36"/>
        <v>113.5099199115149</v>
      </c>
      <c r="Q240" s="1">
        <f t="shared" ca="1" si="37"/>
        <v>147.67402009768981</v>
      </c>
      <c r="R240" s="1">
        <f t="shared" ca="1" si="37"/>
        <v>111.63146854356337</v>
      </c>
      <c r="AB240" s="93">
        <v>44116</v>
      </c>
    </row>
    <row r="241" spans="1:28" x14ac:dyDescent="0.25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9"/>
        <v>46058</v>
      </c>
      <c r="J241" s="1">
        <f t="shared" ca="1" si="26"/>
        <v>163.62035899</v>
      </c>
      <c r="K241" s="1">
        <f t="shared" ca="1" si="27"/>
        <v>185.68790731999999</v>
      </c>
      <c r="L241" s="1">
        <f t="shared" ca="1" si="28"/>
        <v>207.22824818999999</v>
      </c>
      <c r="M241" s="1">
        <f t="shared" ca="1" si="30"/>
        <v>177.52604940000001</v>
      </c>
      <c r="O241" s="1">
        <f t="shared" ca="1" si="35"/>
        <v>123.23973210075042</v>
      </c>
      <c r="P241" s="1">
        <f t="shared" ca="1" si="36"/>
        <v>113.57249911270793</v>
      </c>
      <c r="Q241" s="1">
        <f t="shared" ca="1" si="37"/>
        <v>148.01455706011524</v>
      </c>
      <c r="R241" s="1">
        <f t="shared" ca="1" si="37"/>
        <v>111.65728631670686</v>
      </c>
      <c r="AB241" s="93">
        <v>44137</v>
      </c>
    </row>
    <row r="242" spans="1:28" x14ac:dyDescent="0.25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9"/>
        <v>46059</v>
      </c>
      <c r="J242" s="1">
        <f t="shared" ca="1" si="26"/>
        <v>163.59399385</v>
      </c>
      <c r="K242" s="1">
        <f t="shared" ca="1" si="27"/>
        <v>185.79027895999999</v>
      </c>
      <c r="L242" s="1">
        <f t="shared" ca="1" si="28"/>
        <v>208.16414026999999</v>
      </c>
      <c r="M242" s="1">
        <f t="shared" ca="1" si="30"/>
        <v>177.31125939</v>
      </c>
      <c r="O242" s="1">
        <f t="shared" ca="1" si="35"/>
        <v>123.21987373587177</v>
      </c>
      <c r="P242" s="1">
        <f t="shared" ca="1" si="36"/>
        <v>113.63511279154611</v>
      </c>
      <c r="Q242" s="1">
        <f t="shared" ca="1" si="37"/>
        <v>148.68302602072848</v>
      </c>
      <c r="R242" s="1">
        <f t="shared" ca="1" si="37"/>
        <v>111.52219138429781</v>
      </c>
      <c r="AB242" s="93">
        <v>44150</v>
      </c>
    </row>
    <row r="243" spans="1:28" x14ac:dyDescent="0.25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9"/>
        <v>46062</v>
      </c>
      <c r="J243" s="1">
        <f t="shared" ca="1" si="26"/>
        <v>163.44090593999999</v>
      </c>
      <c r="K243" s="1">
        <f t="shared" ca="1" si="27"/>
        <v>185.89270718</v>
      </c>
      <c r="L243" s="1">
        <f t="shared" ca="1" si="28"/>
        <v>211.90913087000001</v>
      </c>
      <c r="M243" s="1">
        <f t="shared" ca="1" si="30"/>
        <v>177.41600991999999</v>
      </c>
      <c r="O243" s="1">
        <f t="shared" ca="1" si="35"/>
        <v>123.10456710084955</v>
      </c>
      <c r="P243" s="1">
        <f t="shared" ca="1" si="36"/>
        <v>113.69776107647195</v>
      </c>
      <c r="Q243" s="1">
        <f t="shared" ca="1" si="37"/>
        <v>151.3579177388936</v>
      </c>
      <c r="R243" s="1">
        <f t="shared" ca="1" si="37"/>
        <v>111.58807557402413</v>
      </c>
      <c r="AB243" s="93">
        <v>44190</v>
      </c>
    </row>
    <row r="244" spans="1:28" x14ac:dyDescent="0.25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9"/>
        <v>46063</v>
      </c>
      <c r="J244" s="1">
        <f t="shared" ca="1" si="26"/>
        <v>163.03054528999999</v>
      </c>
      <c r="K244" s="1">
        <f t="shared" ca="1" si="27"/>
        <v>185.99519178</v>
      </c>
      <c r="L244" s="1">
        <f t="shared" ca="1" si="28"/>
        <v>211.55433546</v>
      </c>
      <c r="M244" s="1">
        <f t="shared" ca="1" si="30"/>
        <v>177.55439211000001</v>
      </c>
      <c r="O244" s="1">
        <f t="shared" ca="1" si="35"/>
        <v>122.79548125796993</v>
      </c>
      <c r="P244" s="1">
        <f t="shared" ca="1" si="36"/>
        <v>113.76044384515924</v>
      </c>
      <c r="Q244" s="1">
        <f t="shared" ca="1" si="37"/>
        <v>151.10450206841048</v>
      </c>
      <c r="R244" s="1">
        <f t="shared" ca="1" si="37"/>
        <v>111.67511282778032</v>
      </c>
      <c r="AB244" s="93">
        <v>44197</v>
      </c>
    </row>
    <row r="245" spans="1:28" x14ac:dyDescent="0.25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9"/>
        <v>46064</v>
      </c>
      <c r="J245" s="1">
        <f t="shared" ca="1" si="26"/>
        <v>163.15003891000001</v>
      </c>
      <c r="K245" s="1">
        <f t="shared" ca="1" si="27"/>
        <v>186.09773294999999</v>
      </c>
      <c r="L245" s="1">
        <f t="shared" ca="1" si="28"/>
        <v>215.84368248000001</v>
      </c>
      <c r="M245" s="1">
        <f t="shared" ca="1" si="30"/>
        <v>177.79135640999999</v>
      </c>
      <c r="O245" s="1">
        <f t="shared" ca="1" si="35"/>
        <v>122.88548449355415</v>
      </c>
      <c r="P245" s="1">
        <f t="shared" ca="1" si="36"/>
        <v>113.82316121381788</v>
      </c>
      <c r="Q245" s="1">
        <f t="shared" ca="1" si="37"/>
        <v>154.16820503742042</v>
      </c>
      <c r="R245" s="1">
        <f t="shared" ca="1" si="37"/>
        <v>111.82415456436694</v>
      </c>
      <c r="AB245" s="93">
        <v>44242</v>
      </c>
    </row>
    <row r="246" spans="1:28" x14ac:dyDescent="0.25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9"/>
        <v>46065</v>
      </c>
      <c r="J246" s="1">
        <f t="shared" ca="1" si="26"/>
        <v>162.99312380000001</v>
      </c>
      <c r="K246" s="1">
        <f t="shared" ca="1" si="27"/>
        <v>186.20033068000001</v>
      </c>
      <c r="L246" s="1">
        <f t="shared" ca="1" si="28"/>
        <v>213.64461542999999</v>
      </c>
      <c r="M246" s="1">
        <f t="shared" ca="1" si="30"/>
        <v>178.14490889000001</v>
      </c>
      <c r="O246" s="1">
        <f t="shared" ca="1" si="35"/>
        <v>122.76729519096166</v>
      </c>
      <c r="P246" s="1">
        <f t="shared" ca="1" si="36"/>
        <v>113.88591317633157</v>
      </c>
      <c r="Q246" s="1">
        <f t="shared" ca="1" si="37"/>
        <v>152.59750249954627</v>
      </c>
      <c r="R246" s="1">
        <f t="shared" ca="1" si="37"/>
        <v>112.04652593251696</v>
      </c>
      <c r="AB246" s="93">
        <v>44243</v>
      </c>
    </row>
    <row r="247" spans="1:28" x14ac:dyDescent="0.25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9"/>
        <v>46066</v>
      </c>
      <c r="J247" s="1">
        <f t="shared" ca="1" si="26"/>
        <v>163.83170536</v>
      </c>
      <c r="K247" s="1">
        <f t="shared" ca="1" si="27"/>
        <v>186.30298497000001</v>
      </c>
      <c r="L247" s="1">
        <f t="shared" ca="1" si="28"/>
        <v>212.16303567</v>
      </c>
      <c r="M247" s="1">
        <f t="shared" ca="1" si="30"/>
        <v>178.60491492</v>
      </c>
      <c r="O247" s="1">
        <f t="shared" ca="1" si="35"/>
        <v>123.39891932036078</v>
      </c>
      <c r="P247" s="1">
        <f t="shared" ca="1" si="36"/>
        <v>113.94869973270032</v>
      </c>
      <c r="Q247" s="1">
        <f t="shared" ca="1" si="37"/>
        <v>151.53927142419323</v>
      </c>
      <c r="R247" s="1">
        <f t="shared" ca="1" si="37"/>
        <v>112.33585262667096</v>
      </c>
      <c r="AB247" s="93">
        <v>44288</v>
      </c>
    </row>
    <row r="248" spans="1:28" x14ac:dyDescent="0.25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9"/>
        <v>46071</v>
      </c>
      <c r="J248" s="1">
        <f t="shared" ca="1" si="26"/>
        <v>163.81852279</v>
      </c>
      <c r="K248" s="1">
        <f t="shared" ca="1" si="27"/>
        <v>186.40569583000001</v>
      </c>
      <c r="L248" s="1">
        <f t="shared" ca="1" si="28"/>
        <v>211.65330315</v>
      </c>
      <c r="M248" s="1">
        <f t="shared" ca="1" si="30"/>
        <v>178.96442881999999</v>
      </c>
      <c r="O248" s="1">
        <f t="shared" ca="1" si="35"/>
        <v>123.38899013792145</v>
      </c>
      <c r="P248" s="1">
        <f t="shared" ca="1" si="36"/>
        <v>114.01152088904041</v>
      </c>
      <c r="Q248" s="1">
        <f t="shared" ca="1" si="37"/>
        <v>151.17519059145965</v>
      </c>
      <c r="R248" s="1">
        <f t="shared" ca="1" si="37"/>
        <v>112.56197350641119</v>
      </c>
      <c r="AB248" s="93">
        <v>44307</v>
      </c>
    </row>
    <row r="249" spans="1:28" x14ac:dyDescent="0.25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9"/>
        <v>46072</v>
      </c>
      <c r="J249" s="1">
        <f t="shared" ca="1" si="26"/>
        <v>163.92908628000001</v>
      </c>
      <c r="K249" s="1">
        <f t="shared" ca="1" si="27"/>
        <v>186.50846326000001</v>
      </c>
      <c r="L249" s="1">
        <f t="shared" ca="1" si="28"/>
        <v>214.51846212000001</v>
      </c>
      <c r="M249" s="1">
        <f t="shared" ca="1" si="30"/>
        <v>178.81418407999999</v>
      </c>
      <c r="O249" s="1">
        <f t="shared" ca="1" si="35"/>
        <v>123.47226715168571</v>
      </c>
      <c r="P249" s="1">
        <f t="shared" ca="1" si="36"/>
        <v>114.07437664535186</v>
      </c>
      <c r="Q249" s="1">
        <f t="shared" ca="1" si="37"/>
        <v>153.22165500717261</v>
      </c>
      <c r="R249" s="1">
        <f t="shared" ca="1" si="37"/>
        <v>112.46747514964351</v>
      </c>
      <c r="AB249" s="93">
        <v>44317</v>
      </c>
    </row>
    <row r="250" spans="1:28" x14ac:dyDescent="0.25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9"/>
        <v>46073</v>
      </c>
      <c r="J250" s="1">
        <f t="shared" ca="1" si="26"/>
        <v>164.52400291000001</v>
      </c>
      <c r="K250" s="1">
        <f t="shared" ca="1" si="27"/>
        <v>186.61128743</v>
      </c>
      <c r="L250" s="1">
        <f t="shared" ca="1" si="28"/>
        <v>216.79410454000001</v>
      </c>
      <c r="M250" s="1">
        <f t="shared" ca="1" si="30"/>
        <v>179.32844143</v>
      </c>
      <c r="O250" s="1">
        <f t="shared" ca="1" si="35"/>
        <v>123.92036154871587</v>
      </c>
      <c r="P250" s="1">
        <f t="shared" ca="1" si="36"/>
        <v>114.13726710561197</v>
      </c>
      <c r="Q250" s="1">
        <f t="shared" ca="1" si="37"/>
        <v>154.84705216111024</v>
      </c>
      <c r="R250" s="1">
        <f t="shared" ca="1" si="37"/>
        <v>112.79092390752153</v>
      </c>
      <c r="AB250" s="93">
        <v>44350</v>
      </c>
    </row>
    <row r="251" spans="1:28" x14ac:dyDescent="0.25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9"/>
        <v>46076</v>
      </c>
      <c r="J251" s="1">
        <f t="shared" ca="1" si="26"/>
        <v>164.35858292</v>
      </c>
      <c r="K251" s="1">
        <f t="shared" ca="1" si="27"/>
        <v>186.71416816000001</v>
      </c>
      <c r="L251" s="1">
        <f t="shared" ca="1" si="28"/>
        <v>214.88150673000001</v>
      </c>
      <c r="M251" s="1">
        <f t="shared" ca="1" si="30"/>
        <v>179.44172198999999</v>
      </c>
      <c r="O251" s="1">
        <f t="shared" ca="1" si="35"/>
        <v>123.79576632488462</v>
      </c>
      <c r="P251" s="1">
        <f t="shared" ca="1" si="36"/>
        <v>114.20019215972712</v>
      </c>
      <c r="Q251" s="1">
        <f t="shared" ca="1" si="37"/>
        <v>153.48096273964421</v>
      </c>
      <c r="R251" s="1">
        <f t="shared" ca="1" si="37"/>
        <v>112.86217316905123</v>
      </c>
      <c r="AB251" s="93">
        <v>44446</v>
      </c>
    </row>
    <row r="252" spans="1:28" x14ac:dyDescent="0.25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9"/>
        <v>46077</v>
      </c>
      <c r="J252" s="1">
        <f t="shared" ca="1" si="26"/>
        <v>164.46872116</v>
      </c>
      <c r="K252" s="1">
        <f t="shared" ca="1" si="27"/>
        <v>186.81710563999999</v>
      </c>
      <c r="L252" s="1">
        <f t="shared" ca="1" si="28"/>
        <v>217.88183885999999</v>
      </c>
      <c r="M252" s="1">
        <f t="shared" ca="1" si="30"/>
        <v>179.95611378000001</v>
      </c>
      <c r="O252" s="1">
        <f t="shared" ca="1" si="35"/>
        <v>123.8787230380677</v>
      </c>
      <c r="P252" s="1">
        <f t="shared" ca="1" si="36"/>
        <v>114.26315192390722</v>
      </c>
      <c r="Q252" s="1">
        <f t="shared" ca="1" si="37"/>
        <v>155.62397574648102</v>
      </c>
      <c r="R252" s="1">
        <f t="shared" ca="1" si="37"/>
        <v>113.18570648469203</v>
      </c>
      <c r="AB252" s="93">
        <v>44481</v>
      </c>
    </row>
    <row r="253" spans="1:28" x14ac:dyDescent="0.25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46078</v>
      </c>
      <c r="J253" s="1">
        <f t="shared" ca="1" si="26"/>
        <v>164.86547400000001</v>
      </c>
      <c r="K253" s="1">
        <f t="shared" ca="1" si="27"/>
        <v>186.92009985999999</v>
      </c>
      <c r="L253" s="1">
        <f t="shared" ca="1" si="28"/>
        <v>217.60541658</v>
      </c>
      <c r="M253" s="1">
        <f t="shared" ca="1" si="30"/>
        <v>180.37578250999999</v>
      </c>
      <c r="O253" s="1">
        <f t="shared" ca="1" si="35"/>
        <v>124.17755940545888</v>
      </c>
      <c r="P253" s="1">
        <f t="shared" ca="1" si="36"/>
        <v>114.32614639203598</v>
      </c>
      <c r="Q253" s="1">
        <f t="shared" ca="1" si="37"/>
        <v>155.42653875759024</v>
      </c>
      <c r="R253" s="1">
        <f t="shared" ca="1" si="37"/>
        <v>113.44966251650906</v>
      </c>
      <c r="AB253" s="93">
        <v>44502</v>
      </c>
    </row>
    <row r="254" spans="1:28" x14ac:dyDescent="0.25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/>
      <c r="AB254" s="93">
        <v>44515</v>
      </c>
    </row>
    <row r="255" spans="1:28" x14ac:dyDescent="0.25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/>
      <c r="AB255" s="93">
        <v>44555</v>
      </c>
    </row>
    <row r="256" spans="1:28" x14ac:dyDescent="0.25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/>
      <c r="AB256" s="93">
        <v>44562</v>
      </c>
    </row>
    <row r="257" spans="1:28" x14ac:dyDescent="0.25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25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25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25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25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25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25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25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25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25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25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25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25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25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25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25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25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25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25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25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25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25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25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25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25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25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25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25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25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25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25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25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25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25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25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25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25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25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25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25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25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25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25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25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25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25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25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25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25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25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25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25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25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25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25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25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25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25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25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25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25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25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25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25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25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25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25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25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25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25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25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25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25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25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25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25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25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25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25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25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25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25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25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25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25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25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25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25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25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25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25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25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25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25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25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25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25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25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25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25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25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25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25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25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25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25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25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25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25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25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25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25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25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25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25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25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25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25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25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25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25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25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25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25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25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25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25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25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25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25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25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25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25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25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25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25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25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25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25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25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25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25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25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25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25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25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25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25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25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25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25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25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25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25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25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25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25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25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25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25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25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25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25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25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25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25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25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25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25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25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25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25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25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25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25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25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25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25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25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25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25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25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25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25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25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25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25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25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25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25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25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25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25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25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25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25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25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25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25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25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25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25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25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25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25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25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25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25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25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25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25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25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25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25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25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25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25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25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25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25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25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25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25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25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25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25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25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25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25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25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25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25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25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25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25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25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25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25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25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25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25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25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25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25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25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25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25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25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25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25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25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25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25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25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25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25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25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25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25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25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25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25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25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25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25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25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25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25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25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25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25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25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25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25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25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25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25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25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25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25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25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25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25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25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25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25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25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25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25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25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25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25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25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25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25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25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25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25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25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25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25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25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25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25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25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25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25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25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25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25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25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25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25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25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25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25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25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25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25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25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25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25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25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25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25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25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25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25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25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25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25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25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25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25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25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25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25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25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25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25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25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25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25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25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25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25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25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25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25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25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25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25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25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25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25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25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25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25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25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25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25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25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25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25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25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25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25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25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25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25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25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25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25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25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25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25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25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25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25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25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25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25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25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25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25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25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25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25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25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25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25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25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25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25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25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25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25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25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25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25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25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25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25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25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25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25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25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25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25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25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25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25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25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25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25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25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25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25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25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25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25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25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25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25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25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25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25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25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25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25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25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25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25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25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25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25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25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25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25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25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25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25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25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25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25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25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25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25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25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25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25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25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25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25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25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25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25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25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25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25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25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25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25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25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25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25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25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25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25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25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25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25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25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25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25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25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25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25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25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25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25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25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25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25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25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25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25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25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25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25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25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25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25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25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25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25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25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25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25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25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25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25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25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25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25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25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25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25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25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25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25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25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25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25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25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25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25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25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25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25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25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25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25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25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25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25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25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25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25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25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25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25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25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25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25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25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25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25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25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25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25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25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25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25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25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25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25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25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25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25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25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25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25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25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25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25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25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25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25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25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25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25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25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25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25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25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25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25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25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25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25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25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25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25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25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25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25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25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25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25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25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25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25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25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25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25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25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25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25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25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25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25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25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25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25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25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25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25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25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25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25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25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25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25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25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25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25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25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25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25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25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25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25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25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25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25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25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25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25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25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25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25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25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25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25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25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25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25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25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25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25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25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25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25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25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25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25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25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25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25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25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25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25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25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25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25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25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25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25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25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25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25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25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25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25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25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25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25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25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25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25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25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25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25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25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25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25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25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25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25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25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25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25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25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25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25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25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25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25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25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25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25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25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25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25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25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25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25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25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25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25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25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25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25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25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25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25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25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25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25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25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25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25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25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25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25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25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25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25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25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25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25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25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25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25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25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25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25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25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25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25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25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25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25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25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25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25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25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25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25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25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25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25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25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25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25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25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25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25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25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25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25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25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25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25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25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25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25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25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25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25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25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25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25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25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25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25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25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25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25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25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25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25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25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25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25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25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25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25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25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25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25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25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25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25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25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25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25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25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25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25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25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25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25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25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25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25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25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25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25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25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25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25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25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25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25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25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25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25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25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25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25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25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25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25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25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25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25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25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25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25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25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25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25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25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25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25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25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25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25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25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25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25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25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25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25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25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25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25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25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25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25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25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25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25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25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25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25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25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25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25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25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25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25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25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25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25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25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25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25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25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25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25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25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25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25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25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25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25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25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25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25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25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25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25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25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25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25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25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25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25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25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25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25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25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25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25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25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25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25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25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25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25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25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25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25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25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25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25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25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25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25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25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25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25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25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25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25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25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25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25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25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25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25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25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25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25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25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25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25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25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25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25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25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25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25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25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25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25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25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25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25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25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25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25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25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25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25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25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25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25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25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25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25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25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25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25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25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25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25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25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25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25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25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25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25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25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25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25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25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25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25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25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25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25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25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25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25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25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25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25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25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25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25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25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25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25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25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25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25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25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25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25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25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25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25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25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25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25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25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25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25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25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25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25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25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25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25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25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25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25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25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25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25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25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25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25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25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25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25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25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25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25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25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25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25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25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25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25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25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25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25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25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25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25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25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25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25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25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25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25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25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25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25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25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25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25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25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25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25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25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25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25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25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25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25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25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25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25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25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25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25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25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25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25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25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25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25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25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25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25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25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25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25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25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25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25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25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25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25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25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25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25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25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25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25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25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25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25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25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25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25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25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25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25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25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25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25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25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25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25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25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25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25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25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25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25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25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25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25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25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25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25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25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25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25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25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25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25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25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25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25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25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25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25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25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25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25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25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25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25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25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25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25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25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25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25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25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25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25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25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25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25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25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25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25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25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25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25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25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25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25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25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25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25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25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25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25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25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25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25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25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25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25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25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25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25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25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25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25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25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25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25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25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25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25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25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25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25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25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25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25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25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25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25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25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25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25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25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25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25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25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25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25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25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25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25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25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25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25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25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25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25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25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25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25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25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25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25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25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25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25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25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25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25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25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25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25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25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25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25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25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25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25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25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25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25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25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25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25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25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25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25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25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25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25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25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25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25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25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25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25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25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25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25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25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25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25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25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25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25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25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25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25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25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25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25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25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25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25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25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25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25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25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25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25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25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25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25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25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25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25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25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25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25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25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25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25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25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25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25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25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25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25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25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25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25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25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25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25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25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25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25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25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25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25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25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25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25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25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25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25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25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25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25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25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25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25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25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25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25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25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25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25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25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25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25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25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25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25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25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25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25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25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25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25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25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25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25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25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25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25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25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25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25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25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25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25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25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25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25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25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25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25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25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25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25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25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25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25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25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25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25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25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25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25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25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25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25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25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25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25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25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25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25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25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25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25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25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25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25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25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25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25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25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25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25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25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25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25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25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25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25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25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25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25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25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25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25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25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25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25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25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25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25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25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25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25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25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25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25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25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25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25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25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25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25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25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25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25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25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25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25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25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25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25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25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25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25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25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25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25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25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25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25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25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25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25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25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25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25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25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25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25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25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25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25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25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25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25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25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25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25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25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25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25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25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25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25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25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25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25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25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25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25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25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25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25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25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25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25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25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25">
      <c r="A1699" s="89">
        <v>45827</v>
      </c>
    </row>
    <row r="1700" spans="1:7" x14ac:dyDescent="0.25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25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25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25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25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25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25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25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25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25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25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25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25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25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25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25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25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25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25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25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25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25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25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25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25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25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25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25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25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25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25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25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25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25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25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25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25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25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25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25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25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25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25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25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25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25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25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25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25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25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25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25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25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25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25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25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25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25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25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25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25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25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25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25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25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25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25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25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25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25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25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25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25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25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25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25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25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25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25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25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25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25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25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25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25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25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25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25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25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25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25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25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25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25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25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25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25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25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25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25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25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25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25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25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25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25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25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25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25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25">
      <c r="A1809" s="89">
        <v>45981</v>
      </c>
    </row>
    <row r="1810" spans="1:7" x14ac:dyDescent="0.25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25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25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25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25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25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25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25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25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25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25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25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25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25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25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25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25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25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25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25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25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25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25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25">
      <c r="A1833" s="89">
        <v>46015</v>
      </c>
      <c r="C1833" s="72">
        <v>174.89494712999999</v>
      </c>
      <c r="F1833">
        <v>182.74353918</v>
      </c>
    </row>
    <row r="1834" spans="1:7" x14ac:dyDescent="0.25">
      <c r="A1834" s="89">
        <v>46016</v>
      </c>
    </row>
    <row r="1835" spans="1:7" x14ac:dyDescent="0.25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25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25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25">
      <c r="A1838" s="89">
        <v>46022</v>
      </c>
      <c r="C1838" s="72">
        <v>176.09221316</v>
      </c>
      <c r="F1838">
        <v>183.14686642999999</v>
      </c>
    </row>
    <row r="1839" spans="1:7" x14ac:dyDescent="0.25">
      <c r="A1839" s="89">
        <v>46023</v>
      </c>
    </row>
    <row r="1840" spans="1:7" x14ac:dyDescent="0.25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25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25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25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25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25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25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25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25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25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25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25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25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25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25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25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25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25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25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25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25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25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25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25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25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25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25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25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25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25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25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25">
      <c r="A1871" s="89">
        <v>46069</v>
      </c>
    </row>
    <row r="1872" spans="1:7" x14ac:dyDescent="0.25">
      <c r="A1872" s="89">
        <v>46070</v>
      </c>
    </row>
    <row r="1873" spans="1:7" x14ac:dyDescent="0.25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25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25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25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25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25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25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15" customHeight="1" zeroHeight="1" x14ac:dyDescent="0.2"/>
  <cols>
    <col min="1" max="1" width="1.42578125" style="42" customWidth="1"/>
    <col min="2" max="2" width="1.5703125" style="42" customWidth="1"/>
    <col min="3" max="4" width="28.5703125" style="42" customWidth="1"/>
    <col min="5" max="11" width="10.7109375" style="42" customWidth="1"/>
    <col min="12" max="12" width="10.7109375" style="54" customWidth="1"/>
    <col min="13" max="13" width="10.7109375" style="54" hidden="1" customWidth="1"/>
    <col min="14" max="14" width="6.42578125" style="54" hidden="1" customWidth="1"/>
    <col min="15" max="15" width="1.5703125" style="42" hidden="1" customWidth="1"/>
    <col min="16" max="16" width="1.140625" style="42" hidden="1" customWidth="1"/>
    <col min="17" max="19" width="9.28515625" style="42" hidden="1" customWidth="1"/>
    <col min="20" max="16384" width="0" style="42" hidden="1"/>
  </cols>
  <sheetData>
    <row r="1" spans="1:19" ht="7.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6.25" x14ac:dyDescent="0.4">
      <c r="A3" s="41"/>
      <c r="B3" s="48"/>
      <c r="C3" s="114" t="s">
        <v>616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299</v>
      </c>
    </row>
    <row r="4" spans="1:19" ht="15" x14ac:dyDescent="0.25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298</v>
      </c>
    </row>
    <row r="5" spans="1:19" ht="23.25" x14ac:dyDescent="0.35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5" x14ac:dyDescent="0.25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5" x14ac:dyDescent="0.25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5" x14ac:dyDescent="0.25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5" x14ac:dyDescent="0.25">
      <c r="A9" s="41"/>
      <c r="B9" s="48"/>
      <c r="C9" t="s">
        <v>300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5" x14ac:dyDescent="0.25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5" x14ac:dyDescent="0.25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5" x14ac:dyDescent="0.25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5" x14ac:dyDescent="0.25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5" x14ac:dyDescent="0.25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5" x14ac:dyDescent="0.25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45" customHeight="1" x14ac:dyDescent="0.25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25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2">
      <c r="L18" s="42"/>
      <c r="M18" s="42"/>
      <c r="N18" s="42"/>
    </row>
    <row r="19" spans="1:18" ht="12.75" hidden="1" x14ac:dyDescent="0.2">
      <c r="L19" s="42"/>
      <c r="M19" s="42"/>
      <c r="N19" s="42"/>
    </row>
    <row r="20" spans="1:18" ht="12.75" hidden="1" x14ac:dyDescent="0.2">
      <c r="L20" s="42"/>
      <c r="M20" s="42"/>
      <c r="N20" s="42"/>
    </row>
    <row r="21" spans="1:18" ht="12.75" hidden="1" x14ac:dyDescent="0.2">
      <c r="L21" s="42"/>
      <c r="M21" s="42"/>
      <c r="N21" s="42"/>
    </row>
    <row r="22" spans="1:18" ht="12.75" hidden="1" x14ac:dyDescent="0.2">
      <c r="L22" s="42"/>
      <c r="M22" s="42"/>
      <c r="N22" s="42"/>
      <c r="Q22" s="41"/>
    </row>
    <row r="23" spans="1:18" ht="12.75" hidden="1" x14ac:dyDescent="0.2">
      <c r="L23" s="42"/>
      <c r="M23" s="42"/>
      <c r="N23" s="42"/>
    </row>
    <row r="24" spans="1:18" ht="12.75" hidden="1" x14ac:dyDescent="0.2">
      <c r="L24" s="42"/>
      <c r="M24" s="42"/>
      <c r="N24" s="42"/>
    </row>
    <row r="25" spans="1:18" ht="12.75" hidden="1" x14ac:dyDescent="0.2">
      <c r="L25" s="42"/>
      <c r="M25" s="42"/>
      <c r="N25" s="42"/>
    </row>
    <row r="26" spans="1:18" ht="12.75" hidden="1" x14ac:dyDescent="0.2">
      <c r="L26" s="42"/>
      <c r="M26" s="42"/>
      <c r="N26" s="42"/>
    </row>
    <row r="27" spans="1:18" ht="12.75" hidden="1" x14ac:dyDescent="0.2">
      <c r="L27" s="42"/>
      <c r="M27" s="42"/>
      <c r="N27" s="42"/>
    </row>
    <row r="28" spans="1:18" ht="12.75" hidden="1" x14ac:dyDescent="0.2">
      <c r="L28" s="42"/>
      <c r="M28" s="42"/>
      <c r="N28" s="42"/>
    </row>
    <row r="29" spans="1:18" ht="12.75" hidden="1" x14ac:dyDescent="0.2">
      <c r="L29" s="42"/>
      <c r="M29" s="42"/>
      <c r="N29" s="42"/>
    </row>
    <row r="30" spans="1:18" ht="12.75" hidden="1" x14ac:dyDescent="0.2">
      <c r="L30" s="42"/>
      <c r="M30" s="42"/>
      <c r="N30" s="42"/>
    </row>
    <row r="31" spans="1:18" ht="12.75" hidden="1" x14ac:dyDescent="0.2">
      <c r="L31" s="42"/>
      <c r="M31" s="42"/>
      <c r="N31" s="42"/>
    </row>
    <row r="32" spans="1:18" ht="12.75" hidden="1" x14ac:dyDescent="0.2">
      <c r="L32" s="42"/>
      <c r="M32" s="42"/>
      <c r="N32" s="42"/>
    </row>
    <row r="33" s="42" customFormat="1" ht="12.75" hidden="1" x14ac:dyDescent="0.2"/>
    <row r="34" s="42" customFormat="1" ht="12.75" hidden="1" x14ac:dyDescent="0.2"/>
    <row r="35" s="42" customFormat="1" ht="12.75" hidden="1" x14ac:dyDescent="0.2"/>
    <row r="36" s="42" customFormat="1" ht="12.75" hidden="1" x14ac:dyDescent="0.2"/>
    <row r="37" s="42" customFormat="1" ht="12.75" hidden="1" x14ac:dyDescent="0.2"/>
    <row r="38" s="42" customFormat="1" ht="12.75" hidden="1" x14ac:dyDescent="0.2"/>
    <row r="39" s="42" customFormat="1" ht="12.75" hidden="1" x14ac:dyDescent="0.2"/>
    <row r="40" s="42" customFormat="1" ht="12.75" hidden="1" x14ac:dyDescent="0.2"/>
    <row r="41" s="42" customFormat="1" ht="12.75" hidden="1" x14ac:dyDescent="0.2"/>
    <row r="42" s="42" customFormat="1" ht="12.75" hidden="1" x14ac:dyDescent="0.2"/>
    <row r="43" s="42" customFormat="1" ht="12.75" hidden="1" x14ac:dyDescent="0.2"/>
    <row r="44" s="42" customFormat="1" ht="12.75" hidden="1" x14ac:dyDescent="0.2"/>
    <row r="45" s="42" customFormat="1" ht="12.75" hidden="1" x14ac:dyDescent="0.2"/>
    <row r="46" s="42" customFormat="1" ht="12.75" hidden="1" x14ac:dyDescent="0.2"/>
    <row r="47" s="42" customFormat="1" ht="12.75" hidden="1" x14ac:dyDescent="0.2"/>
    <row r="48" s="42" customFormat="1" ht="12.75" hidden="1" x14ac:dyDescent="0.2"/>
    <row r="49" spans="12:14" ht="12.75" hidden="1" x14ac:dyDescent="0.2">
      <c r="L49" s="42"/>
      <c r="M49" s="42"/>
      <c r="N49" s="42"/>
    </row>
    <row r="50" spans="12:14" ht="12.75" hidden="1" x14ac:dyDescent="0.2">
      <c r="L50" s="42"/>
      <c r="M50" s="42"/>
      <c r="N50" s="42"/>
    </row>
    <row r="51" spans="12:14" ht="12.75" hidden="1" x14ac:dyDescent="0.2">
      <c r="L51" s="42"/>
      <c r="M51" s="42"/>
      <c r="N51" s="42"/>
    </row>
    <row r="52" spans="12:14" ht="12.75" hidden="1" x14ac:dyDescent="0.2"/>
    <row r="53" spans="12:14" ht="12.75" hidden="1" x14ac:dyDescent="0.2"/>
    <row r="54" spans="12:14" ht="12.75" hidden="1" x14ac:dyDescent="0.2"/>
    <row r="55" spans="12:14" ht="12.75" hidden="1" x14ac:dyDescent="0.2"/>
    <row r="56" spans="12:14" ht="12.75" hidden="1" x14ac:dyDescent="0.2"/>
    <row r="57" spans="12:14" ht="12.75" hidden="1" x14ac:dyDescent="0.2"/>
    <row r="58" spans="12:14" ht="12.75" hidden="1" x14ac:dyDescent="0.2"/>
    <row r="59" spans="12:14" ht="12.75" hidden="1" x14ac:dyDescent="0.2"/>
    <row r="60" spans="12:14" ht="12.75" hidden="1" x14ac:dyDescent="0.2"/>
    <row r="61" spans="12:14" ht="12.75" hidden="1" x14ac:dyDescent="0.2"/>
    <row r="62" spans="12:14" ht="12.75" hidden="1" x14ac:dyDescent="0.2"/>
    <row r="63" spans="12:14" ht="12.75" hidden="1" x14ac:dyDescent="0.2"/>
    <row r="64" spans="12:14" ht="12.75" hidden="1" x14ac:dyDescent="0.2"/>
    <row r="65" ht="12.75" hidden="1" x14ac:dyDescent="0.2"/>
    <row r="66" ht="12.75" hidden="1" x14ac:dyDescent="0.2"/>
    <row r="158" spans="3:3" ht="13.15" hidden="1" customHeight="1" x14ac:dyDescent="0.2">
      <c r="C158" s="42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Normal="100" workbookViewId="0">
      <selection activeCell="K59" sqref="K59"/>
    </sheetView>
  </sheetViews>
  <sheetFormatPr defaultColWidth="0" defaultRowHeight="15" x14ac:dyDescent="0.25"/>
  <cols>
    <col min="1" max="1" width="0.7109375" style="23" customWidth="1"/>
    <col min="2" max="5" width="25.7109375" style="23" customWidth="1"/>
    <col min="6" max="6" width="2.28515625" style="23" customWidth="1"/>
    <col min="7" max="10" width="25.7109375" style="23" customWidth="1"/>
    <col min="11" max="11" width="2.28515625" style="23" customWidth="1"/>
    <col min="12" max="15" width="25.7109375" style="23" customWidth="1"/>
    <col min="16" max="16" width="1" style="23" customWidth="1"/>
    <col min="17" max="20" width="16.85546875" style="23" hidden="1" customWidth="1"/>
    <col min="21" max="21" width="2.28515625" style="23" hidden="1" customWidth="1"/>
    <col min="22" max="25" width="16.85546875" style="23" hidden="1" customWidth="1"/>
    <col min="26" max="26" width="2.28515625" style="23" hidden="1" customWidth="1"/>
    <col min="27" max="30" width="16.85546875" style="23" hidden="1" customWidth="1"/>
    <col min="31" max="31" width="2.28515625" style="23" hidden="1" customWidth="1"/>
    <col min="32" max="35" width="16.85546875" style="23" hidden="1" customWidth="1"/>
    <col min="36" max="16384" width="9.140625" style="23" hidden="1"/>
  </cols>
  <sheetData>
    <row r="1" spans="2:35" x14ac:dyDescent="0.25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25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25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25">
      <c r="B4" s="29" t="str">
        <f ca="1">"Data Ref: "&amp;TEXT(TODAY(),"dd/mm/aaaa")</f>
        <v>Data Ref: 27/02/2026</v>
      </c>
      <c r="C4" s="62" t="s">
        <v>617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25"/>
    <row r="6" spans="2:35" ht="12.95" hidden="1" customHeight="1" x14ac:dyDescent="0.25">
      <c r="B6" s="207" t="s">
        <v>221</v>
      </c>
      <c r="C6" s="207"/>
      <c r="D6" s="207"/>
      <c r="E6" s="207"/>
      <c r="G6" s="207" t="s">
        <v>254</v>
      </c>
      <c r="H6" s="207"/>
      <c r="I6" s="207"/>
      <c r="J6" s="207"/>
      <c r="L6" s="207" t="s">
        <v>151</v>
      </c>
      <c r="M6" s="207"/>
      <c r="N6" s="207"/>
      <c r="O6" s="207"/>
      <c r="Q6" s="206" t="s">
        <v>257</v>
      </c>
      <c r="R6" s="206"/>
      <c r="S6" s="206"/>
      <c r="T6" s="206"/>
      <c r="V6" s="206" t="s">
        <v>149</v>
      </c>
      <c r="W6" s="206"/>
      <c r="X6" s="206"/>
      <c r="Y6" s="206"/>
      <c r="AA6" s="206" t="s">
        <v>155</v>
      </c>
      <c r="AB6" s="206"/>
      <c r="AC6" s="206"/>
      <c r="AD6" s="206"/>
      <c r="AF6" s="206" t="s">
        <v>150</v>
      </c>
      <c r="AG6" s="206"/>
      <c r="AH6" s="206"/>
      <c r="AI6" s="206"/>
    </row>
    <row r="7" spans="2:35" ht="4.5" hidden="1" customHeight="1" x14ac:dyDescent="0.25"/>
    <row r="8" spans="2:35" ht="11.25" customHeight="1" x14ac:dyDescent="0.25">
      <c r="B8" s="208" t="s">
        <v>343</v>
      </c>
      <c r="C8" s="208"/>
      <c r="D8" s="208"/>
      <c r="E8" s="208"/>
      <c r="G8" s="208" t="s">
        <v>276</v>
      </c>
      <c r="H8" s="208"/>
      <c r="I8" s="208"/>
      <c r="J8" s="208"/>
      <c r="L8" s="208" t="s">
        <v>277</v>
      </c>
      <c r="M8" s="208"/>
      <c r="N8" s="208"/>
      <c r="O8" s="208"/>
      <c r="Q8" s="206"/>
      <c r="R8" s="206"/>
      <c r="S8" s="206"/>
      <c r="T8" s="206"/>
      <c r="V8" s="206"/>
      <c r="W8" s="206"/>
      <c r="X8" s="206"/>
      <c r="Y8" s="206"/>
      <c r="AA8" s="206"/>
      <c r="AB8" s="206"/>
      <c r="AC8" s="206"/>
      <c r="AD8" s="206"/>
      <c r="AF8" s="206"/>
      <c r="AG8" s="206"/>
      <c r="AH8" s="206"/>
      <c r="AI8" s="206"/>
    </row>
    <row r="9" spans="2:35" ht="11.25" customHeight="1" x14ac:dyDescent="0.25">
      <c r="B9" s="208"/>
      <c r="C9" s="208"/>
      <c r="D9" s="208"/>
      <c r="E9" s="208"/>
      <c r="G9" s="208"/>
      <c r="H9" s="208"/>
      <c r="I9" s="208"/>
      <c r="J9" s="208"/>
      <c r="L9" s="208"/>
      <c r="M9" s="208"/>
      <c r="N9" s="208"/>
      <c r="O9" s="208"/>
      <c r="Q9" s="206"/>
      <c r="R9" s="206"/>
      <c r="S9" s="206"/>
      <c r="T9" s="206"/>
      <c r="V9" s="206"/>
      <c r="W9" s="206"/>
      <c r="X9" s="206"/>
      <c r="Y9" s="206"/>
      <c r="AA9" s="206"/>
      <c r="AB9" s="206"/>
      <c r="AC9" s="206"/>
      <c r="AD9" s="206"/>
      <c r="AF9" s="206"/>
      <c r="AG9" s="206"/>
      <c r="AH9" s="206"/>
      <c r="AI9" s="206"/>
    </row>
    <row r="26" spans="2:35" ht="11.25" customHeight="1" x14ac:dyDescent="0.25">
      <c r="B26" s="208" t="s">
        <v>259</v>
      </c>
      <c r="C26" s="208"/>
      <c r="D26" s="208"/>
      <c r="E26" s="208"/>
      <c r="G26" s="208" t="s">
        <v>258</v>
      </c>
      <c r="H26" s="208"/>
      <c r="I26" s="208"/>
      <c r="J26" s="208"/>
      <c r="L26" s="208" t="s">
        <v>260</v>
      </c>
      <c r="M26" s="208"/>
      <c r="N26" s="208"/>
      <c r="O26" s="208"/>
      <c r="Q26" s="206"/>
      <c r="R26" s="206"/>
      <c r="S26" s="206"/>
      <c r="T26" s="206"/>
      <c r="V26" s="206"/>
      <c r="W26" s="206"/>
      <c r="X26" s="206"/>
      <c r="Y26" s="206"/>
      <c r="AA26" s="206"/>
      <c r="AB26" s="206"/>
      <c r="AC26" s="206"/>
      <c r="AD26" s="206"/>
      <c r="AF26" s="206"/>
      <c r="AG26" s="206"/>
      <c r="AH26" s="206"/>
      <c r="AI26" s="206"/>
    </row>
    <row r="27" spans="2:35" ht="11.25" customHeight="1" x14ac:dyDescent="0.25">
      <c r="B27" s="208"/>
      <c r="C27" s="208"/>
      <c r="D27" s="208"/>
      <c r="E27" s="208"/>
      <c r="G27" s="208"/>
      <c r="H27" s="208"/>
      <c r="I27" s="208"/>
      <c r="J27" s="208"/>
      <c r="L27" s="208"/>
      <c r="M27" s="208"/>
      <c r="N27" s="208"/>
      <c r="O27" s="208"/>
      <c r="Q27" s="206"/>
      <c r="R27" s="206"/>
      <c r="S27" s="206"/>
      <c r="T27" s="206"/>
      <c r="V27" s="206"/>
      <c r="W27" s="206"/>
      <c r="X27" s="206"/>
      <c r="Y27" s="206"/>
      <c r="AA27" s="206"/>
      <c r="AB27" s="206"/>
      <c r="AC27" s="206"/>
      <c r="AD27" s="206"/>
      <c r="AF27" s="206"/>
      <c r="AG27" s="206"/>
      <c r="AH27" s="206"/>
      <c r="AI27" s="206"/>
    </row>
    <row r="44" spans="2:35" ht="11.25" customHeight="1" x14ac:dyDescent="0.25">
      <c r="B44" s="208" t="s">
        <v>261</v>
      </c>
      <c r="C44" s="208"/>
      <c r="D44" s="208"/>
      <c r="E44" s="208"/>
      <c r="G44" s="208" t="s">
        <v>262</v>
      </c>
      <c r="H44" s="208"/>
      <c r="I44" s="208"/>
      <c r="J44" s="208"/>
      <c r="L44" s="208" t="s">
        <v>263</v>
      </c>
      <c r="M44" s="208"/>
      <c r="N44" s="208"/>
      <c r="O44" s="208"/>
      <c r="Q44" s="206"/>
      <c r="R44" s="206"/>
      <c r="S44" s="206"/>
      <c r="T44" s="206"/>
      <c r="V44" s="206"/>
      <c r="W44" s="206"/>
      <c r="X44" s="206"/>
      <c r="Y44" s="206"/>
      <c r="AA44" s="206"/>
      <c r="AB44" s="206"/>
      <c r="AC44" s="206"/>
      <c r="AD44" s="206"/>
      <c r="AF44" s="206"/>
      <c r="AG44" s="206"/>
      <c r="AH44" s="206"/>
      <c r="AI44" s="206"/>
    </row>
    <row r="45" spans="2:35" ht="11.25" customHeight="1" x14ac:dyDescent="0.25">
      <c r="B45" s="208"/>
      <c r="C45" s="208"/>
      <c r="D45" s="208"/>
      <c r="E45" s="208"/>
      <c r="G45" s="208"/>
      <c r="H45" s="208"/>
      <c r="I45" s="208"/>
      <c r="J45" s="208"/>
      <c r="L45" s="208"/>
      <c r="M45" s="208"/>
      <c r="N45" s="208"/>
      <c r="O45" s="208"/>
      <c r="Q45" s="206"/>
      <c r="R45" s="206"/>
      <c r="S45" s="206"/>
      <c r="T45" s="206"/>
      <c r="V45" s="206"/>
      <c r="W45" s="206"/>
      <c r="X45" s="206"/>
      <c r="Y45" s="206"/>
      <c r="AA45" s="206"/>
      <c r="AB45" s="206"/>
      <c r="AC45" s="206"/>
      <c r="AD45" s="206"/>
      <c r="AF45" s="206"/>
      <c r="AG45" s="206"/>
      <c r="AH45" s="206"/>
      <c r="AI45" s="206"/>
    </row>
    <row r="61" spans="2:35" ht="12.95" customHeight="1" x14ac:dyDescent="0.25"/>
    <row r="62" spans="2:35" ht="11.25" customHeight="1" x14ac:dyDescent="0.25">
      <c r="B62" s="208" t="s">
        <v>265</v>
      </c>
      <c r="C62" s="208"/>
      <c r="D62" s="208"/>
      <c r="E62" s="208"/>
      <c r="G62" s="208" t="s">
        <v>266</v>
      </c>
      <c r="H62" s="208"/>
      <c r="I62" s="208"/>
      <c r="J62" s="208"/>
      <c r="L62" s="208" t="s">
        <v>264</v>
      </c>
      <c r="M62" s="208"/>
      <c r="N62" s="208"/>
      <c r="O62" s="208"/>
      <c r="Q62" s="206"/>
      <c r="R62" s="206"/>
      <c r="S62" s="206"/>
      <c r="T62" s="206"/>
      <c r="V62" s="206"/>
      <c r="W62" s="206"/>
      <c r="X62" s="206"/>
      <c r="Y62" s="206"/>
      <c r="AA62" s="206"/>
      <c r="AB62" s="206"/>
      <c r="AC62" s="206"/>
      <c r="AD62" s="206"/>
      <c r="AF62" s="206"/>
      <c r="AG62" s="206"/>
      <c r="AH62" s="206"/>
      <c r="AI62" s="206"/>
    </row>
    <row r="63" spans="2:35" ht="11.25" customHeight="1" x14ac:dyDescent="0.25">
      <c r="B63" s="208"/>
      <c r="C63" s="208"/>
      <c r="D63" s="208"/>
      <c r="E63" s="208"/>
      <c r="G63" s="208"/>
      <c r="H63" s="208"/>
      <c r="I63" s="208"/>
      <c r="J63" s="208"/>
      <c r="L63" s="208"/>
      <c r="M63" s="208"/>
      <c r="N63" s="208"/>
      <c r="O63" s="208"/>
      <c r="Q63" s="206"/>
      <c r="R63" s="206"/>
      <c r="S63" s="206"/>
      <c r="T63" s="206"/>
      <c r="V63" s="206"/>
      <c r="W63" s="206"/>
      <c r="X63" s="206"/>
      <c r="Y63" s="206"/>
      <c r="AA63" s="206"/>
      <c r="AB63" s="206"/>
      <c r="AC63" s="206"/>
      <c r="AD63" s="206"/>
      <c r="AF63" s="206"/>
      <c r="AG63" s="206"/>
      <c r="AH63" s="206"/>
      <c r="AI63" s="206"/>
    </row>
    <row r="80" spans="2:35" ht="11.25" customHeight="1" x14ac:dyDescent="0.25">
      <c r="B80" s="208" t="s">
        <v>267</v>
      </c>
      <c r="C80" s="208"/>
      <c r="D80" s="208"/>
      <c r="E80" s="208"/>
      <c r="G80" s="208" t="s">
        <v>268</v>
      </c>
      <c r="H80" s="208"/>
      <c r="I80" s="208"/>
      <c r="J80" s="208"/>
      <c r="L80" s="208" t="s">
        <v>269</v>
      </c>
      <c r="M80" s="208"/>
      <c r="N80" s="208"/>
      <c r="O80" s="208"/>
      <c r="Q80" s="206"/>
      <c r="R80" s="206"/>
      <c r="S80" s="206"/>
      <c r="T80" s="206"/>
      <c r="V80" s="206"/>
      <c r="W80" s="206"/>
      <c r="X80" s="206"/>
      <c r="Y80" s="206"/>
      <c r="AA80" s="206"/>
      <c r="AB80" s="206"/>
      <c r="AC80" s="206"/>
      <c r="AD80" s="206"/>
      <c r="AF80" s="206"/>
      <c r="AG80" s="206"/>
      <c r="AH80" s="206"/>
      <c r="AI80" s="206"/>
    </row>
    <row r="81" spans="2:35" ht="11.25" customHeight="1" x14ac:dyDescent="0.25">
      <c r="B81" s="208"/>
      <c r="C81" s="208"/>
      <c r="D81" s="208"/>
      <c r="E81" s="208"/>
      <c r="G81" s="208"/>
      <c r="H81" s="208"/>
      <c r="I81" s="208"/>
      <c r="J81" s="208"/>
      <c r="L81" s="208"/>
      <c r="M81" s="208"/>
      <c r="N81" s="208"/>
      <c r="O81" s="208"/>
      <c r="Q81" s="206"/>
      <c r="R81" s="206"/>
      <c r="S81" s="206"/>
      <c r="T81" s="206"/>
      <c r="V81" s="206"/>
      <c r="W81" s="206"/>
      <c r="X81" s="206"/>
      <c r="Y81" s="206"/>
      <c r="AA81" s="206"/>
      <c r="AB81" s="206"/>
      <c r="AC81" s="206"/>
      <c r="AD81" s="206"/>
      <c r="AF81" s="206"/>
      <c r="AG81" s="206"/>
      <c r="AH81" s="206"/>
      <c r="AI81" s="206"/>
    </row>
    <row r="98" spans="2:35" ht="11.25" customHeight="1" x14ac:dyDescent="0.25">
      <c r="B98" s="208" t="s">
        <v>270</v>
      </c>
      <c r="C98" s="208"/>
      <c r="D98" s="208"/>
      <c r="E98" s="208"/>
      <c r="G98" s="208" t="s">
        <v>271</v>
      </c>
      <c r="H98" s="208"/>
      <c r="I98" s="208"/>
      <c r="J98" s="208"/>
      <c r="L98" s="208" t="s">
        <v>272</v>
      </c>
      <c r="M98" s="208"/>
      <c r="N98" s="208"/>
      <c r="O98" s="208"/>
      <c r="Q98" s="206"/>
      <c r="R98" s="206"/>
      <c r="S98" s="206"/>
      <c r="T98" s="206"/>
      <c r="V98" s="206"/>
      <c r="W98" s="206"/>
      <c r="X98" s="206"/>
      <c r="Y98" s="206"/>
      <c r="AA98" s="206"/>
      <c r="AB98" s="206"/>
      <c r="AC98" s="206"/>
      <c r="AD98" s="206"/>
      <c r="AF98" s="206"/>
      <c r="AG98" s="206"/>
      <c r="AH98" s="206"/>
      <c r="AI98" s="206"/>
    </row>
    <row r="99" spans="2:35" ht="11.25" customHeight="1" x14ac:dyDescent="0.25">
      <c r="B99" s="208"/>
      <c r="C99" s="208"/>
      <c r="D99" s="208"/>
      <c r="E99" s="208"/>
      <c r="G99" s="208"/>
      <c r="H99" s="208"/>
      <c r="I99" s="208"/>
      <c r="J99" s="208"/>
      <c r="L99" s="208"/>
      <c r="M99" s="208"/>
      <c r="N99" s="208"/>
      <c r="O99" s="208"/>
      <c r="Q99" s="206"/>
      <c r="R99" s="206"/>
      <c r="S99" s="206"/>
      <c r="T99" s="206"/>
      <c r="V99" s="206"/>
      <c r="W99" s="206"/>
      <c r="X99" s="206"/>
      <c r="Y99" s="206"/>
      <c r="AA99" s="206"/>
      <c r="AB99" s="206"/>
      <c r="AC99" s="206"/>
      <c r="AD99" s="206"/>
      <c r="AF99" s="206"/>
      <c r="AG99" s="206"/>
      <c r="AH99" s="206"/>
      <c r="AI99" s="206"/>
    </row>
    <row r="116" spans="2:35" ht="11.25" customHeight="1" x14ac:dyDescent="0.25">
      <c r="B116" s="208" t="s">
        <v>273</v>
      </c>
      <c r="C116" s="208"/>
      <c r="D116" s="208"/>
      <c r="E116" s="208"/>
      <c r="G116" s="208" t="s">
        <v>274</v>
      </c>
      <c r="H116" s="208"/>
      <c r="I116" s="208"/>
      <c r="J116" s="208"/>
      <c r="L116" s="208" t="s">
        <v>275</v>
      </c>
      <c r="M116" s="208"/>
      <c r="N116" s="208"/>
      <c r="O116" s="208"/>
      <c r="Q116" s="206"/>
      <c r="R116" s="206"/>
      <c r="S116" s="206"/>
      <c r="T116" s="206"/>
      <c r="V116" s="206"/>
      <c r="W116" s="206"/>
      <c r="X116" s="206"/>
      <c r="Y116" s="206"/>
      <c r="AA116" s="206"/>
      <c r="AB116" s="206"/>
      <c r="AC116" s="206"/>
      <c r="AD116" s="206"/>
      <c r="AF116" s="206"/>
      <c r="AG116" s="206"/>
      <c r="AH116" s="206"/>
      <c r="AI116" s="206"/>
    </row>
    <row r="117" spans="2:35" ht="11.25" customHeight="1" x14ac:dyDescent="0.25">
      <c r="B117" s="208"/>
      <c r="C117" s="208"/>
      <c r="D117" s="208"/>
      <c r="E117" s="208"/>
      <c r="G117" s="208"/>
      <c r="H117" s="208"/>
      <c r="I117" s="208"/>
      <c r="J117" s="208"/>
      <c r="L117" s="208"/>
      <c r="M117" s="208"/>
      <c r="N117" s="208"/>
      <c r="O117" s="208"/>
      <c r="Q117" s="206"/>
      <c r="R117" s="206"/>
      <c r="S117" s="206"/>
      <c r="T117" s="206"/>
      <c r="V117" s="206"/>
      <c r="W117" s="206"/>
      <c r="X117" s="206"/>
      <c r="Y117" s="206"/>
      <c r="AA117" s="206"/>
      <c r="AB117" s="206"/>
      <c r="AC117" s="206"/>
      <c r="AD117" s="206"/>
      <c r="AF117" s="206"/>
      <c r="AG117" s="206"/>
      <c r="AH117" s="206"/>
      <c r="AI117" s="206"/>
    </row>
    <row r="134" spans="2:15" ht="11.45" customHeight="1" x14ac:dyDescent="0.25">
      <c r="B134" s="208" t="s">
        <v>608</v>
      </c>
      <c r="C134" s="208"/>
      <c r="D134" s="208"/>
      <c r="E134" s="208"/>
      <c r="G134" s="208" t="s">
        <v>603</v>
      </c>
      <c r="H134" s="208"/>
      <c r="I134" s="208"/>
      <c r="J134" s="208"/>
      <c r="L134" s="208" t="s">
        <v>604</v>
      </c>
      <c r="M134" s="208"/>
      <c r="N134" s="208"/>
      <c r="O134" s="208"/>
    </row>
    <row r="135" spans="2:15" ht="10.9" customHeight="1" x14ac:dyDescent="0.25">
      <c r="B135" s="208"/>
      <c r="C135" s="208"/>
      <c r="D135" s="208"/>
      <c r="E135" s="208"/>
      <c r="G135" s="208"/>
      <c r="H135" s="208"/>
      <c r="I135" s="208"/>
      <c r="J135" s="208"/>
      <c r="L135" s="208"/>
      <c r="M135" s="208"/>
      <c r="N135" s="208"/>
      <c r="O135" s="208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H117" sqref="H117"/>
    </sheetView>
  </sheetViews>
  <sheetFormatPr defaultColWidth="0" defaultRowHeight="12.75" x14ac:dyDescent="0.25"/>
  <cols>
    <col min="1" max="1" width="1.42578125" style="1" customWidth="1"/>
    <col min="2" max="2" width="12.140625" style="5" customWidth="1"/>
    <col min="3" max="3" width="32.42578125" style="1" bestFit="1" customWidth="1"/>
    <col min="4" max="5" width="18.140625" style="65" customWidth="1"/>
    <col min="6" max="6" width="22.5703125" style="65" customWidth="1"/>
    <col min="7" max="7" width="14.42578125" style="68" customWidth="1"/>
    <col min="8" max="8" width="21.42578125" style="1" customWidth="1"/>
    <col min="9" max="9" width="0.5703125" style="1" customWidth="1"/>
    <col min="10" max="10" width="19.140625" style="12" customWidth="1"/>
    <col min="11" max="11" width="27.42578125" style="12" customWidth="1"/>
    <col min="12" max="13" width="26.7109375" style="1" customWidth="1"/>
    <col min="14" max="14" width="29" style="1" customWidth="1"/>
    <col min="15" max="16" width="29" style="1" hidden="1" customWidth="1"/>
    <col min="17" max="17" width="11.42578125" style="1" customWidth="1"/>
    <col min="18" max="18" width="0.5703125" style="1" customWidth="1"/>
    <col min="19" max="19" width="11.28515625" style="1" customWidth="1"/>
    <col min="20" max="20" width="21.140625" style="1" customWidth="1"/>
    <col min="21" max="21" width="32.28515625" style="1" customWidth="1"/>
    <col min="22" max="22" width="17.5703125" style="1" customWidth="1"/>
    <col min="23" max="23" width="22.7109375" style="1" customWidth="1"/>
    <col min="24" max="24" width="0.5703125" style="1" customWidth="1"/>
    <col min="25" max="25" width="11.7109375" style="1" customWidth="1"/>
    <col min="26" max="26" width="12.5703125" style="1" customWidth="1"/>
    <col min="27" max="27" width="22.7109375" style="1" customWidth="1"/>
    <col min="28" max="28" width="1.140625" style="1" customWidth="1"/>
    <col min="29" max="39" width="0" style="1" hidden="1" customWidth="1"/>
    <col min="40" max="16384" width="8.7109375" style="1" hidden="1"/>
  </cols>
  <sheetData>
    <row r="1" spans="2:27" ht="26.1" customHeight="1" x14ac:dyDescent="0.25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25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25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25"/>
    <row r="5" spans="2:27" s="2" customFormat="1" ht="17.45" customHeight="1" x14ac:dyDescent="0.25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301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214</v>
      </c>
      <c r="Z5" s="209"/>
      <c r="AA5" s="209"/>
    </row>
    <row r="6" spans="2:27" s="57" customFormat="1" ht="21" customHeight="1" x14ac:dyDescent="0.25">
      <c r="B6" s="56" t="s">
        <v>0</v>
      </c>
      <c r="C6" s="56" t="s">
        <v>2</v>
      </c>
      <c r="D6" s="116" t="s">
        <v>148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220</v>
      </c>
      <c r="K6" s="58" t="s">
        <v>242</v>
      </c>
      <c r="L6" s="56" t="s">
        <v>219</v>
      </c>
      <c r="M6" s="56" t="s">
        <v>284</v>
      </c>
      <c r="N6" s="56" t="s">
        <v>218</v>
      </c>
      <c r="O6" s="56" t="s">
        <v>285</v>
      </c>
      <c r="P6" s="56" t="s">
        <v>221</v>
      </c>
      <c r="Q6" s="56" t="s">
        <v>11</v>
      </c>
      <c r="R6" s="1"/>
      <c r="S6" s="56" t="s">
        <v>6</v>
      </c>
      <c r="T6" s="56" t="s">
        <v>286</v>
      </c>
      <c r="U6" s="56" t="s">
        <v>609</v>
      </c>
      <c r="V6" s="56" t="s">
        <v>8</v>
      </c>
      <c r="W6" s="56" t="s">
        <v>9</v>
      </c>
      <c r="Y6" s="56" t="s">
        <v>215</v>
      </c>
      <c r="Z6" s="56" t="s">
        <v>216</v>
      </c>
      <c r="AA6" s="56" t="s">
        <v>217</v>
      </c>
    </row>
    <row r="7" spans="2:27" ht="16.149999999999999" customHeight="1" x14ac:dyDescent="0.25">
      <c r="B7" s="127" t="s">
        <v>440</v>
      </c>
      <c r="C7" s="66" t="s">
        <v>450</v>
      </c>
      <c r="D7" s="66" t="s">
        <v>153</v>
      </c>
      <c r="E7" s="66" t="s">
        <v>165</v>
      </c>
      <c r="F7" s="66" t="s">
        <v>165</v>
      </c>
      <c r="G7" s="70">
        <v>2.7700000000000003E-3</v>
      </c>
      <c r="H7" s="7" t="s">
        <v>209</v>
      </c>
      <c r="J7" s="7">
        <v>101</v>
      </c>
      <c r="K7" s="13">
        <v>104.33643874000001</v>
      </c>
      <c r="L7" s="15">
        <v>1607888.69</v>
      </c>
      <c r="M7" s="15">
        <v>1661003.7604</v>
      </c>
      <c r="N7" s="13">
        <v>1213.1264205</v>
      </c>
      <c r="O7" s="15">
        <v>15919.69</v>
      </c>
      <c r="P7" s="15">
        <v>1</v>
      </c>
      <c r="Q7" s="8">
        <v>1.0509999999999999E-2</v>
      </c>
      <c r="S7" s="17">
        <v>0.96802230572279546</v>
      </c>
      <c r="T7" s="10">
        <v>12.5</v>
      </c>
      <c r="U7" s="10">
        <v>1.05</v>
      </c>
      <c r="V7" s="8">
        <v>0.14502842556999998</v>
      </c>
      <c r="W7" s="8">
        <v>0.12475247524752477</v>
      </c>
      <c r="Y7" s="8">
        <v>-1.8273716953000001E-2</v>
      </c>
      <c r="Z7" s="8">
        <v>2.6157222136999999E-2</v>
      </c>
      <c r="AA7" s="8">
        <v>0.33998604279</v>
      </c>
    </row>
    <row r="8" spans="2:27" ht="16.149999999999999" customHeight="1" x14ac:dyDescent="0.25">
      <c r="B8" s="5" t="s">
        <v>68</v>
      </c>
      <c r="C8" s="65" t="s">
        <v>134</v>
      </c>
      <c r="D8" s="65" t="s">
        <v>153</v>
      </c>
      <c r="E8" s="65" t="s">
        <v>165</v>
      </c>
      <c r="F8" s="65" t="s">
        <v>209</v>
      </c>
      <c r="G8" s="68">
        <v>6.0000000000000001E-3</v>
      </c>
      <c r="H8" s="1" t="s">
        <v>209</v>
      </c>
      <c r="J8" s="1">
        <v>105.7</v>
      </c>
      <c r="K8" s="12">
        <v>105.11019056000001</v>
      </c>
      <c r="L8" s="14">
        <v>168063</v>
      </c>
      <c r="M8" s="14">
        <v>167125.20298999999</v>
      </c>
      <c r="N8" s="12">
        <v>114.65217</v>
      </c>
      <c r="O8" s="14">
        <v>1590</v>
      </c>
      <c r="P8" s="14">
        <v>0</v>
      </c>
      <c r="Q8" s="6" t="s">
        <v>209</v>
      </c>
      <c r="S8" s="16">
        <v>1.0056113440272312</v>
      </c>
      <c r="T8" s="9">
        <v>13.64</v>
      </c>
      <c r="U8" s="9">
        <v>1.05</v>
      </c>
      <c r="V8" s="6">
        <v>0.14278237202999999</v>
      </c>
      <c r="W8" s="6">
        <v>0.11920529801324505</v>
      </c>
      <c r="Y8" s="6">
        <v>4.6845597702000003E-2</v>
      </c>
      <c r="Z8" s="6">
        <v>5.8465687587E-2</v>
      </c>
      <c r="AA8" s="6">
        <v>0.26785557518000003</v>
      </c>
    </row>
    <row r="9" spans="2:27" ht="16.149999999999999" customHeight="1" x14ac:dyDescent="0.25">
      <c r="B9" s="127" t="s">
        <v>341</v>
      </c>
      <c r="C9" s="66" t="s">
        <v>505</v>
      </c>
      <c r="D9" s="66" t="s">
        <v>506</v>
      </c>
      <c r="E9" s="66" t="s">
        <v>163</v>
      </c>
      <c r="F9" s="66" t="s">
        <v>164</v>
      </c>
      <c r="G9" s="70">
        <v>1.0999999999999999E-2</v>
      </c>
      <c r="H9" s="7" t="s">
        <v>209</v>
      </c>
      <c r="J9" s="7">
        <v>89.11</v>
      </c>
      <c r="K9" s="13">
        <v>115.96116318</v>
      </c>
      <c r="L9" s="15">
        <v>533121.60496000003</v>
      </c>
      <c r="M9" s="15">
        <v>693765.02557000006</v>
      </c>
      <c r="N9" s="13">
        <v>706.49660649999998</v>
      </c>
      <c r="O9" s="15">
        <v>5982.7359999999999</v>
      </c>
      <c r="P9" s="15">
        <v>1</v>
      </c>
      <c r="Q9" s="8">
        <v>3.5299999999999997E-3</v>
      </c>
      <c r="S9" s="17">
        <v>0.7684469313375164</v>
      </c>
      <c r="T9" s="10">
        <v>11.03</v>
      </c>
      <c r="U9" s="10">
        <v>1</v>
      </c>
      <c r="V9" s="8">
        <v>0.15370680044000001</v>
      </c>
      <c r="W9" s="8">
        <v>0.13466502076085737</v>
      </c>
      <c r="Y9" s="8">
        <v>3.7931678342000001E-2</v>
      </c>
      <c r="Z9" s="8">
        <v>8.4162396222000002E-2</v>
      </c>
      <c r="AA9" s="8">
        <v>0.42321533424999996</v>
      </c>
    </row>
    <row r="10" spans="2:27" ht="16.149999999999999" customHeight="1" x14ac:dyDescent="0.25">
      <c r="B10" s="128" t="s">
        <v>16</v>
      </c>
      <c r="C10" s="119" t="s">
        <v>477</v>
      </c>
      <c r="D10" s="119" t="s">
        <v>151</v>
      </c>
      <c r="E10" s="119" t="s">
        <v>478</v>
      </c>
      <c r="F10" s="119" t="s">
        <v>478</v>
      </c>
      <c r="G10" s="120">
        <v>6.0000000000000001E-3</v>
      </c>
      <c r="H10" s="118" t="s">
        <v>209</v>
      </c>
      <c r="J10" s="118">
        <v>158.97</v>
      </c>
      <c r="K10" s="121">
        <v>166.40889239000001</v>
      </c>
      <c r="L10" s="122">
        <v>6741071.1847999999</v>
      </c>
      <c r="M10" s="122">
        <v>7056514.9989999998</v>
      </c>
      <c r="N10" s="121">
        <v>14381.461300999999</v>
      </c>
      <c r="O10" s="122">
        <v>42404.675000000003</v>
      </c>
      <c r="P10" s="122">
        <v>1</v>
      </c>
      <c r="Q10" s="123">
        <v>4.3840000000000004E-2</v>
      </c>
      <c r="S10" s="124">
        <v>0.95529750674281255</v>
      </c>
      <c r="T10" s="125">
        <v>13.2</v>
      </c>
      <c r="U10" s="125">
        <v>1.1000000000000001</v>
      </c>
      <c r="V10" s="123">
        <v>8.7614496217000001E-2</v>
      </c>
      <c r="W10" s="123">
        <v>8.3034534817890179E-2</v>
      </c>
      <c r="Y10" s="123">
        <v>1.6432225063999998E-2</v>
      </c>
      <c r="Z10" s="123">
        <v>2.3253917850999999E-2</v>
      </c>
      <c r="AA10" s="123">
        <v>0.14776907633</v>
      </c>
    </row>
    <row r="11" spans="2:27" s="7" customFormat="1" ht="16.149999999999999" customHeight="1" x14ac:dyDescent="0.25">
      <c r="B11" s="127" t="s">
        <v>29</v>
      </c>
      <c r="C11" s="66" t="s">
        <v>93</v>
      </c>
      <c r="D11" s="66" t="s">
        <v>151</v>
      </c>
      <c r="E11" s="66" t="s">
        <v>163</v>
      </c>
      <c r="F11" s="66" t="s">
        <v>164</v>
      </c>
      <c r="G11" s="70">
        <v>8.9999999999999993E-3</v>
      </c>
      <c r="H11" s="7" t="s">
        <v>209</v>
      </c>
      <c r="I11" s="1"/>
      <c r="J11" s="7">
        <v>103.7</v>
      </c>
      <c r="K11" s="13">
        <v>103.0591312</v>
      </c>
      <c r="L11" s="15">
        <v>5528283.5023999996</v>
      </c>
      <c r="M11" s="15">
        <v>5494118.5613000002</v>
      </c>
      <c r="N11" s="13">
        <v>16174.527609999999</v>
      </c>
      <c r="O11" s="15">
        <v>53310.351999999999</v>
      </c>
      <c r="P11" s="15">
        <v>1</v>
      </c>
      <c r="Q11" s="8">
        <v>3.5950000000000003E-2</v>
      </c>
      <c r="R11" s="1"/>
      <c r="S11" s="17">
        <v>1.0062184572345785</v>
      </c>
      <c r="T11" s="10">
        <v>9.4300999999999995</v>
      </c>
      <c r="U11" s="10">
        <v>0.8</v>
      </c>
      <c r="V11" s="8">
        <v>9.935833947900001E-2</v>
      </c>
      <c r="W11" s="8">
        <v>9.2574734811957576E-2</v>
      </c>
      <c r="X11" s="1"/>
      <c r="Y11" s="8">
        <v>1.8534461724000001E-2</v>
      </c>
      <c r="Z11" s="8">
        <v>2.5976262468E-2</v>
      </c>
      <c r="AA11" s="8">
        <v>0.19975193218000001</v>
      </c>
    </row>
    <row r="12" spans="2:27" ht="16.149999999999999" customHeight="1" x14ac:dyDescent="0.25">
      <c r="B12" s="128" t="s">
        <v>31</v>
      </c>
      <c r="C12" s="119" t="s">
        <v>95</v>
      </c>
      <c r="D12" s="119" t="s">
        <v>151</v>
      </c>
      <c r="E12" s="119" t="s">
        <v>163</v>
      </c>
      <c r="F12" s="119" t="s">
        <v>176</v>
      </c>
      <c r="G12" s="120">
        <v>1.3000000000000001E-2</v>
      </c>
      <c r="H12" s="118" t="s">
        <v>209</v>
      </c>
      <c r="J12" s="118">
        <v>111.31</v>
      </c>
      <c r="K12" s="121">
        <v>120.34312004</v>
      </c>
      <c r="L12" s="122">
        <v>1794157.4702000001</v>
      </c>
      <c r="M12" s="122">
        <v>1939758.4027</v>
      </c>
      <c r="N12" s="121">
        <v>3593.3351790000002</v>
      </c>
      <c r="O12" s="122">
        <v>16118.565000000001</v>
      </c>
      <c r="P12" s="122">
        <v>1</v>
      </c>
      <c r="Q12" s="123">
        <v>1.175E-2</v>
      </c>
      <c r="S12" s="124">
        <v>0.92493862518274794</v>
      </c>
      <c r="T12" s="125">
        <v>9.08</v>
      </c>
      <c r="U12" s="125">
        <v>0.75</v>
      </c>
      <c r="V12" s="123">
        <v>9.2464358452000003E-2</v>
      </c>
      <c r="W12" s="123">
        <v>8.0855269068367625E-2</v>
      </c>
      <c r="Y12" s="123">
        <v>5.1471916212999999E-3</v>
      </c>
      <c r="Z12" s="123">
        <v>5.1471916212999999E-3</v>
      </c>
      <c r="AA12" s="123">
        <v>0.23627587768000002</v>
      </c>
    </row>
    <row r="13" spans="2:27" s="7" customFormat="1" ht="16.149999999999999" customHeight="1" x14ac:dyDescent="0.25">
      <c r="B13" s="127" t="s">
        <v>40</v>
      </c>
      <c r="C13" s="66" t="s">
        <v>102</v>
      </c>
      <c r="D13" s="66" t="s">
        <v>151</v>
      </c>
      <c r="E13" s="66" t="s">
        <v>182</v>
      </c>
      <c r="F13" s="66" t="s">
        <v>183</v>
      </c>
      <c r="G13" s="70">
        <v>1.1000000000000001E-2</v>
      </c>
      <c r="H13" s="7" t="s">
        <v>209</v>
      </c>
      <c r="I13" s="1"/>
      <c r="J13" s="7">
        <v>10.36</v>
      </c>
      <c r="K13" s="13">
        <v>11.206246658</v>
      </c>
      <c r="L13" s="15">
        <v>2219626.5189999999</v>
      </c>
      <c r="M13" s="15">
        <v>2400934.5813000002</v>
      </c>
      <c r="N13" s="13">
        <v>10181.121193000001</v>
      </c>
      <c r="O13" s="15">
        <v>214249.66399999999</v>
      </c>
      <c r="P13" s="15">
        <v>1</v>
      </c>
      <c r="Q13" s="8">
        <v>1.447E-2</v>
      </c>
      <c r="R13" s="1"/>
      <c r="S13" s="17">
        <v>0.92448438055788507</v>
      </c>
      <c r="T13" s="10">
        <v>1.2050000000000001</v>
      </c>
      <c r="U13" s="10">
        <v>0.1</v>
      </c>
      <c r="V13" s="8">
        <v>0.12751322750999999</v>
      </c>
      <c r="W13" s="8">
        <v>0.11583011583011585</v>
      </c>
      <c r="X13" s="1"/>
      <c r="Y13" s="8">
        <v>4.1206030151000002E-2</v>
      </c>
      <c r="Z13" s="8">
        <v>6.7734492310000005E-2</v>
      </c>
      <c r="AA13" s="8">
        <v>0.23818957057999998</v>
      </c>
    </row>
    <row r="14" spans="2:27" ht="16.149999999999999" customHeight="1" x14ac:dyDescent="0.25">
      <c r="B14" s="128" t="s">
        <v>44</v>
      </c>
      <c r="C14" s="119" t="s">
        <v>106</v>
      </c>
      <c r="D14" s="119" t="s">
        <v>151</v>
      </c>
      <c r="E14" s="119" t="s">
        <v>161</v>
      </c>
      <c r="F14" s="119" t="s">
        <v>162</v>
      </c>
      <c r="G14" s="120">
        <v>7.4999999999999997E-3</v>
      </c>
      <c r="H14" s="118" t="s">
        <v>209</v>
      </c>
      <c r="J14" s="118">
        <v>72.67</v>
      </c>
      <c r="K14" s="121">
        <v>102.90757067</v>
      </c>
      <c r="L14" s="122">
        <v>519621.16674000002</v>
      </c>
      <c r="M14" s="122">
        <v>735832.55735000002</v>
      </c>
      <c r="N14" s="121">
        <v>1190.8729639999999</v>
      </c>
      <c r="O14" s="122">
        <v>7150.4219999999996</v>
      </c>
      <c r="P14" s="122">
        <v>0</v>
      </c>
      <c r="Q14" s="123" t="s">
        <v>209</v>
      </c>
      <c r="S14" s="124">
        <v>0.70616767577805661</v>
      </c>
      <c r="T14" s="125">
        <v>9.4700000000000006</v>
      </c>
      <c r="U14" s="125">
        <v>0.85</v>
      </c>
      <c r="V14" s="123">
        <v>0.14723258706</v>
      </c>
      <c r="W14" s="123">
        <v>0.14036053392046235</v>
      </c>
      <c r="Y14" s="123">
        <v>-9.0902354948000003E-2</v>
      </c>
      <c r="Z14" s="123">
        <v>-0.10345188578</v>
      </c>
      <c r="AA14" s="123">
        <v>0.28461147891999999</v>
      </c>
    </row>
    <row r="15" spans="2:27" s="7" customFormat="1" ht="16.149999999999999" customHeight="1" x14ac:dyDescent="0.25">
      <c r="B15" s="127" t="s">
        <v>441</v>
      </c>
      <c r="C15" s="66" t="s">
        <v>449</v>
      </c>
      <c r="D15" s="66" t="s">
        <v>151</v>
      </c>
      <c r="E15" s="66" t="s">
        <v>177</v>
      </c>
      <c r="F15" s="66" t="s">
        <v>312</v>
      </c>
      <c r="G15" s="70">
        <v>8.3999999999999995E-3</v>
      </c>
      <c r="H15" s="7" t="s">
        <v>209</v>
      </c>
      <c r="I15" s="1"/>
      <c r="J15" s="7">
        <v>78.650000000000006</v>
      </c>
      <c r="K15" s="13">
        <v>82.324998769999993</v>
      </c>
      <c r="L15" s="15">
        <v>608679.5858</v>
      </c>
      <c r="M15" s="15">
        <v>637120.73938000004</v>
      </c>
      <c r="N15" s="13">
        <v>1414.2008774999999</v>
      </c>
      <c r="O15" s="15">
        <v>7739.0919999999996</v>
      </c>
      <c r="P15" s="15">
        <v>1</v>
      </c>
      <c r="Q15" s="8">
        <v>4.0500000000000006E-3</v>
      </c>
      <c r="R15" s="1"/>
      <c r="S15" s="17">
        <v>0.95535986851008381</v>
      </c>
      <c r="T15" s="10">
        <v>7.15</v>
      </c>
      <c r="U15" s="10">
        <v>0.7</v>
      </c>
      <c r="V15" s="8">
        <v>0.11837748344</v>
      </c>
      <c r="W15" s="8">
        <v>0.10680228862047041</v>
      </c>
      <c r="X15" s="1"/>
      <c r="Y15" s="8">
        <v>0.12759856629999999</v>
      </c>
      <c r="Z15" s="8">
        <v>0.15851420441</v>
      </c>
      <c r="AA15" s="8">
        <v>0.45795795916999998</v>
      </c>
    </row>
    <row r="16" spans="2:27" ht="16.149999999999999" customHeight="1" x14ac:dyDescent="0.25">
      <c r="B16" s="128" t="s">
        <v>54</v>
      </c>
      <c r="C16" s="119" t="s">
        <v>117</v>
      </c>
      <c r="D16" s="119" t="s">
        <v>151</v>
      </c>
      <c r="E16" s="119" t="s">
        <v>186</v>
      </c>
      <c r="F16" s="119" t="s">
        <v>192</v>
      </c>
      <c r="G16" s="120">
        <v>7.3000000000000001E-3</v>
      </c>
      <c r="H16" s="118" t="s">
        <v>209</v>
      </c>
      <c r="J16" s="118">
        <v>66.900000000000006</v>
      </c>
      <c r="K16" s="121">
        <v>89.219263003999998</v>
      </c>
      <c r="L16" s="122">
        <v>333933.69150000002</v>
      </c>
      <c r="M16" s="122">
        <v>445341.07396000001</v>
      </c>
      <c r="N16" s="121">
        <v>1144.1646535</v>
      </c>
      <c r="O16" s="122">
        <v>4991.5349999999999</v>
      </c>
      <c r="P16" s="122">
        <v>1</v>
      </c>
      <c r="Q16" s="123">
        <v>2.1900000000000001E-3</v>
      </c>
      <c r="S16" s="124">
        <v>0.74983807024947802</v>
      </c>
      <c r="T16" s="125">
        <v>7.1</v>
      </c>
      <c r="U16" s="125">
        <v>0.56999999999999995</v>
      </c>
      <c r="V16" s="123">
        <v>0.15666372462</v>
      </c>
      <c r="W16" s="123">
        <v>0.1022421524663677</v>
      </c>
      <c r="Y16" s="123">
        <v>7.0751166658999994E-3</v>
      </c>
      <c r="Z16" s="123">
        <v>2.8254081325999998E-2</v>
      </c>
      <c r="AA16" s="123">
        <v>0.67797717760999998</v>
      </c>
    </row>
    <row r="17" spans="2:27" s="7" customFormat="1" ht="16.149999999999999" customHeight="1" x14ac:dyDescent="0.25">
      <c r="B17" s="127" t="s">
        <v>60</v>
      </c>
      <c r="C17" s="66" t="s">
        <v>125</v>
      </c>
      <c r="D17" s="66" t="s">
        <v>151</v>
      </c>
      <c r="E17" s="66" t="s">
        <v>198</v>
      </c>
      <c r="F17" s="66" t="s">
        <v>198</v>
      </c>
      <c r="G17" s="70">
        <v>3.5999999999999999E-3</v>
      </c>
      <c r="H17" s="7" t="s">
        <v>209</v>
      </c>
      <c r="I17" s="1"/>
      <c r="J17" s="7">
        <v>475.07</v>
      </c>
      <c r="K17" s="13">
        <v>589.53793920999999</v>
      </c>
      <c r="L17" s="15">
        <v>325422.95</v>
      </c>
      <c r="M17" s="15">
        <v>403833.48836000002</v>
      </c>
      <c r="N17" s="13">
        <v>391.37161550000002</v>
      </c>
      <c r="O17" s="15" t="e">
        <v>#N/A</v>
      </c>
      <c r="P17" s="15">
        <v>0</v>
      </c>
      <c r="Q17" s="8" t="s">
        <v>209</v>
      </c>
      <c r="R17" s="1"/>
      <c r="S17" s="17">
        <v>0.80583448223299969</v>
      </c>
      <c r="T17" s="10">
        <v>44.03</v>
      </c>
      <c r="U17" s="10">
        <v>3.1</v>
      </c>
      <c r="V17" s="8">
        <v>8.9835142413999994E-2</v>
      </c>
      <c r="W17" s="8">
        <v>7.8304249900014736E-2</v>
      </c>
      <c r="X17" s="1"/>
      <c r="Y17" s="8">
        <v>-1.7440638794E-3</v>
      </c>
      <c r="Z17" s="8">
        <v>5.7729868367E-3</v>
      </c>
      <c r="AA17" s="8">
        <v>5.8772201242E-2</v>
      </c>
    </row>
    <row r="18" spans="2:27" s="7" customFormat="1" ht="16.149999999999999" customHeight="1" x14ac:dyDescent="0.25">
      <c r="B18" s="127" t="s">
        <v>641</v>
      </c>
      <c r="C18" s="66" t="s">
        <v>297</v>
      </c>
      <c r="D18" s="66" t="s">
        <v>151</v>
      </c>
      <c r="E18" s="66" t="s">
        <v>309</v>
      </c>
      <c r="F18" s="66" t="s">
        <v>310</v>
      </c>
      <c r="G18" s="70">
        <v>0.01</v>
      </c>
      <c r="H18" s="7" t="s">
        <v>209</v>
      </c>
      <c r="I18" s="1"/>
      <c r="J18" s="7">
        <v>24</v>
      </c>
      <c r="K18" s="13">
        <v>28.314806915999998</v>
      </c>
      <c r="L18" s="15">
        <v>59550.815759999998</v>
      </c>
      <c r="M18" s="15">
        <v>70257.077080000003</v>
      </c>
      <c r="N18" s="13">
        <v>12.3462385</v>
      </c>
      <c r="O18" s="15">
        <v>2481.2839899999999</v>
      </c>
      <c r="P18" s="15">
        <v>0</v>
      </c>
      <c r="Q18" s="8" t="s">
        <v>209</v>
      </c>
      <c r="R18" s="1"/>
      <c r="S18" s="17">
        <v>0.84761305528939324</v>
      </c>
      <c r="T18" s="10">
        <v>0.26219525858999998</v>
      </c>
      <c r="U18" s="10">
        <v>0</v>
      </c>
      <c r="V18" s="8">
        <v>7.3279837503999997E-3</v>
      </c>
      <c r="W18" s="8">
        <v>0</v>
      </c>
      <c r="X18" s="1"/>
      <c r="Y18" s="8">
        <v>-4.6483909417000001E-2</v>
      </c>
      <c r="Z18" s="8">
        <v>0</v>
      </c>
      <c r="AA18" s="8">
        <v>8.1161980536999995E-2</v>
      </c>
    </row>
    <row r="19" spans="2:27" ht="16.149999999999999" customHeight="1" x14ac:dyDescent="0.25">
      <c r="B19" s="128" t="s">
        <v>32</v>
      </c>
      <c r="C19" s="119" t="s">
        <v>96</v>
      </c>
      <c r="D19" s="119" t="s">
        <v>151</v>
      </c>
      <c r="E19" s="119" t="s">
        <v>170</v>
      </c>
      <c r="F19" s="119" t="s">
        <v>171</v>
      </c>
      <c r="G19" s="120">
        <v>9.4999999999999998E-3</v>
      </c>
      <c r="H19" s="118" t="s">
        <v>311</v>
      </c>
      <c r="J19" s="118">
        <v>103.3</v>
      </c>
      <c r="K19" s="121">
        <v>113.11330707</v>
      </c>
      <c r="L19" s="122">
        <v>1549231.0068000001</v>
      </c>
      <c r="M19" s="122">
        <v>1696405.0591</v>
      </c>
      <c r="N19" s="121">
        <v>3288.0137380000001</v>
      </c>
      <c r="O19" s="122">
        <v>14997.396000000001</v>
      </c>
      <c r="P19" s="122">
        <v>1</v>
      </c>
      <c r="Q19" s="123">
        <v>1.0049999999999998E-2</v>
      </c>
      <c r="S19" s="124">
        <v>0.9132435667898291</v>
      </c>
      <c r="T19" s="125">
        <v>8.5399999999999991</v>
      </c>
      <c r="U19" s="125">
        <v>0.8</v>
      </c>
      <c r="V19" s="123">
        <v>0.10927703135</v>
      </c>
      <c r="W19" s="123">
        <v>9.2933204259438545E-2</v>
      </c>
      <c r="Y19" s="123">
        <v>1.4236622483E-2</v>
      </c>
      <c r="Z19" s="123">
        <v>5.4185796862000001E-2</v>
      </c>
      <c r="AA19" s="123">
        <v>0.45635564385999999</v>
      </c>
    </row>
    <row r="20" spans="2:27" s="7" customFormat="1" ht="16.149999999999999" customHeight="1" x14ac:dyDescent="0.25">
      <c r="B20" s="127" t="s">
        <v>27</v>
      </c>
      <c r="C20" s="66" t="s">
        <v>91</v>
      </c>
      <c r="D20" s="66" t="s">
        <v>151</v>
      </c>
      <c r="E20" s="66" t="s">
        <v>172</v>
      </c>
      <c r="F20" s="66" t="s">
        <v>173</v>
      </c>
      <c r="G20" s="70">
        <v>0.01</v>
      </c>
      <c r="H20" s="7" t="s">
        <v>306</v>
      </c>
      <c r="I20" s="1"/>
      <c r="J20" s="7">
        <v>124</v>
      </c>
      <c r="K20" s="13">
        <v>116.66692571999999</v>
      </c>
      <c r="L20" s="15">
        <v>2234641.5720000002</v>
      </c>
      <c r="M20" s="15">
        <v>2102490.0186000001</v>
      </c>
      <c r="N20" s="13">
        <v>5455.9226070000004</v>
      </c>
      <c r="O20" s="15">
        <v>18021.303</v>
      </c>
      <c r="P20" s="15">
        <v>1</v>
      </c>
      <c r="Q20" s="8">
        <v>1.268E-2</v>
      </c>
      <c r="R20" s="1"/>
      <c r="S20" s="17">
        <v>1.0628547828336485</v>
      </c>
      <c r="T20" s="10">
        <v>10.62</v>
      </c>
      <c r="U20" s="10">
        <v>0.87</v>
      </c>
      <c r="V20" s="8">
        <v>0.10413806628</v>
      </c>
      <c r="W20" s="8">
        <v>8.4193548387096764E-2</v>
      </c>
      <c r="X20" s="1"/>
      <c r="Y20" s="8">
        <v>4.4562378906999996E-2</v>
      </c>
      <c r="Z20" s="8">
        <v>6.7413854635999998E-2</v>
      </c>
      <c r="AA20" s="8">
        <v>0.33722158053999995</v>
      </c>
    </row>
    <row r="21" spans="2:27" ht="16.149999999999999" customHeight="1" x14ac:dyDescent="0.25">
      <c r="B21" s="128" t="s">
        <v>17</v>
      </c>
      <c r="C21" s="119" t="s">
        <v>83</v>
      </c>
      <c r="D21" s="119" t="s">
        <v>151</v>
      </c>
      <c r="E21" s="119" t="s">
        <v>161</v>
      </c>
      <c r="F21" s="119" t="s">
        <v>162</v>
      </c>
      <c r="G21" s="120">
        <v>8.5000000000000006E-3</v>
      </c>
      <c r="H21" s="118" t="s">
        <v>302</v>
      </c>
      <c r="J21" s="118">
        <v>103.12</v>
      </c>
      <c r="K21" s="121">
        <v>105.71679252</v>
      </c>
      <c r="L21" s="122">
        <v>4126417.9528000001</v>
      </c>
      <c r="M21" s="122">
        <v>4230330.3974000001</v>
      </c>
      <c r="N21" s="121">
        <v>5913.6559955000002</v>
      </c>
      <c r="O21" s="122">
        <v>40015.69</v>
      </c>
      <c r="P21" s="122">
        <v>1</v>
      </c>
      <c r="Q21" s="123">
        <v>2.086E-2</v>
      </c>
      <c r="S21" s="124">
        <v>0.97543632891142884</v>
      </c>
      <c r="T21" s="125">
        <v>9.84</v>
      </c>
      <c r="U21" s="125">
        <v>0.82</v>
      </c>
      <c r="V21" s="123">
        <v>0.10573823339000001</v>
      </c>
      <c r="W21" s="123">
        <v>9.5422808378588048E-2</v>
      </c>
      <c r="Y21" s="123">
        <v>-4.8463700658999998E-4</v>
      </c>
      <c r="Z21" s="123">
        <v>-1.0099022877999998E-2</v>
      </c>
      <c r="AA21" s="123">
        <v>0.22258093475999999</v>
      </c>
    </row>
    <row r="22" spans="2:27" s="7" customFormat="1" ht="16.149999999999999" customHeight="1" x14ac:dyDescent="0.25">
      <c r="B22" s="127" t="s">
        <v>231</v>
      </c>
      <c r="C22" s="66" t="s">
        <v>295</v>
      </c>
      <c r="D22" s="66" t="s">
        <v>151</v>
      </c>
      <c r="E22" s="66" t="s">
        <v>308</v>
      </c>
      <c r="F22" s="66" t="s">
        <v>166</v>
      </c>
      <c r="G22" s="70">
        <v>8.0000000000000002E-3</v>
      </c>
      <c r="H22" s="7" t="s">
        <v>209</v>
      </c>
      <c r="I22" s="1"/>
      <c r="J22" s="7">
        <v>9.1999999999999993</v>
      </c>
      <c r="K22" s="13">
        <v>11.986947996</v>
      </c>
      <c r="L22" s="15">
        <v>391000</v>
      </c>
      <c r="M22" s="15">
        <v>509445.28983000002</v>
      </c>
      <c r="N22" s="13">
        <v>51.750653999999997</v>
      </c>
      <c r="O22" s="15" t="e">
        <v>#N/A</v>
      </c>
      <c r="P22" s="15">
        <v>0</v>
      </c>
      <c r="Q22" s="8" t="s">
        <v>209</v>
      </c>
      <c r="R22" s="1"/>
      <c r="S22" s="17">
        <v>0.76750145266918701</v>
      </c>
      <c r="T22" s="10">
        <v>0.88</v>
      </c>
      <c r="U22" s="10">
        <v>7.0000000000000007E-2</v>
      </c>
      <c r="V22" s="8">
        <v>0.11482254696999999</v>
      </c>
      <c r="W22" s="8">
        <v>9.1304347826086971E-2</v>
      </c>
      <c r="X22" s="1"/>
      <c r="Y22" s="8">
        <v>-5.4054054070999998E-3</v>
      </c>
      <c r="Z22" s="8">
        <v>1.6963425299999998E-2</v>
      </c>
      <c r="AA22" s="8">
        <v>0.33059135057</v>
      </c>
    </row>
    <row r="23" spans="2:27" ht="16.149999999999999" customHeight="1" x14ac:dyDescent="0.25">
      <c r="B23" s="128" t="s">
        <v>235</v>
      </c>
      <c r="C23" s="119" t="s">
        <v>313</v>
      </c>
      <c r="D23" s="119" t="s">
        <v>151</v>
      </c>
      <c r="E23" s="119" t="s">
        <v>189</v>
      </c>
      <c r="F23" s="119" t="s">
        <v>315</v>
      </c>
      <c r="G23" s="120">
        <v>9.4999999999999998E-3</v>
      </c>
      <c r="H23" s="118" t="s">
        <v>314</v>
      </c>
      <c r="J23" s="118">
        <v>117.01</v>
      </c>
      <c r="K23" s="121">
        <v>130.76721812</v>
      </c>
      <c r="L23" s="122">
        <v>328820.68293000001</v>
      </c>
      <c r="M23" s="122">
        <v>367481.12099000002</v>
      </c>
      <c r="N23" s="121">
        <v>6822.7921100000003</v>
      </c>
      <c r="O23" s="122" t="e">
        <v>#N/A</v>
      </c>
      <c r="P23" s="122">
        <v>0</v>
      </c>
      <c r="Q23" s="123" t="s">
        <v>209</v>
      </c>
      <c r="S23" s="124">
        <v>0.89479612461147928</v>
      </c>
      <c r="T23" s="125">
        <v>11.58</v>
      </c>
      <c r="U23" s="125">
        <v>1</v>
      </c>
      <c r="V23" s="123">
        <v>0.12856667036</v>
      </c>
      <c r="W23" s="123">
        <v>0.10255533715067087</v>
      </c>
      <c r="Y23" s="123">
        <v>8.7068965512999991E-3</v>
      </c>
      <c r="Z23" s="123">
        <v>3.6433712975999996E-2</v>
      </c>
      <c r="AA23" s="123">
        <v>0.45232901098</v>
      </c>
    </row>
    <row r="24" spans="2:27" s="7" customFormat="1" ht="16.149999999999999" customHeight="1" x14ac:dyDescent="0.25">
      <c r="B24" s="127" t="s">
        <v>236</v>
      </c>
      <c r="C24" s="66" t="s">
        <v>292</v>
      </c>
      <c r="D24" s="66" t="s">
        <v>151</v>
      </c>
      <c r="E24" s="66" t="s">
        <v>170</v>
      </c>
      <c r="F24" s="66" t="s">
        <v>181</v>
      </c>
      <c r="G24" s="70">
        <v>1.18E-2</v>
      </c>
      <c r="H24" s="7" t="s">
        <v>307</v>
      </c>
      <c r="I24" s="1"/>
      <c r="J24" s="7">
        <v>93</v>
      </c>
      <c r="K24" s="13">
        <v>102.26065711</v>
      </c>
      <c r="L24" s="15">
        <v>621894.255</v>
      </c>
      <c r="M24" s="15">
        <v>683820.59322000004</v>
      </c>
      <c r="N24" s="13">
        <v>1521.3109159999999</v>
      </c>
      <c r="O24" s="15">
        <v>6687.0349999999999</v>
      </c>
      <c r="P24" s="15">
        <v>1</v>
      </c>
      <c r="Q24" s="8">
        <v>3.9900000000000005E-3</v>
      </c>
      <c r="R24" s="1"/>
      <c r="S24" s="17">
        <v>0.90944066494665221</v>
      </c>
      <c r="T24" s="10">
        <v>9.02</v>
      </c>
      <c r="U24" s="10">
        <v>0.75</v>
      </c>
      <c r="V24" s="8">
        <v>0.13760488176999999</v>
      </c>
      <c r="W24" s="8">
        <v>9.6774193548387094E-2</v>
      </c>
      <c r="X24" s="1"/>
      <c r="Y24" s="8">
        <v>-4.9330365073E-4</v>
      </c>
      <c r="Z24" s="8">
        <v>2.1953093616000001E-2</v>
      </c>
      <c r="AA24" s="8">
        <v>0.58475896483000001</v>
      </c>
    </row>
    <row r="25" spans="2:27" ht="16.149999999999999" customHeight="1" x14ac:dyDescent="0.25">
      <c r="B25" s="128" t="s">
        <v>342</v>
      </c>
      <c r="C25" s="119" t="s">
        <v>465</v>
      </c>
      <c r="D25" s="119" t="s">
        <v>151</v>
      </c>
      <c r="E25" s="119" t="s">
        <v>161</v>
      </c>
      <c r="F25" s="119" t="s">
        <v>466</v>
      </c>
      <c r="G25" s="120">
        <v>9.4999999999999998E-3</v>
      </c>
      <c r="H25" s="118" t="s">
        <v>302</v>
      </c>
      <c r="J25" s="118">
        <v>34.979999999999997</v>
      </c>
      <c r="K25" s="121">
        <v>46.835477740000002</v>
      </c>
      <c r="L25" s="122">
        <v>163515.68904</v>
      </c>
      <c r="M25" s="122">
        <v>218934.6888</v>
      </c>
      <c r="N25" s="121">
        <v>306.059214</v>
      </c>
      <c r="O25" s="122">
        <v>4674.5479999999998</v>
      </c>
      <c r="P25" s="122">
        <v>1</v>
      </c>
      <c r="Q25" s="123">
        <v>1.07E-3</v>
      </c>
      <c r="S25" s="124">
        <v>0.74686971688825554</v>
      </c>
      <c r="T25" s="125">
        <v>4.4058999999999999</v>
      </c>
      <c r="U25" s="125">
        <v>0.4</v>
      </c>
      <c r="V25" s="123">
        <v>0.15426820727999999</v>
      </c>
      <c r="W25" s="123">
        <v>0.13722126929674103</v>
      </c>
      <c r="Y25" s="123">
        <v>1.3318887210999998E-2</v>
      </c>
      <c r="Z25" s="123">
        <v>3.2131949489E-2</v>
      </c>
      <c r="AA25" s="123">
        <v>0.39551472932000004</v>
      </c>
    </row>
    <row r="26" spans="2:27" s="7" customFormat="1" ht="16.149999999999999" customHeight="1" x14ac:dyDescent="0.25">
      <c r="B26" s="127" t="s">
        <v>233</v>
      </c>
      <c r="C26" s="66" t="s">
        <v>476</v>
      </c>
      <c r="D26" s="66" t="s">
        <v>151</v>
      </c>
      <c r="E26" s="66" t="s">
        <v>170</v>
      </c>
      <c r="F26" s="66" t="s">
        <v>175</v>
      </c>
      <c r="G26" s="70">
        <v>8.5000000000000006E-3</v>
      </c>
      <c r="H26" s="70" t="s">
        <v>302</v>
      </c>
      <c r="I26" s="1"/>
      <c r="J26" s="7">
        <v>96.3</v>
      </c>
      <c r="K26" s="13">
        <v>109.83491355</v>
      </c>
      <c r="L26" s="15">
        <v>1219164.4521000001</v>
      </c>
      <c r="M26" s="15">
        <v>1390517.3646</v>
      </c>
      <c r="N26" s="13">
        <v>939.86773600000004</v>
      </c>
      <c r="O26" s="15">
        <v>12660.066999999999</v>
      </c>
      <c r="P26" s="15">
        <v>1</v>
      </c>
      <c r="Q26" s="8">
        <v>7.8700000000000003E-3</v>
      </c>
      <c r="R26" s="1"/>
      <c r="S26" s="17">
        <v>0.87677039010151792</v>
      </c>
      <c r="T26" s="10">
        <v>8.1199999999999992</v>
      </c>
      <c r="U26" s="10">
        <v>0.72</v>
      </c>
      <c r="V26" s="8">
        <v>0.11290322579999999</v>
      </c>
      <c r="W26" s="8">
        <v>8.9719626168224306E-2</v>
      </c>
      <c r="X26" s="1"/>
      <c r="Y26" s="8">
        <v>5.8823529410999997E-2</v>
      </c>
      <c r="Z26" s="8">
        <v>6.0443056279999997E-2</v>
      </c>
      <c r="AA26" s="8">
        <v>0.47448385206999999</v>
      </c>
    </row>
    <row r="27" spans="2:27" ht="16.149999999999999" customHeight="1" x14ac:dyDescent="0.25">
      <c r="B27" s="128" t="s">
        <v>390</v>
      </c>
      <c r="C27" s="119" t="s">
        <v>510</v>
      </c>
      <c r="D27" s="119" t="s">
        <v>151</v>
      </c>
      <c r="E27" s="119" t="s">
        <v>163</v>
      </c>
      <c r="F27" s="119" t="s">
        <v>348</v>
      </c>
      <c r="G27" s="120">
        <v>0.01</v>
      </c>
      <c r="H27" s="118" t="s">
        <v>511</v>
      </c>
      <c r="J27" s="118">
        <v>92.2</v>
      </c>
      <c r="K27" s="121">
        <v>100.91054452</v>
      </c>
      <c r="L27" s="122">
        <v>390470.87239999999</v>
      </c>
      <c r="M27" s="122">
        <v>427360.39432000002</v>
      </c>
      <c r="N27" s="121">
        <v>590.1226345</v>
      </c>
      <c r="O27" s="122">
        <v>4235.0420000000004</v>
      </c>
      <c r="P27" s="122">
        <v>1</v>
      </c>
      <c r="Q27" s="123">
        <v>2.5700000000000002E-3</v>
      </c>
      <c r="S27" s="124">
        <v>0.91368053198569743</v>
      </c>
      <c r="T27" s="125">
        <v>12.1</v>
      </c>
      <c r="U27" s="125">
        <v>0.95</v>
      </c>
      <c r="V27" s="123">
        <v>0.14666666666</v>
      </c>
      <c r="W27" s="123">
        <v>0.12364425162689803</v>
      </c>
      <c r="Y27" s="123">
        <v>2.944596797E-2</v>
      </c>
      <c r="Z27" s="123">
        <v>6.3801680606E-2</v>
      </c>
      <c r="AA27" s="123">
        <v>0.27901680203000001</v>
      </c>
    </row>
    <row r="28" spans="2:27" s="7" customFormat="1" ht="16.149999999999999" customHeight="1" x14ac:dyDescent="0.25">
      <c r="B28" s="127" t="s">
        <v>57</v>
      </c>
      <c r="C28" s="66" t="s">
        <v>121</v>
      </c>
      <c r="D28" s="66" t="s">
        <v>158</v>
      </c>
      <c r="E28" s="66" t="s">
        <v>163</v>
      </c>
      <c r="F28" s="66" t="s">
        <v>209</v>
      </c>
      <c r="G28" s="70">
        <v>3.0000000000000001E-3</v>
      </c>
      <c r="H28" s="7" t="s">
        <v>209</v>
      </c>
      <c r="I28" s="1"/>
      <c r="J28" s="7">
        <v>129.06</v>
      </c>
      <c r="K28" s="13">
        <v>122.56644412999999</v>
      </c>
      <c r="L28" s="15">
        <v>448355.73060000001</v>
      </c>
      <c r="M28" s="15">
        <v>425797.0526</v>
      </c>
      <c r="N28" s="13">
        <v>112.32277000000001</v>
      </c>
      <c r="O28" s="15">
        <v>3474.01</v>
      </c>
      <c r="P28" s="15">
        <v>0</v>
      </c>
      <c r="Q28" s="8" t="s">
        <v>209</v>
      </c>
      <c r="R28" s="1"/>
      <c r="S28" s="17">
        <v>1.0529798830021748</v>
      </c>
      <c r="T28" s="10">
        <v>10.849787553000001</v>
      </c>
      <c r="U28" s="10">
        <v>0.9</v>
      </c>
      <c r="V28" s="8">
        <v>9.8634432299999991E-2</v>
      </c>
      <c r="W28" s="8">
        <v>8.3682008368200847E-2</v>
      </c>
      <c r="X28" s="1"/>
      <c r="Y28" s="8">
        <v>3.9830669547999999E-2</v>
      </c>
      <c r="Z28" s="8">
        <v>3.9540546661999999E-2</v>
      </c>
      <c r="AA28" s="8">
        <v>0.28144964176999998</v>
      </c>
    </row>
    <row r="29" spans="2:27" s="7" customFormat="1" ht="16.149999999999999" customHeight="1" x14ac:dyDescent="0.25">
      <c r="B29" s="127" t="s">
        <v>223</v>
      </c>
      <c r="C29" s="66" t="s">
        <v>290</v>
      </c>
      <c r="D29" s="66" t="s">
        <v>155</v>
      </c>
      <c r="E29" s="66" t="s">
        <v>320</v>
      </c>
      <c r="F29" s="66" t="s">
        <v>321</v>
      </c>
      <c r="G29" s="70">
        <v>9.1999999999999998E-3</v>
      </c>
      <c r="H29" s="7" t="s">
        <v>319</v>
      </c>
      <c r="I29" s="1"/>
      <c r="J29" s="7">
        <v>85.5</v>
      </c>
      <c r="K29" s="13">
        <v>94.130964590000005</v>
      </c>
      <c r="L29" s="15">
        <v>599745.3075</v>
      </c>
      <c r="M29" s="15">
        <v>660287.76963</v>
      </c>
      <c r="N29" s="13">
        <v>1599.4445659999999</v>
      </c>
      <c r="O29" s="15">
        <v>7014.5649999999996</v>
      </c>
      <c r="P29" s="15">
        <v>1</v>
      </c>
      <c r="Q29" s="8">
        <v>3.9300000000000003E-3</v>
      </c>
      <c r="R29" s="1"/>
      <c r="S29" s="17">
        <v>0.90830897539833655</v>
      </c>
      <c r="T29" s="10">
        <v>9.3000000000000007</v>
      </c>
      <c r="U29" s="10">
        <v>0.8</v>
      </c>
      <c r="V29" s="8">
        <v>0.12774725273999998</v>
      </c>
      <c r="W29" s="8">
        <v>0.11228070175438598</v>
      </c>
      <c r="X29" s="1"/>
      <c r="Y29" s="8">
        <v>-8.1206496516000003E-3</v>
      </c>
      <c r="Z29" s="8">
        <v>-7.5278327131000003E-5</v>
      </c>
      <c r="AA29" s="8">
        <v>0.31856112183000002</v>
      </c>
    </row>
    <row r="30" spans="2:27" s="7" customFormat="1" ht="16.149999999999999" customHeight="1" x14ac:dyDescent="0.25">
      <c r="B30" s="127" t="s">
        <v>56</v>
      </c>
      <c r="C30" s="66" t="s">
        <v>119</v>
      </c>
      <c r="D30" s="66" t="s">
        <v>155</v>
      </c>
      <c r="E30" s="66" t="s">
        <v>194</v>
      </c>
      <c r="F30" s="66" t="s">
        <v>194</v>
      </c>
      <c r="G30" s="70">
        <v>5.0000000000000001E-3</v>
      </c>
      <c r="H30" s="7" t="s">
        <v>322</v>
      </c>
      <c r="I30" s="1"/>
      <c r="J30" s="7">
        <v>97.51</v>
      </c>
      <c r="K30" s="13">
        <v>104.89683257</v>
      </c>
      <c r="L30" s="15">
        <v>362643.39538</v>
      </c>
      <c r="M30" s="15">
        <v>390115.30641000002</v>
      </c>
      <c r="N30" s="13">
        <v>575.13680550000004</v>
      </c>
      <c r="O30" s="15">
        <v>3719.038</v>
      </c>
      <c r="P30" s="15">
        <v>1</v>
      </c>
      <c r="Q30" s="8">
        <v>2.3599999999999997E-3</v>
      </c>
      <c r="R30" s="1"/>
      <c r="S30" s="17">
        <v>0.92958002268494999</v>
      </c>
      <c r="T30" s="10">
        <v>10.16</v>
      </c>
      <c r="U30" s="10">
        <v>0.86</v>
      </c>
      <c r="V30" s="8">
        <v>0.12189562087</v>
      </c>
      <c r="W30" s="8">
        <v>0.10583529894369809</v>
      </c>
      <c r="X30" s="1"/>
      <c r="Y30" s="8">
        <v>2.3189926547E-2</v>
      </c>
      <c r="Z30" s="8">
        <v>0.11883037681</v>
      </c>
      <c r="AA30" s="8">
        <v>0.31640478008</v>
      </c>
    </row>
    <row r="31" spans="2:27" ht="16.149999999999999" customHeight="1" x14ac:dyDescent="0.25">
      <c r="B31" s="128" t="s">
        <v>22</v>
      </c>
      <c r="C31" s="119" t="s">
        <v>88</v>
      </c>
      <c r="D31" s="119" t="s">
        <v>155</v>
      </c>
      <c r="E31" s="119" t="s">
        <v>166</v>
      </c>
      <c r="F31" s="119" t="s">
        <v>169</v>
      </c>
      <c r="G31" s="120">
        <v>6.0000000000000001E-3</v>
      </c>
      <c r="H31" s="118" t="s">
        <v>305</v>
      </c>
      <c r="J31" s="118">
        <v>7.1</v>
      </c>
      <c r="K31" s="121">
        <v>7.9591290910000003</v>
      </c>
      <c r="L31" s="122">
        <v>1603073.5</v>
      </c>
      <c r="M31" s="122">
        <v>1797051.9617999999</v>
      </c>
      <c r="N31" s="121">
        <v>2622.0388244999999</v>
      </c>
      <c r="O31" s="122">
        <v>225785</v>
      </c>
      <c r="P31" s="122">
        <v>1</v>
      </c>
      <c r="Q31" s="123">
        <v>1.0589999999999999E-2</v>
      </c>
      <c r="S31" s="124">
        <v>0.89205739960022967</v>
      </c>
      <c r="T31" s="125">
        <v>0.67600000000000005</v>
      </c>
      <c r="U31" s="125">
        <v>0.06</v>
      </c>
      <c r="V31" s="123">
        <v>0.12725903614</v>
      </c>
      <c r="W31" s="123">
        <v>0.10140845070422536</v>
      </c>
      <c r="Y31" s="123">
        <v>2.3054755042E-2</v>
      </c>
      <c r="Z31" s="123">
        <v>8.9349450152999998E-2</v>
      </c>
      <c r="AA31" s="123">
        <v>0.49487308675000002</v>
      </c>
    </row>
    <row r="32" spans="2:27" s="7" customFormat="1" ht="16.149999999999999" customHeight="1" x14ac:dyDescent="0.25">
      <c r="B32" s="127" t="s">
        <v>65</v>
      </c>
      <c r="C32" s="66" t="s">
        <v>130</v>
      </c>
      <c r="D32" s="66" t="s">
        <v>155</v>
      </c>
      <c r="E32" s="66" t="s">
        <v>186</v>
      </c>
      <c r="F32" s="66" t="s">
        <v>162</v>
      </c>
      <c r="G32" s="70">
        <v>0.01</v>
      </c>
      <c r="H32" s="7" t="s">
        <v>353</v>
      </c>
      <c r="I32" s="1"/>
      <c r="J32" s="7">
        <v>6.92</v>
      </c>
      <c r="K32" s="13">
        <v>8.1600435777999998</v>
      </c>
      <c r="L32" s="15">
        <v>299650.8088</v>
      </c>
      <c r="M32" s="15">
        <v>353347.34941000002</v>
      </c>
      <c r="N32" s="13">
        <v>854.26640050000003</v>
      </c>
      <c r="O32" s="15">
        <v>43302.14</v>
      </c>
      <c r="P32" s="15">
        <v>1</v>
      </c>
      <c r="Q32" s="8">
        <v>1.9500000000000001E-3</v>
      </c>
      <c r="R32" s="1"/>
      <c r="S32" s="17">
        <v>0.84803468682769911</v>
      </c>
      <c r="T32" s="10">
        <v>0.77</v>
      </c>
      <c r="U32" s="10">
        <v>7.0000000000000007E-2</v>
      </c>
      <c r="V32" s="8">
        <v>0.13275862069</v>
      </c>
      <c r="W32" s="8">
        <v>0.12138728323699423</v>
      </c>
      <c r="X32" s="1"/>
      <c r="Y32" s="8">
        <v>4.2168674699000007E-2</v>
      </c>
      <c r="Z32" s="8">
        <v>7.4186145502999998E-2</v>
      </c>
      <c r="AA32" s="8">
        <v>0.35038902249000003</v>
      </c>
    </row>
    <row r="33" spans="2:27" ht="16.149999999999999" customHeight="1" x14ac:dyDescent="0.25">
      <c r="B33" s="128" t="s">
        <v>642</v>
      </c>
      <c r="C33" s="119" t="s">
        <v>296</v>
      </c>
      <c r="D33" s="119" t="s">
        <v>155</v>
      </c>
      <c r="E33" s="119" t="s">
        <v>170</v>
      </c>
      <c r="F33" s="119" t="s">
        <v>177</v>
      </c>
      <c r="G33" s="120">
        <v>8.0000000000000002E-3</v>
      </c>
      <c r="H33" s="118" t="s">
        <v>353</v>
      </c>
      <c r="J33" s="118">
        <v>11.36</v>
      </c>
      <c r="K33" s="121">
        <v>13.166740158</v>
      </c>
      <c r="L33" s="122">
        <v>212955.41200000001</v>
      </c>
      <c r="M33" s="122">
        <v>246824.69852000001</v>
      </c>
      <c r="N33" s="121">
        <v>306.20874700000002</v>
      </c>
      <c r="O33" s="122">
        <v>18746.075000000001</v>
      </c>
      <c r="P33" s="122">
        <v>1</v>
      </c>
      <c r="Q33" s="123">
        <v>1.3600000000000001E-3</v>
      </c>
      <c r="S33" s="124">
        <v>0.86277999441629138</v>
      </c>
      <c r="T33" s="125">
        <v>1.33</v>
      </c>
      <c r="U33" s="125">
        <v>0.106</v>
      </c>
      <c r="V33" s="123">
        <v>0.14212438555000001</v>
      </c>
      <c r="W33" s="123">
        <v>0.1119718309859155</v>
      </c>
      <c r="Y33" s="123">
        <v>7.3318216175000006E-2</v>
      </c>
      <c r="Z33" s="123">
        <v>8.0189392853000002E-2</v>
      </c>
      <c r="AA33" s="123">
        <v>0.38331567901000002</v>
      </c>
    </row>
    <row r="34" spans="2:27" s="7" customFormat="1" ht="16.149999999999999" customHeight="1" x14ac:dyDescent="0.25">
      <c r="B34" s="127" t="s">
        <v>640</v>
      </c>
      <c r="C34" s="66"/>
      <c r="D34" s="66" t="s">
        <v>155</v>
      </c>
      <c r="E34" s="66" t="s">
        <v>170</v>
      </c>
      <c r="F34" s="66" t="s">
        <v>179</v>
      </c>
      <c r="G34" s="70">
        <v>0.01</v>
      </c>
      <c r="H34" s="7" t="s">
        <v>353</v>
      </c>
      <c r="I34" s="1"/>
      <c r="J34" s="7">
        <v>63.49</v>
      </c>
      <c r="K34" s="13">
        <v>76.101239108000001</v>
      </c>
      <c r="L34" s="15">
        <v>1168176.5092</v>
      </c>
      <c r="M34" s="15">
        <v>1400215.4646000001</v>
      </c>
      <c r="N34" s="13">
        <v>2665.3567119999998</v>
      </c>
      <c r="O34" s="15">
        <v>18399.378000000001</v>
      </c>
      <c r="P34" s="15">
        <v>1</v>
      </c>
      <c r="Q34" s="8">
        <v>7.62E-3</v>
      </c>
      <c r="R34" s="1"/>
      <c r="S34" s="17">
        <v>0.83428339333473134</v>
      </c>
      <c r="T34" s="10">
        <v>8.25</v>
      </c>
      <c r="U34" s="10">
        <v>0.65</v>
      </c>
      <c r="V34" s="8">
        <v>0.13613861386000001</v>
      </c>
      <c r="W34" s="8">
        <v>0.12285399275476454</v>
      </c>
      <c r="X34" s="1"/>
      <c r="Y34" s="8">
        <v>-4.8025550768E-4</v>
      </c>
      <c r="Z34" s="8">
        <v>3.7668494842E-3</v>
      </c>
      <c r="AA34" s="8">
        <v>0.19346970080999998</v>
      </c>
    </row>
    <row r="35" spans="2:27" ht="16.149999999999999" customHeight="1" x14ac:dyDescent="0.25">
      <c r="B35" s="128" t="s">
        <v>393</v>
      </c>
      <c r="C35" s="119" t="s">
        <v>490</v>
      </c>
      <c r="D35" s="119" t="s">
        <v>155</v>
      </c>
      <c r="E35" s="119" t="s">
        <v>491</v>
      </c>
      <c r="F35" s="119" t="s">
        <v>489</v>
      </c>
      <c r="G35" s="120">
        <v>0.01</v>
      </c>
      <c r="H35" s="118" t="s">
        <v>492</v>
      </c>
      <c r="J35" s="118">
        <v>8.11</v>
      </c>
      <c r="K35" s="121">
        <v>9.4423169621999996</v>
      </c>
      <c r="L35" s="122">
        <v>628713.88190000004</v>
      </c>
      <c r="M35" s="122">
        <v>731999.47612999997</v>
      </c>
      <c r="N35" s="121">
        <v>1884.075677</v>
      </c>
      <c r="O35" s="122">
        <v>77523.289999999994</v>
      </c>
      <c r="P35" s="122">
        <v>1</v>
      </c>
      <c r="Q35" s="123">
        <v>4.0999999999999995E-3</v>
      </c>
      <c r="S35" s="124">
        <v>0.85889936045002468</v>
      </c>
      <c r="T35" s="125">
        <v>1.0409999999999999</v>
      </c>
      <c r="U35" s="125">
        <v>0.08</v>
      </c>
      <c r="V35" s="123">
        <v>0.14956896550999998</v>
      </c>
      <c r="W35" s="123">
        <v>0.11837237977805179</v>
      </c>
      <c r="Y35" s="123">
        <v>1.375E-2</v>
      </c>
      <c r="Z35" s="123">
        <v>6.5162548764000003E-2</v>
      </c>
      <c r="AA35" s="123">
        <v>0.33639123626</v>
      </c>
    </row>
    <row r="36" spans="2:27" s="7" customFormat="1" ht="16.149999999999999" customHeight="1" x14ac:dyDescent="0.25">
      <c r="B36" s="127" t="s">
        <v>384</v>
      </c>
      <c r="C36" s="66" t="s">
        <v>518</v>
      </c>
      <c r="D36" s="66" t="s">
        <v>155</v>
      </c>
      <c r="E36" s="66" t="s">
        <v>163</v>
      </c>
      <c r="F36" s="66" t="s">
        <v>495</v>
      </c>
      <c r="G36" s="70">
        <v>7.7999999999999996E-3</v>
      </c>
      <c r="H36" s="7" t="s">
        <v>519</v>
      </c>
      <c r="I36" s="1"/>
      <c r="J36" s="7">
        <v>74.790000000000006</v>
      </c>
      <c r="K36" s="13">
        <v>87.135879931999995</v>
      </c>
      <c r="L36" s="15">
        <v>300703.29165000003</v>
      </c>
      <c r="M36" s="15">
        <v>350341.56861000002</v>
      </c>
      <c r="N36" s="13">
        <v>657.02820699999995</v>
      </c>
      <c r="O36" s="15">
        <v>4020.6350000000002</v>
      </c>
      <c r="P36" s="15">
        <v>1</v>
      </c>
      <c r="Q36" s="8">
        <v>1.97E-3</v>
      </c>
      <c r="R36" s="1"/>
      <c r="S36" s="17">
        <v>0.85831462376193834</v>
      </c>
      <c r="T36" s="10">
        <v>9.86</v>
      </c>
      <c r="U36" s="10">
        <v>0.72</v>
      </c>
      <c r="V36" s="8">
        <v>0.14168702398999999</v>
      </c>
      <c r="W36" s="8">
        <v>0.11552346570397112</v>
      </c>
      <c r="X36" s="1"/>
      <c r="Y36" s="8">
        <v>-1.8338238313000001E-2</v>
      </c>
      <c r="Z36" s="8">
        <v>1.5374257836999999E-3</v>
      </c>
      <c r="AA36" s="8">
        <v>0.22987913827000001</v>
      </c>
    </row>
    <row r="37" spans="2:27" ht="16.149999999999999" customHeight="1" x14ac:dyDescent="0.25">
      <c r="B37" s="128" t="s">
        <v>337</v>
      </c>
      <c r="C37" s="119" t="s">
        <v>528</v>
      </c>
      <c r="D37" s="119" t="s">
        <v>155</v>
      </c>
      <c r="E37" s="119" t="s">
        <v>170</v>
      </c>
      <c r="F37" s="119" t="s">
        <v>529</v>
      </c>
      <c r="G37" s="120">
        <v>6.0000000000000001E-3</v>
      </c>
      <c r="H37" s="118" t="s">
        <v>209</v>
      </c>
      <c r="J37" s="118">
        <v>7.38</v>
      </c>
      <c r="K37" s="121">
        <v>8.4305186538000001</v>
      </c>
      <c r="L37" s="122">
        <v>326166.84899999999</v>
      </c>
      <c r="M37" s="122">
        <v>372595.62394999998</v>
      </c>
      <c r="N37" s="121">
        <v>614.46774700000003</v>
      </c>
      <c r="O37" s="122">
        <v>44196.05</v>
      </c>
      <c r="P37" s="122">
        <v>1</v>
      </c>
      <c r="Q37" s="123">
        <v>2.1199999999999999E-3</v>
      </c>
      <c r="S37" s="124">
        <v>0.87539098162999907</v>
      </c>
      <c r="T37" s="125">
        <v>0.84</v>
      </c>
      <c r="U37" s="125">
        <v>7.0000000000000007E-2</v>
      </c>
      <c r="V37" s="123">
        <v>0.12121212121</v>
      </c>
      <c r="W37" s="123">
        <v>0.11382113821138212</v>
      </c>
      <c r="Y37" s="123">
        <v>4.9786628733E-2</v>
      </c>
      <c r="Z37" s="123">
        <v>8.0215226667999989E-2</v>
      </c>
      <c r="AA37" s="123">
        <v>0.20242850644000002</v>
      </c>
    </row>
    <row r="38" spans="2:27" s="7" customFormat="1" ht="16.149999999999999" customHeight="1" x14ac:dyDescent="0.25">
      <c r="B38" s="127" t="s">
        <v>14</v>
      </c>
      <c r="C38" s="66" t="s">
        <v>81</v>
      </c>
      <c r="D38" s="66" t="s">
        <v>157</v>
      </c>
      <c r="E38" s="66" t="s">
        <v>159</v>
      </c>
      <c r="F38" s="66" t="s">
        <v>160</v>
      </c>
      <c r="G38" s="70">
        <v>1.2500000000000001E-2</v>
      </c>
      <c r="H38" s="7" t="s">
        <v>209</v>
      </c>
      <c r="I38" s="1"/>
      <c r="J38" s="7">
        <v>168.55</v>
      </c>
      <c r="K38" s="13">
        <v>163.89475694999999</v>
      </c>
      <c r="L38" s="15">
        <v>4753792.1218999997</v>
      </c>
      <c r="M38" s="15">
        <v>4622495.4282</v>
      </c>
      <c r="N38" s="13">
        <v>6910.6981800000003</v>
      </c>
      <c r="O38" s="15">
        <v>28204.046999999999</v>
      </c>
      <c r="P38" s="15">
        <v>1</v>
      </c>
      <c r="Q38" s="8">
        <v>3.0750000000000003E-2</v>
      </c>
      <c r="R38" s="1"/>
      <c r="S38" s="17">
        <v>1.0284038558440294</v>
      </c>
      <c r="T38" s="10">
        <v>12.13</v>
      </c>
      <c r="U38" s="10">
        <v>0.88</v>
      </c>
      <c r="V38" s="8">
        <v>9.0152359716999989E-2</v>
      </c>
      <c r="W38" s="8">
        <v>6.2652032037970928E-2</v>
      </c>
      <c r="X38" s="1"/>
      <c r="Y38" s="8">
        <v>2.3251578435999998E-2</v>
      </c>
      <c r="Z38" s="8">
        <v>0.11078637423</v>
      </c>
      <c r="AA38" s="8">
        <v>0.36160847494000004</v>
      </c>
    </row>
    <row r="39" spans="2:27" ht="16.149999999999999" customHeight="1" x14ac:dyDescent="0.25">
      <c r="B39" s="128" t="s">
        <v>25</v>
      </c>
      <c r="C39" s="119" t="s">
        <v>479</v>
      </c>
      <c r="D39" s="119" t="s">
        <v>157</v>
      </c>
      <c r="E39" s="119" t="s">
        <v>478</v>
      </c>
      <c r="F39" s="119" t="s">
        <v>478</v>
      </c>
      <c r="G39" s="120">
        <v>7.0000000000000001E-3</v>
      </c>
      <c r="H39" s="118" t="s">
        <v>303</v>
      </c>
      <c r="J39" s="118">
        <v>131.1</v>
      </c>
      <c r="K39" s="121">
        <v>129.26554171000001</v>
      </c>
      <c r="L39" s="122">
        <v>3046504.9463999998</v>
      </c>
      <c r="M39" s="122">
        <v>3003875.7607</v>
      </c>
      <c r="N39" s="121">
        <v>6659.1622139999999</v>
      </c>
      <c r="O39" s="122">
        <v>23238.024000000001</v>
      </c>
      <c r="P39" s="122">
        <v>1</v>
      </c>
      <c r="Q39" s="123">
        <v>1.984E-2</v>
      </c>
      <c r="S39" s="124">
        <v>1.0141913944407202</v>
      </c>
      <c r="T39" s="125">
        <v>12.3</v>
      </c>
      <c r="U39" s="125">
        <v>0.95</v>
      </c>
      <c r="V39" s="123">
        <v>0.10704960834999999</v>
      </c>
      <c r="W39" s="123">
        <v>8.6956521739130432E-2</v>
      </c>
      <c r="Y39" s="123">
        <v>2.3419203747999998E-2</v>
      </c>
      <c r="Z39" s="123">
        <v>5.9459716377999995E-2</v>
      </c>
      <c r="AA39" s="123">
        <v>0.26031625435</v>
      </c>
    </row>
    <row r="40" spans="2:27" s="7" customFormat="1" ht="16.149999999999999" customHeight="1" x14ac:dyDescent="0.25">
      <c r="B40" s="127" t="s">
        <v>43</v>
      </c>
      <c r="C40" s="66" t="s">
        <v>105</v>
      </c>
      <c r="D40" s="66" t="s">
        <v>157</v>
      </c>
      <c r="E40" s="66" t="s">
        <v>170</v>
      </c>
      <c r="F40" s="66" t="s">
        <v>181</v>
      </c>
      <c r="G40" s="70">
        <v>1.18E-2</v>
      </c>
      <c r="H40" s="7" t="s">
        <v>346</v>
      </c>
      <c r="I40" s="1"/>
      <c r="J40" s="7">
        <v>54.2</v>
      </c>
      <c r="K40" s="13">
        <v>82.054175524000001</v>
      </c>
      <c r="L40" s="15">
        <v>660111.93203999999</v>
      </c>
      <c r="M40" s="15">
        <v>999353.14275999996</v>
      </c>
      <c r="N40" s="13">
        <v>6438.3010180000001</v>
      </c>
      <c r="O40" s="15">
        <v>12179.186938000001</v>
      </c>
      <c r="P40" s="15">
        <v>1</v>
      </c>
      <c r="Q40" s="8">
        <v>4.3E-3</v>
      </c>
      <c r="R40" s="1"/>
      <c r="S40" s="17">
        <v>0.66053920661413579</v>
      </c>
      <c r="T40" s="10">
        <v>4.8099999999999996</v>
      </c>
      <c r="U40" s="10">
        <v>0.4</v>
      </c>
      <c r="V40" s="8">
        <v>0.12115869017</v>
      </c>
      <c r="W40" s="8">
        <v>8.8560885608856096E-2</v>
      </c>
      <c r="X40" s="1"/>
      <c r="Y40" s="8">
        <v>-1.0153621955000001E-2</v>
      </c>
      <c r="Z40" s="8">
        <v>-1.5185075706999999E-2</v>
      </c>
      <c r="AA40" s="8">
        <v>0.50407951331</v>
      </c>
    </row>
    <row r="41" spans="2:27" ht="16.149999999999999" customHeight="1" x14ac:dyDescent="0.25">
      <c r="B41" s="128" t="s">
        <v>52</v>
      </c>
      <c r="C41" s="119" t="s">
        <v>115</v>
      </c>
      <c r="D41" s="119" t="s">
        <v>157</v>
      </c>
      <c r="E41" s="119" t="s">
        <v>163</v>
      </c>
      <c r="F41" s="119" t="s">
        <v>191</v>
      </c>
      <c r="G41" s="120">
        <v>9.4999999999999998E-3</v>
      </c>
      <c r="H41" s="118" t="s">
        <v>209</v>
      </c>
      <c r="J41" s="118">
        <v>10.8</v>
      </c>
      <c r="K41" s="121">
        <v>10.6313321</v>
      </c>
      <c r="L41" s="122">
        <v>1320475.5</v>
      </c>
      <c r="M41" s="122">
        <v>1299853.1085000001</v>
      </c>
      <c r="N41" s="121">
        <v>2600.0152840000001</v>
      </c>
      <c r="O41" s="122">
        <v>122266.25</v>
      </c>
      <c r="P41" s="122">
        <v>1</v>
      </c>
      <c r="Q41" s="123">
        <v>1.2150000000000001E-2</v>
      </c>
      <c r="S41" s="124">
        <v>1.0158651708378108</v>
      </c>
      <c r="T41" s="125">
        <v>1.0043</v>
      </c>
      <c r="U41" s="125">
        <v>8.3549999999999999E-2</v>
      </c>
      <c r="V41" s="123">
        <v>0.10275219971000001</v>
      </c>
      <c r="W41" s="123">
        <v>9.2833333333333323E-2</v>
      </c>
      <c r="Y41" s="123">
        <v>1.1564848452000001E-2</v>
      </c>
      <c r="Z41" s="123">
        <v>1.9910017671999999E-2</v>
      </c>
      <c r="AA41" s="123">
        <v>0.21907523244999999</v>
      </c>
    </row>
    <row r="42" spans="2:27" s="7" customFormat="1" ht="16.149999999999999" customHeight="1" x14ac:dyDescent="0.25">
      <c r="B42" s="127" t="s">
        <v>55</v>
      </c>
      <c r="C42" s="66" t="s">
        <v>118</v>
      </c>
      <c r="D42" s="66" t="s">
        <v>157</v>
      </c>
      <c r="E42" s="66" t="s">
        <v>170</v>
      </c>
      <c r="F42" s="66" t="s">
        <v>193</v>
      </c>
      <c r="G42" s="70">
        <v>0.01</v>
      </c>
      <c r="H42" s="7" t="s">
        <v>351</v>
      </c>
      <c r="I42" s="1"/>
      <c r="J42" s="7">
        <v>92.96</v>
      </c>
      <c r="K42" s="13">
        <v>101.15680623999999</v>
      </c>
      <c r="L42" s="15">
        <v>5803558.0579000004</v>
      </c>
      <c r="M42" s="15">
        <v>6315290.4260999998</v>
      </c>
      <c r="N42" s="13">
        <v>22860.888257999999</v>
      </c>
      <c r="O42" s="15">
        <v>62430.701999999997</v>
      </c>
      <c r="P42" s="15">
        <v>1</v>
      </c>
      <c r="Q42" s="8">
        <v>1.9810000000000001E-2</v>
      </c>
      <c r="R42" s="1"/>
      <c r="S42" s="17">
        <v>0.91896930572765778</v>
      </c>
      <c r="T42" s="10">
        <v>11.81</v>
      </c>
      <c r="U42" s="10">
        <v>0.93</v>
      </c>
      <c r="V42" s="8">
        <v>0.11500632973</v>
      </c>
      <c r="W42" s="8">
        <v>0.12005163511187608</v>
      </c>
      <c r="X42" s="1"/>
      <c r="Y42" s="8">
        <v>-1.5879737456E-2</v>
      </c>
      <c r="Z42" s="8">
        <v>-3.1914696874000004E-2</v>
      </c>
      <c r="AA42" s="8">
        <v>2.3949590303999999E-2</v>
      </c>
    </row>
    <row r="43" spans="2:27" ht="16.149999999999999" customHeight="1" x14ac:dyDescent="0.25">
      <c r="B43" s="128" t="s">
        <v>69</v>
      </c>
      <c r="C43" s="119" t="s">
        <v>135</v>
      </c>
      <c r="D43" s="119" t="s">
        <v>157</v>
      </c>
      <c r="E43" s="119" t="s">
        <v>206</v>
      </c>
      <c r="F43" s="119" t="s">
        <v>206</v>
      </c>
      <c r="G43" s="120">
        <v>0.02</v>
      </c>
      <c r="H43" s="118" t="s">
        <v>209</v>
      </c>
      <c r="J43" s="118">
        <v>161.99</v>
      </c>
      <c r="K43" s="121">
        <v>250.21722843000001</v>
      </c>
      <c r="L43" s="122">
        <v>223654.73329999999</v>
      </c>
      <c r="M43" s="122">
        <v>345467.42077000003</v>
      </c>
      <c r="N43" s="121">
        <v>54.919790999999996</v>
      </c>
      <c r="O43" s="122">
        <v>1380.67</v>
      </c>
      <c r="P43" s="122">
        <v>0</v>
      </c>
      <c r="Q43" s="123" t="s">
        <v>209</v>
      </c>
      <c r="S43" s="124">
        <v>0.64739746745823235</v>
      </c>
      <c r="T43" s="125">
        <v>12.9</v>
      </c>
      <c r="U43" s="125">
        <v>1.03</v>
      </c>
      <c r="V43" s="123">
        <v>0.1</v>
      </c>
      <c r="W43" s="123">
        <v>7.630100623495277E-2</v>
      </c>
      <c r="Y43" s="123">
        <v>3.2742764463999999E-2</v>
      </c>
      <c r="Z43" s="123">
        <v>3.3194590121999996E-2</v>
      </c>
      <c r="AA43" s="123">
        <v>0.37703242159</v>
      </c>
    </row>
    <row r="44" spans="2:27" s="7" customFormat="1" ht="16.149999999999999" customHeight="1" x14ac:dyDescent="0.25">
      <c r="B44" s="127" t="s">
        <v>225</v>
      </c>
      <c r="C44" s="66" t="s">
        <v>245</v>
      </c>
      <c r="D44" s="66" t="s">
        <v>157</v>
      </c>
      <c r="E44" s="66" t="s">
        <v>186</v>
      </c>
      <c r="F44" s="66" t="s">
        <v>213</v>
      </c>
      <c r="G44" s="70">
        <v>0.01</v>
      </c>
      <c r="H44" s="7" t="s">
        <v>355</v>
      </c>
      <c r="I44" s="1"/>
      <c r="J44" s="7">
        <v>1.67</v>
      </c>
      <c r="K44" s="13">
        <v>36.389179552000002</v>
      </c>
      <c r="L44" s="15">
        <v>9756.0292790000003</v>
      </c>
      <c r="M44" s="15">
        <v>212583.17434</v>
      </c>
      <c r="N44" s="13">
        <v>42.097898499999999</v>
      </c>
      <c r="O44" s="15" t="e">
        <v>#N/A</v>
      </c>
      <c r="P44" s="15">
        <v>0</v>
      </c>
      <c r="Q44" s="8" t="s">
        <v>209</v>
      </c>
      <c r="R44" s="1"/>
      <c r="S44" s="17">
        <v>4.5892763193893286E-2</v>
      </c>
      <c r="T44" s="10">
        <v>0.14599999999999999</v>
      </c>
      <c r="U44" s="10">
        <v>6.0000000000000001E-3</v>
      </c>
      <c r="V44" s="8">
        <v>2.7969348658E-2</v>
      </c>
      <c r="W44" s="8">
        <v>4.3113772455089829E-2</v>
      </c>
      <c r="X44" s="1"/>
      <c r="Y44" s="8">
        <v>-9.9147696623999998E-2</v>
      </c>
      <c r="Z44" s="8">
        <v>-0.16340280004999999</v>
      </c>
      <c r="AA44" s="8">
        <v>-0.66395462208</v>
      </c>
    </row>
    <row r="45" spans="2:27" ht="16.149999999999999" customHeight="1" x14ac:dyDescent="0.25">
      <c r="B45" s="128" t="s">
        <v>445</v>
      </c>
      <c r="C45" s="119" t="s">
        <v>467</v>
      </c>
      <c r="D45" s="119" t="s">
        <v>157</v>
      </c>
      <c r="E45" s="119" t="s">
        <v>159</v>
      </c>
      <c r="F45" s="119" t="s">
        <v>160</v>
      </c>
      <c r="G45" s="120">
        <v>1.2E-2</v>
      </c>
      <c r="H45" s="118" t="s">
        <v>209</v>
      </c>
      <c r="J45" s="118">
        <v>98.93</v>
      </c>
      <c r="K45" s="121">
        <v>101.05569491999999</v>
      </c>
      <c r="L45" s="122">
        <v>1945283.8385999999</v>
      </c>
      <c r="M45" s="122">
        <v>1987081.8774000001</v>
      </c>
      <c r="N45" s="121">
        <v>4325.2666835</v>
      </c>
      <c r="O45" s="122">
        <v>19663.235000000001</v>
      </c>
      <c r="P45" s="122">
        <v>1</v>
      </c>
      <c r="Q45" s="123">
        <v>1.2669999999999999E-2</v>
      </c>
      <c r="S45" s="124">
        <v>0.9789651150122437</v>
      </c>
      <c r="T45" s="125">
        <v>11.75</v>
      </c>
      <c r="U45" s="125">
        <v>1</v>
      </c>
      <c r="V45" s="123">
        <v>0.13696234992</v>
      </c>
      <c r="W45" s="123">
        <v>0.12129788739512785</v>
      </c>
      <c r="Y45" s="123">
        <v>5.9995932479000001E-3</v>
      </c>
      <c r="Z45" s="123">
        <v>5.0741242700999993E-2</v>
      </c>
      <c r="AA45" s="123">
        <v>0.31032094290000001</v>
      </c>
    </row>
    <row r="46" spans="2:27" s="7" customFormat="1" ht="16.149999999999999" customHeight="1" x14ac:dyDescent="0.25">
      <c r="B46" s="127" t="s">
        <v>454</v>
      </c>
      <c r="C46" s="66" t="s">
        <v>469</v>
      </c>
      <c r="D46" s="66" t="s">
        <v>157</v>
      </c>
      <c r="E46" s="66" t="s">
        <v>472</v>
      </c>
      <c r="F46" s="66" t="s">
        <v>470</v>
      </c>
      <c r="G46" s="70">
        <v>9.4000000000000004E-3</v>
      </c>
      <c r="H46" s="7" t="s">
        <v>302</v>
      </c>
      <c r="I46" s="1"/>
      <c r="J46" s="7">
        <v>8.58</v>
      </c>
      <c r="K46" s="13">
        <v>9.5218473743000001</v>
      </c>
      <c r="L46" s="15">
        <v>2481219.6379999998</v>
      </c>
      <c r="M46" s="15">
        <v>2753589.1253</v>
      </c>
      <c r="N46" s="13">
        <v>14368.711734</v>
      </c>
      <c r="O46" s="15">
        <v>289186.43800000002</v>
      </c>
      <c r="P46" s="15">
        <v>1</v>
      </c>
      <c r="Q46" s="8">
        <v>8.2799999999999992E-3</v>
      </c>
      <c r="R46" s="1"/>
      <c r="S46" s="17">
        <v>0.90108564679979031</v>
      </c>
      <c r="T46" s="10">
        <v>0.996</v>
      </c>
      <c r="U46" s="10">
        <v>8.3000000000000004E-2</v>
      </c>
      <c r="V46" s="8">
        <v>0.12434456928</v>
      </c>
      <c r="W46" s="8">
        <v>0.11608391608391608</v>
      </c>
      <c r="X46" s="1"/>
      <c r="Y46" s="8">
        <v>-1.4585965314999999E-2</v>
      </c>
      <c r="Z46" s="8">
        <v>-3.5113137475E-2</v>
      </c>
      <c r="AA46" s="8">
        <v>0.19903301478999999</v>
      </c>
    </row>
    <row r="47" spans="2:27" ht="16.149999999999999" customHeight="1" x14ac:dyDescent="0.25">
      <c r="B47" s="128" t="s">
        <v>457</v>
      </c>
      <c r="C47" s="119" t="s">
        <v>500</v>
      </c>
      <c r="D47" s="119" t="s">
        <v>157</v>
      </c>
      <c r="E47" s="119" t="s">
        <v>159</v>
      </c>
      <c r="F47" s="119" t="s">
        <v>501</v>
      </c>
      <c r="G47" s="120">
        <v>1.2E-2</v>
      </c>
      <c r="H47" s="118" t="s">
        <v>209</v>
      </c>
      <c r="J47" s="118">
        <v>86.11</v>
      </c>
      <c r="K47" s="121">
        <v>96.977295273999999</v>
      </c>
      <c r="L47" s="122">
        <v>538187.5</v>
      </c>
      <c r="M47" s="122">
        <v>606108.09545999998</v>
      </c>
      <c r="N47" s="121">
        <v>1577.0945365</v>
      </c>
      <c r="O47" s="122">
        <v>6250</v>
      </c>
      <c r="P47" s="122">
        <v>1</v>
      </c>
      <c r="Q47" s="123">
        <v>3.5099999999999997E-3</v>
      </c>
      <c r="S47" s="124">
        <v>0.88793979824560476</v>
      </c>
      <c r="T47" s="125">
        <v>10.210000000000001</v>
      </c>
      <c r="U47" s="125">
        <v>0.85</v>
      </c>
      <c r="V47" s="123">
        <v>0.14123668556999999</v>
      </c>
      <c r="W47" s="123">
        <v>0.11845314133085587</v>
      </c>
      <c r="Y47" s="123">
        <v>-3.9329091968999998E-3</v>
      </c>
      <c r="Z47" s="123">
        <v>7.1290587990000001E-2</v>
      </c>
      <c r="AA47" s="123">
        <v>0.35437943878</v>
      </c>
    </row>
    <row r="48" spans="2:27" s="7" customFormat="1" ht="16.149999999999999" customHeight="1" x14ac:dyDescent="0.25">
      <c r="B48" s="127" t="s">
        <v>403</v>
      </c>
      <c r="C48" s="66" t="s">
        <v>514</v>
      </c>
      <c r="D48" s="66" t="s">
        <v>157</v>
      </c>
      <c r="E48" s="66" t="s">
        <v>163</v>
      </c>
      <c r="F48" s="66" t="s">
        <v>515</v>
      </c>
      <c r="G48" s="70">
        <v>1.5E-3</v>
      </c>
      <c r="H48" s="187" t="s">
        <v>516</v>
      </c>
      <c r="I48" s="1"/>
      <c r="J48" s="7">
        <v>9.27</v>
      </c>
      <c r="K48" s="13">
        <v>10.615150212</v>
      </c>
      <c r="L48" s="15">
        <v>628478.68131000001</v>
      </c>
      <c r="M48" s="15">
        <v>719675.90153000003</v>
      </c>
      <c r="N48" s="13">
        <v>252.69560050000001</v>
      </c>
      <c r="O48" s="15">
        <v>67797.053</v>
      </c>
      <c r="P48" s="15">
        <v>1</v>
      </c>
      <c r="Q48" s="8">
        <v>4.0799999999999994E-3</v>
      </c>
      <c r="R48" s="1"/>
      <c r="S48" s="17">
        <v>0.87328015288192884</v>
      </c>
      <c r="T48" s="10">
        <v>1.0099999989999999</v>
      </c>
      <c r="U48" s="10">
        <v>8.4000000000000005E-2</v>
      </c>
      <c r="V48" s="8">
        <v>0.12833545094999999</v>
      </c>
      <c r="W48" s="8">
        <v>0.1087378640776699</v>
      </c>
      <c r="X48" s="1"/>
      <c r="Y48" s="8">
        <v>1.9222479133999999E-2</v>
      </c>
      <c r="Z48" s="8">
        <v>4.2630482047999997E-2</v>
      </c>
      <c r="AA48" s="8">
        <v>0.32126402104999996</v>
      </c>
    </row>
    <row r="49" spans="2:27" ht="16.149999999999999" customHeight="1" x14ac:dyDescent="0.25">
      <c r="B49" s="128" t="s">
        <v>42</v>
      </c>
      <c r="C49" s="119" t="s">
        <v>104</v>
      </c>
      <c r="D49" s="119" t="s">
        <v>157</v>
      </c>
      <c r="E49" s="119" t="s">
        <v>186</v>
      </c>
      <c r="F49" s="119" t="s">
        <v>187</v>
      </c>
      <c r="G49" s="120">
        <v>1.4999999999999999E-2</v>
      </c>
      <c r="H49" s="118" t="s">
        <v>325</v>
      </c>
      <c r="J49" s="118">
        <v>80.11</v>
      </c>
      <c r="K49" s="121">
        <v>113.05401263</v>
      </c>
      <c r="L49" s="122">
        <v>1888029.9456</v>
      </c>
      <c r="M49" s="122">
        <v>2664453.3931999998</v>
      </c>
      <c r="N49" s="121">
        <v>11078.968473999999</v>
      </c>
      <c r="O49" s="122">
        <v>23567.968364</v>
      </c>
      <c r="P49" s="122">
        <v>1</v>
      </c>
      <c r="Q49" s="123">
        <v>1.24E-2</v>
      </c>
      <c r="S49" s="124">
        <v>0.70859935119845552</v>
      </c>
      <c r="T49" s="125">
        <v>11.71</v>
      </c>
      <c r="U49" s="125">
        <v>0.71</v>
      </c>
      <c r="V49" s="123">
        <v>0.14492574256999999</v>
      </c>
      <c r="W49" s="123">
        <v>0.10635376357508425</v>
      </c>
      <c r="Y49" s="123">
        <v>3.3144183645999997E-2</v>
      </c>
      <c r="Z49" s="123">
        <v>-0.12126595249</v>
      </c>
      <c r="AA49" s="123">
        <v>0.13569641419</v>
      </c>
    </row>
    <row r="50" spans="2:27" s="7" customFormat="1" ht="16.149999999999999" customHeight="1" x14ac:dyDescent="0.25">
      <c r="B50" s="127" t="s">
        <v>63</v>
      </c>
      <c r="C50" s="66" t="s">
        <v>128</v>
      </c>
      <c r="D50" s="66" t="s">
        <v>331</v>
      </c>
      <c r="E50" s="66" t="s">
        <v>163</v>
      </c>
      <c r="F50" s="66" t="s">
        <v>164</v>
      </c>
      <c r="G50" s="70">
        <v>2.5000000000000001E-2</v>
      </c>
      <c r="H50" s="7" t="s">
        <v>382</v>
      </c>
      <c r="I50" s="1"/>
      <c r="J50" s="7">
        <v>208.2</v>
      </c>
      <c r="K50" s="13">
        <v>173.92085205999999</v>
      </c>
      <c r="L50" s="15">
        <v>269262.14520000003</v>
      </c>
      <c r="M50" s="15">
        <v>224929.40307999999</v>
      </c>
      <c r="N50" s="13">
        <v>129.382316</v>
      </c>
      <c r="O50" s="15">
        <v>1293.2860000000001</v>
      </c>
      <c r="P50" s="15">
        <v>0</v>
      </c>
      <c r="Q50" s="8" t="s">
        <v>209</v>
      </c>
      <c r="R50" s="1"/>
      <c r="S50" s="17">
        <v>1.1970962511624208</v>
      </c>
      <c r="T50" s="10">
        <v>27.579011339000001</v>
      </c>
      <c r="U50" s="10">
        <v>1.730392836</v>
      </c>
      <c r="V50" s="8">
        <v>0.18800880318000002</v>
      </c>
      <c r="W50" s="8">
        <v>9.9734457406340071E-2</v>
      </c>
      <c r="X50" s="1"/>
      <c r="Y50" s="8">
        <v>9.0650724414000003E-3</v>
      </c>
      <c r="Z50" s="8">
        <v>-2.1823235465E-2</v>
      </c>
      <c r="AA50" s="8">
        <v>0.64295942366999992</v>
      </c>
    </row>
    <row r="51" spans="2:27" ht="16.149999999999999" customHeight="1" x14ac:dyDescent="0.25">
      <c r="B51" s="128" t="s">
        <v>74</v>
      </c>
      <c r="C51" s="119" t="s">
        <v>140</v>
      </c>
      <c r="D51" s="119" t="s">
        <v>330</v>
      </c>
      <c r="E51" s="119" t="s">
        <v>163</v>
      </c>
      <c r="F51" s="119" t="s">
        <v>211</v>
      </c>
      <c r="G51" s="120">
        <v>0.01</v>
      </c>
      <c r="H51" s="118" t="s">
        <v>354</v>
      </c>
      <c r="J51" s="118">
        <v>139.22</v>
      </c>
      <c r="K51" s="121">
        <v>149.99395095</v>
      </c>
      <c r="L51" s="122">
        <v>402080.44667999999</v>
      </c>
      <c r="M51" s="122">
        <v>433196.62978000002</v>
      </c>
      <c r="N51" s="121">
        <v>717.60142949999999</v>
      </c>
      <c r="O51" s="122">
        <v>2888.0940000000001</v>
      </c>
      <c r="P51" s="122">
        <v>1</v>
      </c>
      <c r="Q51" s="123">
        <v>2.63E-3</v>
      </c>
      <c r="S51" s="124">
        <v>0.92817076367572005</v>
      </c>
      <c r="T51" s="125">
        <v>15.059911367</v>
      </c>
      <c r="U51" s="125">
        <v>1</v>
      </c>
      <c r="V51" s="123">
        <v>0.10037264306999999</v>
      </c>
      <c r="W51" s="123">
        <v>8.6194512282718003E-2</v>
      </c>
      <c r="Y51" s="123">
        <v>-2.4113276321E-2</v>
      </c>
      <c r="Z51" s="123">
        <v>-6.1293024951000002E-2</v>
      </c>
      <c r="AA51" s="123">
        <v>3.1097848838E-2</v>
      </c>
    </row>
    <row r="52" spans="2:27" s="7" customFormat="1" ht="16.149999999999999" customHeight="1" x14ac:dyDescent="0.25">
      <c r="B52" s="127" t="s">
        <v>21</v>
      </c>
      <c r="C52" s="66" t="s">
        <v>87</v>
      </c>
      <c r="D52" s="66" t="s">
        <v>152</v>
      </c>
      <c r="E52" s="66" t="s">
        <v>167</v>
      </c>
      <c r="F52" s="66" t="s">
        <v>168</v>
      </c>
      <c r="G52" s="70">
        <v>0.01</v>
      </c>
      <c r="H52" s="7" t="s">
        <v>304</v>
      </c>
      <c r="I52" s="1"/>
      <c r="J52" s="7">
        <v>67</v>
      </c>
      <c r="K52" s="13">
        <v>103.70001754</v>
      </c>
      <c r="L52" s="15">
        <v>1391410.976</v>
      </c>
      <c r="M52" s="15">
        <v>2153572.2779000001</v>
      </c>
      <c r="N52" s="13">
        <v>3273.7004415000001</v>
      </c>
      <c r="O52" s="15">
        <v>20767.328000000001</v>
      </c>
      <c r="P52" s="15">
        <v>1</v>
      </c>
      <c r="Q52" s="8">
        <v>9.0900000000000009E-3</v>
      </c>
      <c r="R52" s="1"/>
      <c r="S52" s="17">
        <v>0.64609439409358072</v>
      </c>
      <c r="T52" s="10">
        <v>5.76</v>
      </c>
      <c r="U52" s="10">
        <v>0.48</v>
      </c>
      <c r="V52" s="8">
        <v>0.10289389067</v>
      </c>
      <c r="W52" s="8">
        <v>8.5970149253731337E-2</v>
      </c>
      <c r="X52" s="1"/>
      <c r="Y52" s="8">
        <v>-3.2490974729999997E-2</v>
      </c>
      <c r="Z52" s="8">
        <v>2.2187944425000002E-2</v>
      </c>
      <c r="AA52" s="8">
        <v>0.31057157561999998</v>
      </c>
    </row>
    <row r="53" spans="2:27" ht="16.149999999999999" customHeight="1" x14ac:dyDescent="0.25">
      <c r="B53" s="128" t="s">
        <v>18</v>
      </c>
      <c r="C53" s="119" t="s">
        <v>84</v>
      </c>
      <c r="D53" s="119" t="s">
        <v>152</v>
      </c>
      <c r="E53" s="119" t="s">
        <v>163</v>
      </c>
      <c r="F53" s="119" t="s">
        <v>164</v>
      </c>
      <c r="G53" s="120">
        <v>1.0999999999999999E-2</v>
      </c>
      <c r="H53" s="118" t="s">
        <v>209</v>
      </c>
      <c r="J53" s="118">
        <v>48.45</v>
      </c>
      <c r="K53" s="121">
        <v>85.937293875999998</v>
      </c>
      <c r="L53" s="122">
        <v>1290620.8869</v>
      </c>
      <c r="M53" s="122">
        <v>2289214.9936000002</v>
      </c>
      <c r="N53" s="121">
        <v>2581.9327090000002</v>
      </c>
      <c r="O53" s="122">
        <v>26638.202000000001</v>
      </c>
      <c r="P53" s="122">
        <v>1</v>
      </c>
      <c r="Q53" s="123">
        <v>8.4499999999999992E-3</v>
      </c>
      <c r="S53" s="124">
        <v>0.56378317043481863</v>
      </c>
      <c r="T53" s="125">
        <v>5.04</v>
      </c>
      <c r="U53" s="125">
        <v>0.41</v>
      </c>
      <c r="V53" s="123">
        <v>0.12679245283000001</v>
      </c>
      <c r="W53" s="123">
        <v>0.10154798761609907</v>
      </c>
      <c r="Y53" s="123">
        <v>-1.7453427100000002E-2</v>
      </c>
      <c r="Z53" s="123">
        <v>7.2535365155999995E-2</v>
      </c>
      <c r="AA53" s="123">
        <v>0.37044762663000003</v>
      </c>
    </row>
    <row r="54" spans="2:27" s="7" customFormat="1" ht="16.149999999999999" customHeight="1" x14ac:dyDescent="0.25">
      <c r="B54" s="127" t="s">
        <v>24</v>
      </c>
      <c r="C54" s="66" t="s">
        <v>480</v>
      </c>
      <c r="D54" s="66" t="s">
        <v>152</v>
      </c>
      <c r="E54" s="66" t="s">
        <v>478</v>
      </c>
      <c r="F54" s="66" t="s">
        <v>478</v>
      </c>
      <c r="G54" s="70">
        <v>0.01</v>
      </c>
      <c r="H54" s="7" t="s">
        <v>209</v>
      </c>
      <c r="I54" s="1"/>
      <c r="J54" s="7">
        <v>131.11000000000001</v>
      </c>
      <c r="K54" s="13">
        <v>147.63066860000001</v>
      </c>
      <c r="L54" s="15">
        <v>1549427.4313999999</v>
      </c>
      <c r="M54" s="15">
        <v>1744664.8436</v>
      </c>
      <c r="N54" s="13">
        <v>2897.0891360000001</v>
      </c>
      <c r="O54" s="15">
        <v>11817.767</v>
      </c>
      <c r="P54" s="15">
        <v>1</v>
      </c>
      <c r="Q54" s="8">
        <v>1.0049999999999998E-2</v>
      </c>
      <c r="R54" s="1"/>
      <c r="S54" s="17">
        <v>0.88809460285814901</v>
      </c>
      <c r="T54" s="10">
        <v>12.55</v>
      </c>
      <c r="U54" s="10">
        <v>0.85</v>
      </c>
      <c r="V54" s="8">
        <v>0.12332940251000001</v>
      </c>
      <c r="W54" s="8">
        <v>7.7797269468385305E-2</v>
      </c>
      <c r="X54" s="1"/>
      <c r="Y54" s="8">
        <v>6.4290932706999995E-2</v>
      </c>
      <c r="Z54" s="8">
        <v>7.7582624219000001E-2</v>
      </c>
      <c r="AA54" s="8">
        <v>0.43496585023000001</v>
      </c>
    </row>
    <row r="55" spans="2:27" ht="16.149999999999999" customHeight="1" x14ac:dyDescent="0.25">
      <c r="B55" s="128" t="s">
        <v>30</v>
      </c>
      <c r="C55" s="119" t="s">
        <v>94</v>
      </c>
      <c r="D55" s="119" t="s">
        <v>152</v>
      </c>
      <c r="E55" s="119" t="s">
        <v>165</v>
      </c>
      <c r="F55" s="119" t="s">
        <v>165</v>
      </c>
      <c r="G55" s="120">
        <v>5.0000000000000001E-3</v>
      </c>
      <c r="H55" s="118" t="s">
        <v>209</v>
      </c>
      <c r="J55" s="118">
        <v>85.94</v>
      </c>
      <c r="K55" s="121">
        <v>101.41508775</v>
      </c>
      <c r="L55" s="122">
        <v>1031280</v>
      </c>
      <c r="M55" s="122">
        <v>1216981.0530000001</v>
      </c>
      <c r="N55" s="121">
        <v>868.71279549999997</v>
      </c>
      <c r="O55" s="122">
        <v>12000</v>
      </c>
      <c r="P55" s="122">
        <v>1</v>
      </c>
      <c r="Q55" s="123">
        <v>6.7100000000000007E-3</v>
      </c>
      <c r="S55" s="124">
        <v>0.84740842715486386</v>
      </c>
      <c r="T55" s="125">
        <v>10.53</v>
      </c>
      <c r="U55" s="125">
        <v>0.9</v>
      </c>
      <c r="V55" s="123">
        <v>0.15625463718000002</v>
      </c>
      <c r="W55" s="123">
        <v>0.12566907144519435</v>
      </c>
      <c r="Y55" s="123">
        <v>3.4300156456E-2</v>
      </c>
      <c r="Z55" s="123">
        <v>5.8110476744000002E-2</v>
      </c>
      <c r="AA55" s="123">
        <v>0.46483144950000005</v>
      </c>
    </row>
    <row r="56" spans="2:27" s="7" customFormat="1" ht="16.149999999999999" customHeight="1" x14ac:dyDescent="0.25">
      <c r="B56" s="127" t="s">
        <v>37</v>
      </c>
      <c r="C56" s="66" t="s">
        <v>100</v>
      </c>
      <c r="D56" s="66" t="s">
        <v>152</v>
      </c>
      <c r="E56" s="66" t="s">
        <v>163</v>
      </c>
      <c r="F56" s="66" t="s">
        <v>179</v>
      </c>
      <c r="G56" s="70">
        <v>0.01</v>
      </c>
      <c r="H56" s="7" t="s">
        <v>209</v>
      </c>
      <c r="I56" s="1"/>
      <c r="J56" s="7">
        <v>78.459999999999994</v>
      </c>
      <c r="K56" s="13">
        <v>107.93648892</v>
      </c>
      <c r="L56" s="15">
        <v>2128625.0567999999</v>
      </c>
      <c r="M56" s="15">
        <v>2928324.1762000001</v>
      </c>
      <c r="N56" s="13">
        <v>7314.1704</v>
      </c>
      <c r="O56" s="15">
        <v>27130.066999999999</v>
      </c>
      <c r="P56" s="15">
        <v>1</v>
      </c>
      <c r="Q56" s="8">
        <v>1.379E-2</v>
      </c>
      <c r="R56" s="1"/>
      <c r="S56" s="17">
        <v>0.72690895159794111</v>
      </c>
      <c r="T56" s="10">
        <v>5.7</v>
      </c>
      <c r="U56" s="10">
        <v>0.45</v>
      </c>
      <c r="V56" s="8">
        <v>7.3311897106000001E-2</v>
      </c>
      <c r="W56" s="8">
        <v>6.8824878919194504E-2</v>
      </c>
      <c r="X56" s="1"/>
      <c r="Y56" s="8">
        <v>-5.5040346861999996E-2</v>
      </c>
      <c r="Z56" s="8">
        <v>-3.2676494863999997E-2</v>
      </c>
      <c r="AA56" s="8">
        <v>8.5664528666000009E-2</v>
      </c>
    </row>
    <row r="57" spans="2:27" ht="16.149999999999999" customHeight="1" x14ac:dyDescent="0.25">
      <c r="B57" s="128" t="s">
        <v>48</v>
      </c>
      <c r="C57" s="119" t="s">
        <v>111</v>
      </c>
      <c r="D57" s="119" t="s">
        <v>152</v>
      </c>
      <c r="E57" s="119" t="s">
        <v>170</v>
      </c>
      <c r="F57" s="119" t="s">
        <v>180</v>
      </c>
      <c r="G57" s="120">
        <v>1.17E-2</v>
      </c>
      <c r="H57" s="118" t="s">
        <v>209</v>
      </c>
      <c r="J57" s="118">
        <v>39.89</v>
      </c>
      <c r="K57" s="121">
        <v>89.726087402000005</v>
      </c>
      <c r="L57" s="122">
        <v>340799.93576999998</v>
      </c>
      <c r="M57" s="122">
        <v>766574.19964000001</v>
      </c>
      <c r="N57" s="121">
        <v>843.38534100000004</v>
      </c>
      <c r="O57" s="122">
        <v>8543.4930000000004</v>
      </c>
      <c r="P57" s="122">
        <v>1</v>
      </c>
      <c r="Q57" s="123">
        <v>2.2100000000000002E-3</v>
      </c>
      <c r="S57" s="124">
        <v>0.44457527520709489</v>
      </c>
      <c r="T57" s="125">
        <v>4.71</v>
      </c>
      <c r="U57" s="125">
        <v>0.45</v>
      </c>
      <c r="V57" s="123">
        <v>0.15457827370999999</v>
      </c>
      <c r="W57" s="123">
        <v>0.13537227375282027</v>
      </c>
      <c r="Y57" s="123">
        <v>1.0013877156E-2</v>
      </c>
      <c r="Z57" s="123">
        <v>6.3101841763999994E-2</v>
      </c>
      <c r="AA57" s="123">
        <v>0.50424361009000007</v>
      </c>
    </row>
    <row r="58" spans="2:27" s="7" customFormat="1" ht="16.149999999999999" customHeight="1" x14ac:dyDescent="0.25">
      <c r="B58" s="127" t="s">
        <v>49</v>
      </c>
      <c r="C58" s="66" t="s">
        <v>112</v>
      </c>
      <c r="D58" s="66" t="s">
        <v>152</v>
      </c>
      <c r="E58" s="66" t="s">
        <v>177</v>
      </c>
      <c r="F58" s="66" t="s">
        <v>177</v>
      </c>
      <c r="G58" s="70">
        <v>6.9999999999999993E-3</v>
      </c>
      <c r="H58" s="7" t="s">
        <v>209</v>
      </c>
      <c r="I58" s="1"/>
      <c r="J58" s="7">
        <v>142.47999999999999</v>
      </c>
      <c r="K58" s="13">
        <v>199.40981316</v>
      </c>
      <c r="L58" s="15">
        <v>525850.22360000003</v>
      </c>
      <c r="M58" s="15">
        <v>735960.80038000003</v>
      </c>
      <c r="N58" s="13">
        <v>1140.898087</v>
      </c>
      <c r="O58" s="15">
        <v>3690.6950000000002</v>
      </c>
      <c r="P58" s="15">
        <v>1</v>
      </c>
      <c r="Q58" s="8">
        <v>3.4399999999999999E-3</v>
      </c>
      <c r="R58" s="1"/>
      <c r="S58" s="17">
        <v>0.71450846747285524</v>
      </c>
      <c r="T58" s="10">
        <v>10.18</v>
      </c>
      <c r="U58" s="10">
        <v>1.07</v>
      </c>
      <c r="V58" s="8">
        <v>8.7970964397000001E-2</v>
      </c>
      <c r="W58" s="8">
        <v>9.0117911285794508E-2</v>
      </c>
      <c r="X58" s="1"/>
      <c r="Y58" s="8">
        <v>1.2651030562000001E-2</v>
      </c>
      <c r="Z58" s="8">
        <v>2.5820197234000003E-2</v>
      </c>
      <c r="AA58" s="8">
        <v>0.33216286228999997</v>
      </c>
    </row>
    <row r="59" spans="2:27" ht="16.149999999999999" customHeight="1" x14ac:dyDescent="0.25">
      <c r="B59" s="128" t="s">
        <v>61</v>
      </c>
      <c r="C59" s="119" t="s">
        <v>481</v>
      </c>
      <c r="D59" s="119" t="s">
        <v>152</v>
      </c>
      <c r="E59" s="119" t="s">
        <v>478</v>
      </c>
      <c r="F59" s="119" t="s">
        <v>478</v>
      </c>
      <c r="G59" s="120">
        <v>6.3E-3</v>
      </c>
      <c r="H59" s="118" t="s">
        <v>209</v>
      </c>
      <c r="J59" s="118">
        <v>151</v>
      </c>
      <c r="K59" s="121">
        <v>151.19123096000001</v>
      </c>
      <c r="L59" s="122">
        <v>264711.60700000002</v>
      </c>
      <c r="M59" s="122">
        <v>265046.84577000001</v>
      </c>
      <c r="N59" s="121">
        <v>255.3869095</v>
      </c>
      <c r="O59" s="122" t="e">
        <v>#N/A</v>
      </c>
      <c r="P59" s="122">
        <v>0</v>
      </c>
      <c r="Q59" s="123" t="s">
        <v>209</v>
      </c>
      <c r="S59" s="124">
        <v>0.99873517161818326</v>
      </c>
      <c r="T59" s="125">
        <v>0</v>
      </c>
      <c r="U59" s="125">
        <v>0</v>
      </c>
      <c r="V59" s="123">
        <v>0</v>
      </c>
      <c r="W59" s="123">
        <v>0</v>
      </c>
      <c r="Y59" s="123">
        <v>2.5815217392E-2</v>
      </c>
      <c r="Z59" s="123">
        <v>3.4246575341999999E-2</v>
      </c>
      <c r="AA59" s="123">
        <v>0.16737533823</v>
      </c>
    </row>
    <row r="60" spans="2:27" ht="16.149999999999999" customHeight="1" x14ac:dyDescent="0.25">
      <c r="B60" s="128" t="s">
        <v>64</v>
      </c>
      <c r="C60" s="119" t="s">
        <v>129</v>
      </c>
      <c r="D60" s="119" t="s">
        <v>152</v>
      </c>
      <c r="E60" s="119" t="s">
        <v>170</v>
      </c>
      <c r="F60" s="119" t="s">
        <v>202</v>
      </c>
      <c r="G60" s="120">
        <v>0.01</v>
      </c>
      <c r="H60" s="118" t="s">
        <v>209</v>
      </c>
      <c r="J60" s="118">
        <v>9.2799999999999994</v>
      </c>
      <c r="K60" s="121">
        <v>9.5588796190000007</v>
      </c>
      <c r="L60" s="122">
        <v>460445.04544000002</v>
      </c>
      <c r="M60" s="122">
        <v>474282.19402</v>
      </c>
      <c r="N60" s="121">
        <v>2786.9125334999999</v>
      </c>
      <c r="O60" s="122">
        <v>49616.923000000003</v>
      </c>
      <c r="P60" s="122">
        <v>1</v>
      </c>
      <c r="Q60" s="123">
        <v>2.5800000000000003E-3</v>
      </c>
      <c r="S60" s="124">
        <v>0.9708250725905494</v>
      </c>
      <c r="T60" s="125">
        <v>1.0271547338</v>
      </c>
      <c r="U60" s="125">
        <v>7.4999999999999997E-2</v>
      </c>
      <c r="V60" s="123">
        <v>0.13001958654999998</v>
      </c>
      <c r="W60" s="123">
        <v>9.6982758620689655E-2</v>
      </c>
      <c r="Y60" s="123">
        <v>7.0975187534999998E-2</v>
      </c>
      <c r="Z60" s="123">
        <v>8.7777238706999994E-2</v>
      </c>
      <c r="AA60" s="123">
        <v>0.32859467848000001</v>
      </c>
    </row>
    <row r="61" spans="2:27" s="7" customFormat="1" ht="16.149999999999999" customHeight="1" x14ac:dyDescent="0.25">
      <c r="B61" s="127" t="s">
        <v>66</v>
      </c>
      <c r="C61" s="66" t="s">
        <v>132</v>
      </c>
      <c r="D61" s="66" t="s">
        <v>152</v>
      </c>
      <c r="E61" s="66" t="s">
        <v>203</v>
      </c>
      <c r="F61" s="66" t="s">
        <v>192</v>
      </c>
      <c r="G61" s="70">
        <v>1.175E-2</v>
      </c>
      <c r="H61" s="7" t="s">
        <v>209</v>
      </c>
      <c r="I61" s="1"/>
      <c r="J61" s="7">
        <v>39.229999999999997</v>
      </c>
      <c r="K61" s="13">
        <v>34.288523331</v>
      </c>
      <c r="L61" s="15">
        <v>136419.73582</v>
      </c>
      <c r="M61" s="15">
        <v>119236.07683999999</v>
      </c>
      <c r="N61" s="13">
        <v>61.770018</v>
      </c>
      <c r="O61" s="15" t="e">
        <v>#N/A</v>
      </c>
      <c r="P61" s="15">
        <v>0</v>
      </c>
      <c r="Q61" s="8" t="s">
        <v>209</v>
      </c>
      <c r="R61" s="1"/>
      <c r="S61" s="17">
        <v>1.1441145954667709</v>
      </c>
      <c r="T61" s="10">
        <v>1.02</v>
      </c>
      <c r="U61" s="10">
        <v>0.05</v>
      </c>
      <c r="V61" s="8">
        <v>2.8254847646E-2</v>
      </c>
      <c r="W61" s="8">
        <v>1.5294417537598779E-2</v>
      </c>
      <c r="X61" s="1"/>
      <c r="Y61" s="8">
        <v>-4.3170731707999996E-2</v>
      </c>
      <c r="Z61" s="8">
        <v>-6.2133680434999998E-2</v>
      </c>
      <c r="AA61" s="8">
        <v>0.11650198728</v>
      </c>
    </row>
    <row r="62" spans="2:27" s="7" customFormat="1" ht="16.149999999999999" customHeight="1" x14ac:dyDescent="0.25">
      <c r="B62" s="127" t="s">
        <v>71</v>
      </c>
      <c r="C62" s="66" t="s">
        <v>137</v>
      </c>
      <c r="D62" s="66" t="s">
        <v>152</v>
      </c>
      <c r="E62" s="66" t="s">
        <v>177</v>
      </c>
      <c r="F62" s="66" t="s">
        <v>177</v>
      </c>
      <c r="G62" s="70">
        <v>2E-3</v>
      </c>
      <c r="H62" s="7" t="s">
        <v>209</v>
      </c>
      <c r="I62" s="1"/>
      <c r="J62" s="7">
        <v>53.81</v>
      </c>
      <c r="K62" s="13">
        <v>83.346266823999997</v>
      </c>
      <c r="L62" s="15">
        <v>143995.56</v>
      </c>
      <c r="M62" s="15">
        <v>223034.61001999999</v>
      </c>
      <c r="N62" s="13">
        <v>53.843392999999999</v>
      </c>
      <c r="O62" s="15" t="e">
        <v>#N/A</v>
      </c>
      <c r="P62" s="15">
        <v>0</v>
      </c>
      <c r="Q62" s="8" t="s">
        <v>209</v>
      </c>
      <c r="R62" s="1"/>
      <c r="S62" s="17">
        <v>0.64561979858832896</v>
      </c>
      <c r="T62" s="10">
        <v>4.1399999999999997</v>
      </c>
      <c r="U62" s="10">
        <v>0.48</v>
      </c>
      <c r="V62" s="8">
        <v>9.8104265403000004E-2</v>
      </c>
      <c r="W62" s="8">
        <v>0.10704330050176546</v>
      </c>
      <c r="X62" s="1"/>
      <c r="Y62" s="8">
        <v>4.5260295259000001E-2</v>
      </c>
      <c r="Z62" s="8">
        <v>6.6190124495000002E-2</v>
      </c>
      <c r="AA62" s="8">
        <v>0.38970402249000002</v>
      </c>
    </row>
    <row r="63" spans="2:27" ht="16.149999999999999" customHeight="1" x14ac:dyDescent="0.25">
      <c r="B63" s="128" t="s">
        <v>460</v>
      </c>
      <c r="C63" s="119" t="s">
        <v>141</v>
      </c>
      <c r="D63" s="119" t="s">
        <v>152</v>
      </c>
      <c r="E63" s="119" t="s">
        <v>163</v>
      </c>
      <c r="F63" s="119" t="s">
        <v>164</v>
      </c>
      <c r="G63" s="120">
        <v>2.5999999999999999E-3</v>
      </c>
      <c r="H63" s="118" t="s">
        <v>209</v>
      </c>
      <c r="J63" s="118">
        <v>1051</v>
      </c>
      <c r="K63" s="121">
        <v>992.28219360000003</v>
      </c>
      <c r="L63" s="122">
        <v>128787.43799999999</v>
      </c>
      <c r="M63" s="122">
        <v>121592.27544</v>
      </c>
      <c r="N63" s="121">
        <v>73.7260335</v>
      </c>
      <c r="O63" s="122">
        <v>122.538</v>
      </c>
      <c r="P63" s="122">
        <v>0</v>
      </c>
      <c r="Q63" s="123" t="s">
        <v>209</v>
      </c>
      <c r="S63" s="124">
        <v>1.0591745037638656</v>
      </c>
      <c r="T63" s="125">
        <v>0</v>
      </c>
      <c r="U63" s="125">
        <v>0</v>
      </c>
      <c r="V63" s="123">
        <v>0</v>
      </c>
      <c r="W63" s="123">
        <v>0</v>
      </c>
      <c r="Y63" s="123">
        <v>2.0398256294000001E-2</v>
      </c>
      <c r="Z63" s="123">
        <v>-1.7757009346E-2</v>
      </c>
      <c r="AA63" s="123">
        <v>0.63179561974999998</v>
      </c>
    </row>
    <row r="64" spans="2:27" s="7" customFormat="1" ht="16.149999999999999" customHeight="1" x14ac:dyDescent="0.25">
      <c r="B64" s="127" t="s">
        <v>73</v>
      </c>
      <c r="C64" s="66" t="s">
        <v>139</v>
      </c>
      <c r="D64" s="66" t="s">
        <v>152</v>
      </c>
      <c r="E64" s="66" t="s">
        <v>199</v>
      </c>
      <c r="F64" s="66" t="s">
        <v>189</v>
      </c>
      <c r="G64" s="70">
        <v>2.5000000000000001E-3</v>
      </c>
      <c r="H64" s="7" t="s">
        <v>209</v>
      </c>
      <c r="I64" s="1"/>
      <c r="J64" s="7">
        <v>41.43</v>
      </c>
      <c r="K64" s="13">
        <v>54.177483598000002</v>
      </c>
      <c r="L64" s="15">
        <v>74491.14</v>
      </c>
      <c r="M64" s="15">
        <v>97411.115510000003</v>
      </c>
      <c r="N64" s="13">
        <v>91.251587999999998</v>
      </c>
      <c r="O64" s="15" t="e">
        <v>#N/A</v>
      </c>
      <c r="P64" s="15">
        <v>0</v>
      </c>
      <c r="Q64" s="8" t="s">
        <v>209</v>
      </c>
      <c r="R64" s="1"/>
      <c r="S64" s="17">
        <v>0.76470882825442665</v>
      </c>
      <c r="T64" s="10">
        <v>5.31</v>
      </c>
      <c r="U64" s="10">
        <v>0.45</v>
      </c>
      <c r="V64" s="8">
        <v>0.16105550500999999</v>
      </c>
      <c r="W64" s="8">
        <v>0.13034033309196236</v>
      </c>
      <c r="X64" s="1"/>
      <c r="Y64" s="8">
        <v>6.5597667635000001E-3</v>
      </c>
      <c r="Z64" s="8">
        <v>0.15031452609000001</v>
      </c>
      <c r="AA64" s="8">
        <v>0.45867624083999997</v>
      </c>
    </row>
    <row r="65" spans="2:27" ht="16.149999999999999" customHeight="1" x14ac:dyDescent="0.25">
      <c r="B65" s="128" t="s">
        <v>76</v>
      </c>
      <c r="C65" s="119" t="s">
        <v>143</v>
      </c>
      <c r="D65" s="119" t="s">
        <v>152</v>
      </c>
      <c r="E65" s="119" t="s">
        <v>212</v>
      </c>
      <c r="F65" s="119" t="s">
        <v>164</v>
      </c>
      <c r="G65" s="120">
        <v>1.3999999999999999E-2</v>
      </c>
      <c r="H65" s="118" t="s">
        <v>209</v>
      </c>
      <c r="J65" s="118">
        <v>655.5</v>
      </c>
      <c r="K65" s="121">
        <v>2062.4624251</v>
      </c>
      <c r="L65" s="122">
        <v>72876.523499999996</v>
      </c>
      <c r="M65" s="122">
        <v>229298.38503</v>
      </c>
      <c r="N65" s="121">
        <v>11.486758</v>
      </c>
      <c r="O65" s="122">
        <v>111.17700000000001</v>
      </c>
      <c r="P65" s="122">
        <v>0</v>
      </c>
      <c r="Q65" s="123" t="s">
        <v>209</v>
      </c>
      <c r="S65" s="124">
        <v>0.31782397197767981</v>
      </c>
      <c r="T65" s="125">
        <v>45.647315489999997</v>
      </c>
      <c r="U65" s="125">
        <v>4.53</v>
      </c>
      <c r="V65" s="123">
        <v>7.4063108220999999E-2</v>
      </c>
      <c r="W65" s="123">
        <v>8.2929061784897021E-2</v>
      </c>
      <c r="Y65" s="123">
        <v>5.3587501604999997E-2</v>
      </c>
      <c r="Z65" s="123">
        <v>0.12826635119000002</v>
      </c>
      <c r="AA65" s="123">
        <v>0.14678500621999999</v>
      </c>
    </row>
    <row r="66" spans="2:27" s="7" customFormat="1" ht="16.149999999999999" customHeight="1" x14ac:dyDescent="0.25">
      <c r="B66" s="127" t="s">
        <v>77</v>
      </c>
      <c r="C66" s="66" t="s">
        <v>144</v>
      </c>
      <c r="D66" s="66" t="s">
        <v>152</v>
      </c>
      <c r="E66" s="66" t="s">
        <v>163</v>
      </c>
      <c r="F66" s="66" t="s">
        <v>208</v>
      </c>
      <c r="G66" s="70">
        <v>1.2E-2</v>
      </c>
      <c r="H66" s="7" t="s">
        <v>209</v>
      </c>
      <c r="I66" s="1"/>
      <c r="J66" s="7">
        <v>43.99</v>
      </c>
      <c r="K66" s="13">
        <v>67.867129634999998</v>
      </c>
      <c r="L66" s="15">
        <v>79872.467040000003</v>
      </c>
      <c r="M66" s="15">
        <v>123226.07580999999</v>
      </c>
      <c r="N66" s="13">
        <v>28.672614500000002</v>
      </c>
      <c r="O66" s="15">
        <v>1815.6959999999999</v>
      </c>
      <c r="P66" s="15">
        <v>0</v>
      </c>
      <c r="Q66" s="8" t="s">
        <v>209</v>
      </c>
      <c r="R66" s="1"/>
      <c r="S66" s="17">
        <v>0.64817828949868783</v>
      </c>
      <c r="T66" s="10">
        <v>5.6880091579999998</v>
      </c>
      <c r="U66" s="10">
        <v>0.43</v>
      </c>
      <c r="V66" s="8">
        <v>0.1500793973</v>
      </c>
      <c r="W66" s="8">
        <v>0.11729938622414185</v>
      </c>
      <c r="X66" s="1"/>
      <c r="Y66" s="8">
        <v>-3.8563176431000004E-2</v>
      </c>
      <c r="Z66" s="8">
        <v>-2.4844273921000002E-2</v>
      </c>
      <c r="AA66" s="8">
        <v>0.32700497519999999</v>
      </c>
    </row>
    <row r="67" spans="2:27" s="7" customFormat="1" ht="16.149999999999999" customHeight="1" x14ac:dyDescent="0.25">
      <c r="B67" s="127" t="s">
        <v>78</v>
      </c>
      <c r="C67" s="66" t="s">
        <v>145</v>
      </c>
      <c r="D67" s="66" t="s">
        <v>152</v>
      </c>
      <c r="E67" s="66" t="s">
        <v>478</v>
      </c>
      <c r="F67" s="66" t="s">
        <v>478</v>
      </c>
      <c r="G67" s="70">
        <v>3.0000000000000001E-3</v>
      </c>
      <c r="H67" s="7" t="s">
        <v>209</v>
      </c>
      <c r="I67" s="1"/>
      <c r="J67" s="7">
        <v>40</v>
      </c>
      <c r="K67" s="13">
        <v>72.100506147999994</v>
      </c>
      <c r="L67" s="15">
        <v>56600</v>
      </c>
      <c r="M67" s="15">
        <v>102022.2162</v>
      </c>
      <c r="N67" s="13">
        <v>13.65367</v>
      </c>
      <c r="O67" s="15">
        <v>1415</v>
      </c>
      <c r="P67" s="15">
        <v>0</v>
      </c>
      <c r="Q67" s="8" t="s">
        <v>209</v>
      </c>
      <c r="R67" s="1"/>
      <c r="S67" s="17">
        <v>0.55478112619476483</v>
      </c>
      <c r="T67" s="10">
        <v>1.66</v>
      </c>
      <c r="U67" s="10">
        <v>0.16</v>
      </c>
      <c r="V67" s="8">
        <v>7.9047619048000006E-2</v>
      </c>
      <c r="W67" s="8">
        <v>4.8000000000000001E-2</v>
      </c>
      <c r="X67" s="1"/>
      <c r="Y67" s="8">
        <v>4.6846375294999999E-2</v>
      </c>
      <c r="Z67" s="8">
        <v>0.2294917484</v>
      </c>
      <c r="AA67" s="8">
        <v>1.0203485922</v>
      </c>
    </row>
    <row r="68" spans="2:27" ht="16.149999999999999" customHeight="1" x14ac:dyDescent="0.25">
      <c r="B68" s="128" t="s">
        <v>400</v>
      </c>
      <c r="C68" s="119" t="s">
        <v>146</v>
      </c>
      <c r="D68" s="119" t="s">
        <v>152</v>
      </c>
      <c r="E68" s="119" t="s">
        <v>177</v>
      </c>
      <c r="F68" s="119" t="s">
        <v>177</v>
      </c>
      <c r="G68" s="120">
        <v>3.0000000000000001E-3</v>
      </c>
      <c r="H68" s="118" t="s">
        <v>209</v>
      </c>
      <c r="J68" s="118">
        <v>244.8</v>
      </c>
      <c r="K68" s="121">
        <v>740.67196952999996</v>
      </c>
      <c r="L68" s="122">
        <v>24887.3472</v>
      </c>
      <c r="M68" s="122">
        <v>75299.675109999996</v>
      </c>
      <c r="N68" s="121">
        <v>16.918059</v>
      </c>
      <c r="O68" s="122" t="e">
        <v>#N/A</v>
      </c>
      <c r="P68" s="122">
        <v>0</v>
      </c>
      <c r="Q68" s="123" t="s">
        <v>209</v>
      </c>
      <c r="S68" s="124">
        <v>0.33051068498695857</v>
      </c>
      <c r="T68" s="125">
        <v>15.55</v>
      </c>
      <c r="U68" s="125">
        <v>0.55000000000000004</v>
      </c>
      <c r="V68" s="123">
        <v>8.1911083016999994E-2</v>
      </c>
      <c r="W68" s="123">
        <v>2.6960784313725492E-2</v>
      </c>
      <c r="Y68" s="123">
        <v>0.13865534975999999</v>
      </c>
      <c r="Z68" s="123">
        <v>0.21273414537000002</v>
      </c>
      <c r="AA68" s="123">
        <v>0.38872880246999997</v>
      </c>
    </row>
    <row r="69" spans="2:27" s="7" customFormat="1" ht="16.149999999999999" customHeight="1" x14ac:dyDescent="0.25">
      <c r="B69" s="127" t="s">
        <v>45</v>
      </c>
      <c r="C69" s="66" t="s">
        <v>107</v>
      </c>
      <c r="D69" s="66" t="s">
        <v>152</v>
      </c>
      <c r="E69" s="66" t="s">
        <v>170</v>
      </c>
      <c r="F69" s="66" t="s">
        <v>171</v>
      </c>
      <c r="G69" s="70">
        <v>1.0999999999999999E-2</v>
      </c>
      <c r="H69" s="7" t="s">
        <v>311</v>
      </c>
      <c r="I69" s="1"/>
      <c r="J69" s="7">
        <v>5.54</v>
      </c>
      <c r="K69" s="13">
        <v>9.8941622407000001</v>
      </c>
      <c r="L69" s="15">
        <v>458857.67430000001</v>
      </c>
      <c r="M69" s="15">
        <v>819496.80053000001</v>
      </c>
      <c r="N69" s="13">
        <v>1169.5863715</v>
      </c>
      <c r="O69" s="15">
        <v>82826.294999999998</v>
      </c>
      <c r="P69" s="15">
        <v>1</v>
      </c>
      <c r="Q69" s="8">
        <v>2.98E-3</v>
      </c>
      <c r="R69" s="1"/>
      <c r="S69" s="17">
        <v>0.55992613272612479</v>
      </c>
      <c r="T69" s="10">
        <v>0.63</v>
      </c>
      <c r="U69" s="10">
        <v>4.4999999999999998E-2</v>
      </c>
      <c r="V69" s="8">
        <v>0.13319238899999999</v>
      </c>
      <c r="W69" s="8">
        <v>9.7472924187725643E-2</v>
      </c>
      <c r="X69" s="1"/>
      <c r="Y69" s="8">
        <v>1.1872146118999999E-2</v>
      </c>
      <c r="Z69" s="8">
        <v>9.7354468875000003E-2</v>
      </c>
      <c r="AA69" s="8">
        <v>0.32495868289000002</v>
      </c>
    </row>
    <row r="70" spans="2:27" ht="16.149999999999999" customHeight="1" x14ac:dyDescent="0.25">
      <c r="B70" s="128" t="s">
        <v>463</v>
      </c>
      <c r="C70" s="119" t="s">
        <v>124</v>
      </c>
      <c r="D70" s="119" t="s">
        <v>152</v>
      </c>
      <c r="E70" s="119" t="s">
        <v>186</v>
      </c>
      <c r="F70" s="119" t="s">
        <v>162</v>
      </c>
      <c r="G70" s="120">
        <v>9.4999999999999998E-3</v>
      </c>
      <c r="H70" s="118" t="s">
        <v>318</v>
      </c>
      <c r="J70" s="118">
        <v>22.6</v>
      </c>
      <c r="K70" s="121">
        <v>41.454972865999999</v>
      </c>
      <c r="L70" s="122">
        <v>165345.46460000001</v>
      </c>
      <c r="M70" s="122">
        <v>303291.67028999998</v>
      </c>
      <c r="N70" s="121">
        <v>1273.9899600000001</v>
      </c>
      <c r="O70" s="122" t="e">
        <v>#N/A</v>
      </c>
      <c r="P70" s="122">
        <v>0</v>
      </c>
      <c r="Q70" s="123" t="s">
        <v>209</v>
      </c>
      <c r="S70" s="124">
        <v>0.54516981769720985</v>
      </c>
      <c r="T70" s="125">
        <v>0</v>
      </c>
      <c r="U70" s="125">
        <v>0</v>
      </c>
      <c r="V70" s="123">
        <v>0</v>
      </c>
      <c r="W70" s="123">
        <v>0</v>
      </c>
      <c r="Y70" s="123">
        <v>0.25277161861999997</v>
      </c>
      <c r="Z70" s="123">
        <v>0.39938080495</v>
      </c>
      <c r="AA70" s="123">
        <v>0.80511182109000001</v>
      </c>
    </row>
    <row r="71" spans="2:27" s="7" customFormat="1" ht="16.149999999999999" customHeight="1" x14ac:dyDescent="0.25">
      <c r="B71" s="127" t="s">
        <v>228</v>
      </c>
      <c r="C71" s="66" t="s">
        <v>291</v>
      </c>
      <c r="D71" s="66" t="s">
        <v>152</v>
      </c>
      <c r="E71" s="66" t="s">
        <v>203</v>
      </c>
      <c r="F71" s="66" t="s">
        <v>316</v>
      </c>
      <c r="G71" s="70">
        <v>7.4999999999999997E-3</v>
      </c>
      <c r="H71" s="7" t="s">
        <v>317</v>
      </c>
      <c r="I71" s="1"/>
      <c r="J71" s="7">
        <v>60.05</v>
      </c>
      <c r="K71" s="13">
        <v>76.450437968000003</v>
      </c>
      <c r="L71" s="15">
        <v>289740.46935000003</v>
      </c>
      <c r="M71" s="15">
        <v>368872.36933999998</v>
      </c>
      <c r="N71" s="13">
        <v>673.77052149999997</v>
      </c>
      <c r="O71" s="15">
        <v>4824.9870000000001</v>
      </c>
      <c r="P71" s="15">
        <v>0</v>
      </c>
      <c r="Q71" s="8" t="s">
        <v>209</v>
      </c>
      <c r="R71" s="1"/>
      <c r="S71" s="17">
        <v>0.78547620649518368</v>
      </c>
      <c r="T71" s="10">
        <v>3.98</v>
      </c>
      <c r="U71" s="10">
        <v>0.34</v>
      </c>
      <c r="V71" s="8">
        <v>8.9619455077999996E-2</v>
      </c>
      <c r="W71" s="8">
        <v>6.7943380516236468E-2</v>
      </c>
      <c r="X71" s="1"/>
      <c r="Y71" s="8">
        <v>0.11887460406</v>
      </c>
      <c r="Z71" s="8">
        <v>0.14777620825999999</v>
      </c>
      <c r="AA71" s="8">
        <v>0.46715539092000002</v>
      </c>
    </row>
    <row r="72" spans="2:27" ht="16.149999999999999" customHeight="1" x14ac:dyDescent="0.25">
      <c r="B72" s="128" t="s">
        <v>446</v>
      </c>
      <c r="C72" s="119" t="s">
        <v>484</v>
      </c>
      <c r="D72" s="119" t="s">
        <v>152</v>
      </c>
      <c r="E72" s="119" t="s">
        <v>159</v>
      </c>
      <c r="F72" s="119" t="s">
        <v>160</v>
      </c>
      <c r="G72" s="120">
        <v>1.06E-2</v>
      </c>
      <c r="H72" s="118" t="s">
        <v>209</v>
      </c>
      <c r="J72" s="118">
        <v>78.05</v>
      </c>
      <c r="K72" s="121">
        <v>106.09828014</v>
      </c>
      <c r="L72" s="122">
        <v>751231.25</v>
      </c>
      <c r="M72" s="122">
        <v>1021195.9464</v>
      </c>
      <c r="N72" s="121">
        <v>4064.2473095</v>
      </c>
      <c r="O72" s="122">
        <v>9625</v>
      </c>
      <c r="P72" s="122">
        <v>1</v>
      </c>
      <c r="Q72" s="123">
        <v>4.8599999999999997E-3</v>
      </c>
      <c r="S72" s="124">
        <v>0.73563869175834495</v>
      </c>
      <c r="T72" s="125">
        <v>14.35</v>
      </c>
      <c r="U72" s="125">
        <v>0.6</v>
      </c>
      <c r="V72" s="123">
        <v>0.18404514556999998</v>
      </c>
      <c r="W72" s="123">
        <v>9.2248558616271611E-2</v>
      </c>
      <c r="Y72" s="123">
        <v>5.3022126282000002E-2</v>
      </c>
      <c r="Z72" s="123">
        <v>7.4888159506000002E-2</v>
      </c>
      <c r="AA72" s="123">
        <v>0.20842082101999998</v>
      </c>
    </row>
    <row r="73" spans="2:27" s="7" customFormat="1" ht="16.149999999999999" customHeight="1" x14ac:dyDescent="0.25">
      <c r="B73" s="127" t="s">
        <v>395</v>
      </c>
      <c r="C73" s="66" t="s">
        <v>498</v>
      </c>
      <c r="D73" s="66" t="s">
        <v>152</v>
      </c>
      <c r="E73" s="66" t="s">
        <v>163</v>
      </c>
      <c r="F73" s="66" t="s">
        <v>499</v>
      </c>
      <c r="G73" s="70">
        <v>1.0500000000000001E-2</v>
      </c>
      <c r="H73" s="7" t="s">
        <v>209</v>
      </c>
      <c r="I73" s="1"/>
      <c r="J73" s="7">
        <v>62.87</v>
      </c>
      <c r="K73" s="13">
        <v>110.15486072</v>
      </c>
      <c r="L73" s="15">
        <v>729971.75043999997</v>
      </c>
      <c r="M73" s="15">
        <v>1278987.3788000001</v>
      </c>
      <c r="N73" s="13">
        <v>611.55627000000004</v>
      </c>
      <c r="O73" s="15">
        <v>11610.812</v>
      </c>
      <c r="P73" s="15">
        <v>1</v>
      </c>
      <c r="Q73" s="8">
        <v>4.79E-3</v>
      </c>
      <c r="R73" s="1"/>
      <c r="S73" s="17">
        <v>0.57074194991547167</v>
      </c>
      <c r="T73" s="10">
        <v>6.5</v>
      </c>
      <c r="U73" s="10">
        <v>0.56000000000000005</v>
      </c>
      <c r="V73" s="8">
        <v>0.14133507283999999</v>
      </c>
      <c r="W73" s="8">
        <v>0.10688722761253382</v>
      </c>
      <c r="X73" s="1"/>
      <c r="Y73" s="8">
        <v>5.2013793943999999E-2</v>
      </c>
      <c r="Z73" s="8">
        <v>0.13607735167999999</v>
      </c>
      <c r="AA73" s="8">
        <v>0.54613412176999998</v>
      </c>
    </row>
    <row r="74" spans="2:27" ht="16.149999999999999" customHeight="1" x14ac:dyDescent="0.25">
      <c r="B74" s="128" t="s">
        <v>459</v>
      </c>
      <c r="C74" s="119" t="s">
        <v>536</v>
      </c>
      <c r="D74" s="119" t="s">
        <v>152</v>
      </c>
      <c r="E74" s="119" t="s">
        <v>472</v>
      </c>
      <c r="F74" s="119" t="s">
        <v>196</v>
      </c>
      <c r="G74" s="120">
        <v>1.2999999999999999E-2</v>
      </c>
      <c r="H74" s="118" t="s">
        <v>209</v>
      </c>
      <c r="J74" s="118">
        <v>8.5</v>
      </c>
      <c r="K74" s="121">
        <v>8.7521987053999997</v>
      </c>
      <c r="L74" s="122">
        <v>297684.75599999999</v>
      </c>
      <c r="M74" s="122">
        <v>306517.19248000003</v>
      </c>
      <c r="N74" s="121">
        <v>843.20358699999997</v>
      </c>
      <c r="O74" s="122">
        <v>35021.735999999997</v>
      </c>
      <c r="P74" s="122">
        <v>1</v>
      </c>
      <c r="Q74" s="123">
        <v>1.9500000000000001E-3</v>
      </c>
      <c r="S74" s="124">
        <v>0.97118453158011642</v>
      </c>
      <c r="T74" s="125">
        <v>1.47</v>
      </c>
      <c r="U74" s="125">
        <v>0.12</v>
      </c>
      <c r="V74" s="123">
        <v>0.20851063830000002</v>
      </c>
      <c r="W74" s="123">
        <v>0.16941176470588235</v>
      </c>
      <c r="Y74" s="123">
        <v>-1.1627906977E-2</v>
      </c>
      <c r="Z74" s="123">
        <v>4.7218062108999995E-2</v>
      </c>
      <c r="AA74" s="123">
        <v>0.44401430646999995</v>
      </c>
    </row>
    <row r="75" spans="2:27" s="7" customFormat="1" ht="16.149999999999999" customHeight="1" x14ac:dyDescent="0.25">
      <c r="B75" s="127" t="s">
        <v>239</v>
      </c>
      <c r="C75" s="66" t="s">
        <v>244</v>
      </c>
      <c r="D75" s="66" t="s">
        <v>150</v>
      </c>
      <c r="E75" s="66" t="s">
        <v>349</v>
      </c>
      <c r="F75" s="66" t="s">
        <v>348</v>
      </c>
      <c r="G75" s="70">
        <v>1.2500000000000001E-2</v>
      </c>
      <c r="H75" s="7" t="s">
        <v>350</v>
      </c>
      <c r="I75" s="1"/>
      <c r="J75" s="7">
        <v>98.2</v>
      </c>
      <c r="K75" s="13">
        <v>93.668688731000003</v>
      </c>
      <c r="L75" s="15">
        <v>1851238.9040000001</v>
      </c>
      <c r="M75" s="15">
        <v>1765815.8927</v>
      </c>
      <c r="N75" s="13">
        <v>3786.1605399999999</v>
      </c>
      <c r="O75" s="15">
        <v>18851.72</v>
      </c>
      <c r="P75" s="15">
        <v>1</v>
      </c>
      <c r="Q75" s="8">
        <v>1.1990000000000001E-2</v>
      </c>
      <c r="R75" s="1"/>
      <c r="S75" s="17">
        <v>1.0483759443031506</v>
      </c>
      <c r="T75" s="10">
        <v>12.25</v>
      </c>
      <c r="U75" s="10">
        <v>1</v>
      </c>
      <c r="V75" s="8">
        <v>0.14352665495</v>
      </c>
      <c r="W75" s="8">
        <v>0.12219959266802444</v>
      </c>
      <c r="X75" s="1"/>
      <c r="Y75" s="8">
        <v>6.7664547878000005E-3</v>
      </c>
      <c r="Z75" s="8">
        <v>2.2855618668E-2</v>
      </c>
      <c r="AA75" s="8">
        <v>0.31369681055999998</v>
      </c>
    </row>
    <row r="76" spans="2:27" ht="16.149999999999999" customHeight="1" x14ac:dyDescent="0.25">
      <c r="B76" s="128" t="s">
        <v>464</v>
      </c>
      <c r="C76" s="119" t="s">
        <v>120</v>
      </c>
      <c r="D76" s="119" t="s">
        <v>150</v>
      </c>
      <c r="E76" s="119" t="s">
        <v>163</v>
      </c>
      <c r="F76" s="119" t="s">
        <v>195</v>
      </c>
      <c r="G76" s="120">
        <v>7.4999999999999997E-3</v>
      </c>
      <c r="H76" s="118" t="s">
        <v>209</v>
      </c>
      <c r="J76" s="118">
        <v>62.5</v>
      </c>
      <c r="K76" s="121">
        <v>66.634960546000002</v>
      </c>
      <c r="L76" s="122">
        <v>340789.625</v>
      </c>
      <c r="M76" s="122">
        <v>363336.05145999999</v>
      </c>
      <c r="N76" s="121">
        <v>6554.7688264999997</v>
      </c>
      <c r="O76" s="122" t="e">
        <v>#N/A</v>
      </c>
      <c r="P76" s="122">
        <v>0</v>
      </c>
      <c r="Q76" s="123" t="s">
        <v>209</v>
      </c>
      <c r="S76" s="124">
        <v>0.93794607947361919</v>
      </c>
      <c r="T76" s="125">
        <v>5.69</v>
      </c>
      <c r="U76" s="125">
        <v>0.48</v>
      </c>
      <c r="V76" s="123">
        <v>0.13952918097</v>
      </c>
      <c r="W76" s="123">
        <v>9.2159999999999992E-2</v>
      </c>
      <c r="Y76" s="123">
        <v>7.9447322971000003E-2</v>
      </c>
      <c r="Z76" s="123">
        <v>0.23516532174000002</v>
      </c>
      <c r="AA76" s="123">
        <v>0.72184872584999993</v>
      </c>
    </row>
    <row r="77" spans="2:27" s="7" customFormat="1" ht="16.149999999999999" customHeight="1" x14ac:dyDescent="0.25">
      <c r="B77" s="127" t="s">
        <v>62</v>
      </c>
      <c r="C77" s="66" t="s">
        <v>127</v>
      </c>
      <c r="D77" s="66" t="s">
        <v>150</v>
      </c>
      <c r="E77" s="66" t="s">
        <v>200</v>
      </c>
      <c r="F77" s="66" t="s">
        <v>201</v>
      </c>
      <c r="G77" s="70">
        <v>0.02</v>
      </c>
      <c r="H77" s="7" t="s">
        <v>352</v>
      </c>
      <c r="I77" s="1"/>
      <c r="J77" s="7">
        <v>78.23</v>
      </c>
      <c r="K77" s="13">
        <v>97.146060645999995</v>
      </c>
      <c r="L77" s="15">
        <v>531964</v>
      </c>
      <c r="M77" s="15">
        <v>660593.21239</v>
      </c>
      <c r="N77" s="13">
        <v>1864.750528</v>
      </c>
      <c r="O77" s="15">
        <v>6800</v>
      </c>
      <c r="P77" s="15">
        <v>1</v>
      </c>
      <c r="Q77" s="8">
        <v>3.4899999999999996E-3</v>
      </c>
      <c r="R77" s="1"/>
      <c r="S77" s="17">
        <v>0.80528226754422838</v>
      </c>
      <c r="T77" s="10">
        <v>12.98</v>
      </c>
      <c r="U77" s="10">
        <v>1.05</v>
      </c>
      <c r="V77" s="8">
        <v>0.15505913272000002</v>
      </c>
      <c r="W77" s="8">
        <v>0.16106353061485365</v>
      </c>
      <c r="X77" s="1"/>
      <c r="Y77" s="8">
        <v>-1.9797017917E-2</v>
      </c>
      <c r="Z77" s="8">
        <v>4.5912023374000001E-2</v>
      </c>
      <c r="AA77" s="8">
        <v>0.10101097216999999</v>
      </c>
    </row>
    <row r="78" spans="2:27" ht="16.149999999999999" customHeight="1" x14ac:dyDescent="0.25">
      <c r="B78" s="128" t="s">
        <v>75</v>
      </c>
      <c r="C78" s="119" t="s">
        <v>142</v>
      </c>
      <c r="D78" s="119" t="s">
        <v>150</v>
      </c>
      <c r="E78" s="119" t="s">
        <v>165</v>
      </c>
      <c r="F78" s="119" t="s">
        <v>210</v>
      </c>
      <c r="G78" s="120">
        <v>1.7000000000000001E-3</v>
      </c>
      <c r="H78" s="118" t="s">
        <v>209</v>
      </c>
      <c r="J78" s="118">
        <v>41.4</v>
      </c>
      <c r="K78" s="121">
        <v>64.831692145000005</v>
      </c>
      <c r="L78" s="122">
        <v>76663.940400000007</v>
      </c>
      <c r="M78" s="122">
        <v>120054.41987</v>
      </c>
      <c r="N78" s="121">
        <v>152.75631250000001</v>
      </c>
      <c r="O78" s="122" t="e">
        <v>#N/A</v>
      </c>
      <c r="P78" s="122">
        <v>0</v>
      </c>
      <c r="Q78" s="123" t="s">
        <v>209</v>
      </c>
      <c r="S78" s="124">
        <v>0.63857657621223873</v>
      </c>
      <c r="T78" s="125">
        <v>6.39</v>
      </c>
      <c r="U78" s="125">
        <v>0.55000000000000004</v>
      </c>
      <c r="V78" s="123">
        <v>0.18241507278999999</v>
      </c>
      <c r="W78" s="123">
        <v>0.15942028985507248</v>
      </c>
      <c r="Y78" s="123">
        <v>1.1235955057000001E-2</v>
      </c>
      <c r="Z78" s="123">
        <v>2.1328621599000001E-2</v>
      </c>
      <c r="AA78" s="123">
        <v>0.38707386044999997</v>
      </c>
    </row>
    <row r="79" spans="2:27" s="7" customFormat="1" ht="16.149999999999999" customHeight="1" x14ac:dyDescent="0.25">
      <c r="B79" s="127" t="s">
        <v>448</v>
      </c>
      <c r="C79" s="66" t="s">
        <v>494</v>
      </c>
      <c r="D79" s="66" t="s">
        <v>150</v>
      </c>
      <c r="E79" s="66" t="s">
        <v>496</v>
      </c>
      <c r="F79" s="66" t="s">
        <v>495</v>
      </c>
      <c r="G79" s="70">
        <v>1.2E-2</v>
      </c>
      <c r="H79" s="7" t="s">
        <v>497</v>
      </c>
      <c r="I79" s="1"/>
      <c r="J79" s="7">
        <v>8.57</v>
      </c>
      <c r="K79" s="13">
        <v>8.2050698771999997</v>
      </c>
      <c r="L79" s="15">
        <v>948357.36551999999</v>
      </c>
      <c r="M79" s="15">
        <v>907974.14850000001</v>
      </c>
      <c r="N79" s="13">
        <v>3704.8200029999998</v>
      </c>
      <c r="O79" s="15">
        <v>110660.136</v>
      </c>
      <c r="P79" s="15">
        <v>1</v>
      </c>
      <c r="Q79" s="8">
        <v>2.16E-3</v>
      </c>
      <c r="R79" s="1"/>
      <c r="S79" s="17">
        <v>1.0444761748847573</v>
      </c>
      <c r="T79" s="10">
        <v>1.2</v>
      </c>
      <c r="U79" s="10">
        <v>0.1</v>
      </c>
      <c r="V79" s="8">
        <v>0.13761467889000001</v>
      </c>
      <c r="W79" s="8">
        <v>0.1400233372228705</v>
      </c>
      <c r="X79" s="1"/>
      <c r="Y79" s="8">
        <v>8.2629442749999997E-3</v>
      </c>
      <c r="Z79" s="8">
        <v>2.5883602837000003E-2</v>
      </c>
      <c r="AA79" s="8">
        <v>0.13059552876</v>
      </c>
    </row>
    <row r="80" spans="2:27" ht="16.149999999999999" customHeight="1" x14ac:dyDescent="0.25">
      <c r="B80" s="128" t="s">
        <v>240</v>
      </c>
      <c r="C80" s="119" t="s">
        <v>537</v>
      </c>
      <c r="D80" s="119" t="s">
        <v>149</v>
      </c>
      <c r="E80" s="119" t="s">
        <v>186</v>
      </c>
      <c r="F80" s="119" t="s">
        <v>357</v>
      </c>
      <c r="G80" s="120">
        <v>1.2E-2</v>
      </c>
      <c r="H80" s="118" t="s">
        <v>356</v>
      </c>
      <c r="J80" s="118">
        <v>38.72</v>
      </c>
      <c r="K80" s="121">
        <v>103.25573541999999</v>
      </c>
      <c r="L80" s="122">
        <v>454336.41440000001</v>
      </c>
      <c r="M80" s="122">
        <v>1211591.9576000001</v>
      </c>
      <c r="N80" s="121">
        <v>791.75906199999997</v>
      </c>
      <c r="O80" s="122">
        <v>11733.895</v>
      </c>
      <c r="P80" s="122">
        <v>1</v>
      </c>
      <c r="Q80" s="123">
        <v>2.96E-3</v>
      </c>
      <c r="S80" s="124">
        <v>0.37499127619888295</v>
      </c>
      <c r="T80" s="125">
        <v>5.81</v>
      </c>
      <c r="U80" s="125">
        <v>0.35</v>
      </c>
      <c r="V80" s="123">
        <v>0.10759259259000001</v>
      </c>
      <c r="W80" s="123">
        <v>0.10847107438016527</v>
      </c>
      <c r="Y80" s="123">
        <v>1.0341261603999999E-3</v>
      </c>
      <c r="Z80" s="123">
        <v>3.4154630603000002E-2</v>
      </c>
      <c r="AA80" s="123">
        <v>-0.18046115760000001</v>
      </c>
    </row>
    <row r="81" spans="2:27" s="7" customFormat="1" ht="16.149999999999999" customHeight="1" x14ac:dyDescent="0.25">
      <c r="B81" s="127" t="s">
        <v>13</v>
      </c>
      <c r="C81" s="66" t="s">
        <v>80</v>
      </c>
      <c r="D81" s="66" t="s">
        <v>149</v>
      </c>
      <c r="E81" s="66" t="s">
        <v>159</v>
      </c>
      <c r="F81" s="66" t="s">
        <v>160</v>
      </c>
      <c r="G81" s="70">
        <v>0.01</v>
      </c>
      <c r="H81" s="7" t="s">
        <v>209</v>
      </c>
      <c r="I81" s="1"/>
      <c r="J81" s="7">
        <v>92.79</v>
      </c>
      <c r="K81" s="13">
        <v>93.094335873000006</v>
      </c>
      <c r="L81" s="15">
        <v>7430454.8788999999</v>
      </c>
      <c r="M81" s="15">
        <v>7454825.5436000004</v>
      </c>
      <c r="N81" s="13">
        <v>8361.8907944999992</v>
      </c>
      <c r="O81" s="15">
        <v>80078.186000000002</v>
      </c>
      <c r="P81" s="15">
        <v>1</v>
      </c>
      <c r="Q81" s="8">
        <v>4.8550000000000003E-2</v>
      </c>
      <c r="R81" s="1"/>
      <c r="S81" s="17">
        <v>0.99673088732900805</v>
      </c>
      <c r="T81" s="10">
        <v>9.93</v>
      </c>
      <c r="U81" s="10">
        <v>0.7</v>
      </c>
      <c r="V81" s="8">
        <v>0.11386308909000001</v>
      </c>
      <c r="W81" s="8">
        <v>9.0526996443582267E-2</v>
      </c>
      <c r="X81" s="1"/>
      <c r="Y81" s="8">
        <v>1.8439249259E-2</v>
      </c>
      <c r="Z81" s="8">
        <v>4.0771454524000002E-2</v>
      </c>
      <c r="AA81" s="8">
        <v>0.18914699786</v>
      </c>
    </row>
    <row r="82" spans="2:27" ht="16.149999999999999" customHeight="1" x14ac:dyDescent="0.25">
      <c r="B82" s="128" t="s">
        <v>15</v>
      </c>
      <c r="C82" s="119" t="s">
        <v>82</v>
      </c>
      <c r="D82" s="119" t="s">
        <v>149</v>
      </c>
      <c r="E82" s="119" t="s">
        <v>159</v>
      </c>
      <c r="F82" s="119" t="s">
        <v>160</v>
      </c>
      <c r="G82" s="120">
        <v>1.0800000000000001E-2</v>
      </c>
      <c r="H82" s="118" t="s">
        <v>209</v>
      </c>
      <c r="J82" s="118">
        <v>107.39</v>
      </c>
      <c r="K82" s="121">
        <v>102.2675194</v>
      </c>
      <c r="L82" s="122">
        <v>10901026.916999999</v>
      </c>
      <c r="M82" s="122">
        <v>10381050.207</v>
      </c>
      <c r="N82" s="121">
        <v>20201.583612999999</v>
      </c>
      <c r="O82" s="122">
        <v>101508.77099999999</v>
      </c>
      <c r="P82" s="122">
        <v>1</v>
      </c>
      <c r="Q82" s="123">
        <v>7.0679999999999993E-2</v>
      </c>
      <c r="S82" s="124">
        <v>1.0500890275823</v>
      </c>
      <c r="T82" s="125">
        <v>14.66</v>
      </c>
      <c r="U82" s="125">
        <v>1.2</v>
      </c>
      <c r="V82" s="123">
        <v>0.14389477816999999</v>
      </c>
      <c r="W82" s="123">
        <v>0.13409069745786384</v>
      </c>
      <c r="Y82" s="123">
        <v>1.5508274232999998E-2</v>
      </c>
      <c r="Z82" s="123">
        <v>2.2583654356000002E-2</v>
      </c>
      <c r="AA82" s="123">
        <v>0.21618932754</v>
      </c>
    </row>
    <row r="83" spans="2:27" s="7" customFormat="1" ht="16.149999999999999" customHeight="1" x14ac:dyDescent="0.25">
      <c r="B83" s="127" t="s">
        <v>23</v>
      </c>
      <c r="C83" s="66" t="s">
        <v>89</v>
      </c>
      <c r="D83" s="66" t="s">
        <v>149</v>
      </c>
      <c r="E83" s="66" t="s">
        <v>163</v>
      </c>
      <c r="F83" s="66" t="s">
        <v>162</v>
      </c>
      <c r="G83" s="70">
        <v>9.0000000000000011E-3</v>
      </c>
      <c r="H83" s="7" t="s">
        <v>209</v>
      </c>
      <c r="I83" s="1"/>
      <c r="J83" s="7">
        <v>9.99</v>
      </c>
      <c r="K83" s="13">
        <v>9.4643925672999991</v>
      </c>
      <c r="L83" s="15">
        <v>4598092.6146999998</v>
      </c>
      <c r="M83" s="15">
        <v>4356171.5280999998</v>
      </c>
      <c r="N83" s="13">
        <v>16668.542903000001</v>
      </c>
      <c r="O83" s="15">
        <v>460269.53100000002</v>
      </c>
      <c r="P83" s="15">
        <v>1</v>
      </c>
      <c r="Q83" s="8">
        <v>2.9870000000000001E-2</v>
      </c>
      <c r="R83" s="1"/>
      <c r="S83" s="17">
        <v>1.0555352526812978</v>
      </c>
      <c r="T83" s="10">
        <v>1.18</v>
      </c>
      <c r="U83" s="10">
        <v>0.1</v>
      </c>
      <c r="V83" s="8">
        <v>0.12967032967</v>
      </c>
      <c r="W83" s="8">
        <v>0.12012012012012013</v>
      </c>
      <c r="X83" s="1"/>
      <c r="Y83" s="8">
        <v>4.9369747899999997E-2</v>
      </c>
      <c r="Z83" s="8">
        <v>6.9378916824000006E-2</v>
      </c>
      <c r="AA83" s="8">
        <v>0.24368969348</v>
      </c>
    </row>
    <row r="84" spans="2:27" s="7" customFormat="1" ht="16.149999999999999" customHeight="1" x14ac:dyDescent="0.25">
      <c r="B84" s="127" t="s">
        <v>35</v>
      </c>
      <c r="C84" s="66" t="s">
        <v>98</v>
      </c>
      <c r="D84" s="66" t="s">
        <v>149</v>
      </c>
      <c r="E84" s="66" t="s">
        <v>159</v>
      </c>
      <c r="F84" s="66" t="s">
        <v>160</v>
      </c>
      <c r="G84" s="70">
        <v>1.6E-2</v>
      </c>
      <c r="H84" s="7" t="s">
        <v>209</v>
      </c>
      <c r="I84" s="1"/>
      <c r="J84" s="7">
        <v>100.91</v>
      </c>
      <c r="K84" s="13">
        <v>99.043914063000003</v>
      </c>
      <c r="L84" s="15">
        <v>3145675.8054999998</v>
      </c>
      <c r="M84" s="15">
        <v>3087504.1537000001</v>
      </c>
      <c r="N84" s="13">
        <v>4256.1433349999998</v>
      </c>
      <c r="O84" s="15">
        <v>31173.082999999999</v>
      </c>
      <c r="P84" s="15">
        <v>1</v>
      </c>
      <c r="Q84" s="8">
        <v>2.0539999999999999E-2</v>
      </c>
      <c r="R84" s="1"/>
      <c r="S84" s="17">
        <v>1.0188409954781574</v>
      </c>
      <c r="T84" s="10">
        <v>13.91</v>
      </c>
      <c r="U84" s="10">
        <v>0.96</v>
      </c>
      <c r="V84" s="8">
        <v>0.14016525594000001</v>
      </c>
      <c r="W84" s="8">
        <v>0.11416113368348033</v>
      </c>
      <c r="X84" s="1"/>
      <c r="Y84" s="8">
        <v>1.7956219105999999E-2</v>
      </c>
      <c r="Z84" s="8">
        <v>2.3478030842000001E-2</v>
      </c>
      <c r="AA84" s="8">
        <v>0.16737900501</v>
      </c>
    </row>
    <row r="85" spans="2:27" ht="16.149999999999999" customHeight="1" x14ac:dyDescent="0.25">
      <c r="B85" s="128" t="s">
        <v>39</v>
      </c>
      <c r="C85" s="119" t="s">
        <v>101</v>
      </c>
      <c r="D85" s="119" t="s">
        <v>149</v>
      </c>
      <c r="E85" s="119" t="s">
        <v>170</v>
      </c>
      <c r="F85" s="119" t="s">
        <v>180</v>
      </c>
      <c r="G85" s="120">
        <v>1.2E-2</v>
      </c>
      <c r="H85" s="118" t="s">
        <v>209</v>
      </c>
      <c r="J85" s="118">
        <v>82.42</v>
      </c>
      <c r="K85" s="121">
        <v>88.748270581</v>
      </c>
      <c r="L85" s="122">
        <v>2179320.7930000001</v>
      </c>
      <c r="M85" s="122">
        <v>2346650.7088000001</v>
      </c>
      <c r="N85" s="121">
        <v>3681.3527785000001</v>
      </c>
      <c r="O85" s="122">
        <v>26441.65</v>
      </c>
      <c r="P85" s="122">
        <v>1</v>
      </c>
      <c r="Q85" s="123">
        <v>1.4030000000000001E-2</v>
      </c>
      <c r="S85" s="124">
        <v>0.92869415325424032</v>
      </c>
      <c r="T85" s="125">
        <v>11.261900000000001</v>
      </c>
      <c r="U85" s="125">
        <v>0.8276</v>
      </c>
      <c r="V85" s="123">
        <v>0.15047969</v>
      </c>
      <c r="W85" s="123">
        <v>0.12049502547925262</v>
      </c>
      <c r="Y85" s="123">
        <v>3.3491289795999999E-3</v>
      </c>
      <c r="Z85" s="123">
        <v>2.5351901557000001E-2</v>
      </c>
      <c r="AA85" s="123">
        <v>0.26445460804999998</v>
      </c>
    </row>
    <row r="86" spans="2:27" s="7" customFormat="1" ht="16.149999999999999" customHeight="1" x14ac:dyDescent="0.25">
      <c r="B86" s="127" t="s">
        <v>41</v>
      </c>
      <c r="C86" s="66" t="s">
        <v>103</v>
      </c>
      <c r="D86" s="66" t="s">
        <v>149</v>
      </c>
      <c r="E86" s="66" t="s">
        <v>184</v>
      </c>
      <c r="F86" s="66" t="s">
        <v>185</v>
      </c>
      <c r="G86" s="70">
        <v>1.0500000000000001E-2</v>
      </c>
      <c r="H86" s="7" t="s">
        <v>209</v>
      </c>
      <c r="I86" s="1"/>
      <c r="J86" s="7">
        <v>8.09</v>
      </c>
      <c r="K86" s="13">
        <v>9.2401215872000009</v>
      </c>
      <c r="L86" s="15">
        <v>2817309.7111999998</v>
      </c>
      <c r="M86" s="15">
        <v>3217834.8925000001</v>
      </c>
      <c r="N86" s="13">
        <v>9061.2810649999992</v>
      </c>
      <c r="O86" s="15">
        <v>348245.94699999999</v>
      </c>
      <c r="P86" s="15">
        <v>1</v>
      </c>
      <c r="Q86" s="8">
        <v>1.7319999999999999E-2</v>
      </c>
      <c r="R86" s="1"/>
      <c r="S86" s="17">
        <v>0.87552960463277651</v>
      </c>
      <c r="T86" s="10">
        <v>1.0429999999999999</v>
      </c>
      <c r="U86" s="10">
        <v>0.09</v>
      </c>
      <c r="V86" s="8">
        <v>0.16608280254999999</v>
      </c>
      <c r="W86" s="8">
        <v>0.13349814585908532</v>
      </c>
      <c r="X86" s="1"/>
      <c r="Y86" s="8">
        <v>1.2787276591999998E-3</v>
      </c>
      <c r="Z86" s="8">
        <v>6.7847111328000004E-2</v>
      </c>
      <c r="AA86" s="8">
        <v>0.48251227178999995</v>
      </c>
    </row>
    <row r="87" spans="2:27" ht="16.149999999999999" customHeight="1" x14ac:dyDescent="0.25">
      <c r="B87" s="128" t="s">
        <v>46</v>
      </c>
      <c r="C87" s="119" t="s">
        <v>108</v>
      </c>
      <c r="D87" s="119" t="s">
        <v>149</v>
      </c>
      <c r="E87" s="119" t="s">
        <v>163</v>
      </c>
      <c r="F87" s="119" t="s">
        <v>181</v>
      </c>
      <c r="G87" s="120">
        <v>1.06E-2</v>
      </c>
      <c r="H87" s="118" t="s">
        <v>379</v>
      </c>
      <c r="J87" s="118">
        <v>90.25</v>
      </c>
      <c r="K87" s="121">
        <v>92.792336091999999</v>
      </c>
      <c r="L87" s="122">
        <v>1471099.8188</v>
      </c>
      <c r="M87" s="122">
        <v>1512540.5962</v>
      </c>
      <c r="N87" s="121">
        <v>7978.2615089999999</v>
      </c>
      <c r="O87" s="122">
        <v>16300.275</v>
      </c>
      <c r="P87" s="122">
        <v>1</v>
      </c>
      <c r="Q87" s="123">
        <v>9.5099999999999994E-3</v>
      </c>
      <c r="S87" s="124">
        <v>0.97260187425953615</v>
      </c>
      <c r="T87" s="125">
        <v>10.5</v>
      </c>
      <c r="U87" s="125">
        <v>0.8</v>
      </c>
      <c r="V87" s="123">
        <v>0.13200905203999999</v>
      </c>
      <c r="W87" s="123">
        <v>0.10637119113573409</v>
      </c>
      <c r="Y87" s="123">
        <v>1.3849755159999999E-2</v>
      </c>
      <c r="Z87" s="123">
        <v>4.9973179950000002E-2</v>
      </c>
      <c r="AA87" s="123">
        <v>0.28281487093000002</v>
      </c>
    </row>
    <row r="88" spans="2:27" ht="16.149999999999999" customHeight="1" x14ac:dyDescent="0.25">
      <c r="B88" s="128" t="s">
        <v>79</v>
      </c>
      <c r="C88" s="119" t="s">
        <v>147</v>
      </c>
      <c r="D88" s="119" t="s">
        <v>149</v>
      </c>
      <c r="E88" s="119" t="s">
        <v>186</v>
      </c>
      <c r="F88" s="119" t="s">
        <v>213</v>
      </c>
      <c r="G88" s="120">
        <v>1.1999999999999999E-2</v>
      </c>
      <c r="H88" s="118" t="s">
        <v>209</v>
      </c>
      <c r="J88" s="118">
        <v>22.07</v>
      </c>
      <c r="K88" s="121">
        <v>105.79728933</v>
      </c>
      <c r="L88" s="122">
        <v>487398.35808999999</v>
      </c>
      <c r="M88" s="122">
        <v>2336448.8043999998</v>
      </c>
      <c r="N88" s="121">
        <v>1095.62437</v>
      </c>
      <c r="O88" s="122">
        <v>22084.202904000002</v>
      </c>
      <c r="P88" s="122">
        <v>1</v>
      </c>
      <c r="Q88" s="123">
        <v>3.14E-3</v>
      </c>
      <c r="S88" s="124">
        <v>0.20860647885939557</v>
      </c>
      <c r="T88" s="125">
        <v>3.7359</v>
      </c>
      <c r="U88" s="125">
        <v>0.27</v>
      </c>
      <c r="V88" s="123">
        <v>0.17747743467999999</v>
      </c>
      <c r="W88" s="123">
        <v>0.14680561848663345</v>
      </c>
      <c r="Y88" s="123">
        <v>-2.4367320782000001E-2</v>
      </c>
      <c r="Z88" s="123">
        <v>8.4291467127000003E-2</v>
      </c>
      <c r="AA88" s="123">
        <v>0.24190328765999999</v>
      </c>
    </row>
    <row r="89" spans="2:27" s="7" customFormat="1" ht="16.149999999999999" customHeight="1" x14ac:dyDescent="0.25">
      <c r="B89" s="127" t="s">
        <v>222</v>
      </c>
      <c r="C89" s="66" t="s">
        <v>289</v>
      </c>
      <c r="D89" s="66" t="s">
        <v>149</v>
      </c>
      <c r="E89" s="66" t="s">
        <v>320</v>
      </c>
      <c r="F89" s="66" t="s">
        <v>328</v>
      </c>
      <c r="G89" s="70">
        <v>1.6E-2</v>
      </c>
      <c r="H89" s="7" t="s">
        <v>209</v>
      </c>
      <c r="I89" s="1"/>
      <c r="J89" s="7">
        <v>81.48</v>
      </c>
      <c r="K89" s="13">
        <v>94.596132087000001</v>
      </c>
      <c r="L89" s="15">
        <v>1199709.0756000001</v>
      </c>
      <c r="M89" s="15">
        <v>1392830.611</v>
      </c>
      <c r="N89" s="13">
        <v>2598.1314990000001</v>
      </c>
      <c r="O89" s="15">
        <v>14723.97</v>
      </c>
      <c r="P89" s="15">
        <v>1</v>
      </c>
      <c r="Q89" s="8">
        <v>7.8700000000000003E-3</v>
      </c>
      <c r="R89" s="1"/>
      <c r="S89" s="17">
        <v>0.86134600012041618</v>
      </c>
      <c r="T89" s="10">
        <v>11.63</v>
      </c>
      <c r="U89" s="10">
        <v>0.88</v>
      </c>
      <c r="V89" s="8">
        <v>0.14695476370999999</v>
      </c>
      <c r="W89" s="8">
        <v>0.12960235640648013</v>
      </c>
      <c r="X89" s="1"/>
      <c r="Y89" s="8">
        <v>2.1052631578999999E-2</v>
      </c>
      <c r="Z89" s="8">
        <v>2.2954505348E-2</v>
      </c>
      <c r="AA89" s="8">
        <v>0.18906289719</v>
      </c>
    </row>
    <row r="90" spans="2:27" ht="16.149999999999999" customHeight="1" x14ac:dyDescent="0.25">
      <c r="B90" s="128" t="s">
        <v>51</v>
      </c>
      <c r="C90" s="119" t="s">
        <v>114</v>
      </c>
      <c r="D90" s="119" t="s">
        <v>149</v>
      </c>
      <c r="E90" s="119" t="s">
        <v>186</v>
      </c>
      <c r="F90" s="119" t="s">
        <v>162</v>
      </c>
      <c r="G90" s="120">
        <v>0.01</v>
      </c>
      <c r="H90" s="118" t="s">
        <v>209</v>
      </c>
      <c r="J90" s="118">
        <v>83.7</v>
      </c>
      <c r="K90" s="121">
        <v>89.397560466000002</v>
      </c>
      <c r="L90" s="122">
        <v>728319.90238999994</v>
      </c>
      <c r="M90" s="122">
        <v>777897.52106000006</v>
      </c>
      <c r="N90" s="121">
        <v>2904.0407059999998</v>
      </c>
      <c r="O90" s="122">
        <v>8701.5519999000007</v>
      </c>
      <c r="P90" s="122">
        <v>1</v>
      </c>
      <c r="Q90" s="123">
        <v>4.7399999999999994E-3</v>
      </c>
      <c r="S90" s="124">
        <v>0.93626715945826156</v>
      </c>
      <c r="T90" s="125">
        <v>10.93</v>
      </c>
      <c r="U90" s="125">
        <v>0.88</v>
      </c>
      <c r="V90" s="123">
        <v>0.14657368914999999</v>
      </c>
      <c r="W90" s="123">
        <v>0.12616487455197134</v>
      </c>
      <c r="Y90" s="123">
        <v>-1.8757327081999998E-2</v>
      </c>
      <c r="Z90" s="123">
        <v>3.0006011597000001E-2</v>
      </c>
      <c r="AA90" s="123">
        <v>0.28446001575000002</v>
      </c>
    </row>
    <row r="91" spans="2:27" s="7" customFormat="1" ht="16.149999999999999" customHeight="1" x14ac:dyDescent="0.25">
      <c r="B91" s="127" t="s">
        <v>59</v>
      </c>
      <c r="C91" s="66" t="s">
        <v>123</v>
      </c>
      <c r="D91" s="66" t="s">
        <v>149</v>
      </c>
      <c r="E91" s="66" t="s">
        <v>170</v>
      </c>
      <c r="F91" s="66" t="s">
        <v>197</v>
      </c>
      <c r="G91" s="70">
        <v>0.01</v>
      </c>
      <c r="H91" s="7" t="s">
        <v>209</v>
      </c>
      <c r="I91" s="1"/>
      <c r="J91" s="7">
        <v>67</v>
      </c>
      <c r="K91" s="13">
        <v>85.068983434000003</v>
      </c>
      <c r="L91" s="15">
        <v>419277.49099999998</v>
      </c>
      <c r="M91" s="15">
        <v>532350.89457</v>
      </c>
      <c r="N91" s="13">
        <v>613.05415849999997</v>
      </c>
      <c r="O91" s="15">
        <v>6257.8729999999996</v>
      </c>
      <c r="P91" s="15">
        <v>1</v>
      </c>
      <c r="Q91" s="8">
        <v>2.7900000000000004E-3</v>
      </c>
      <c r="R91" s="1"/>
      <c r="S91" s="17">
        <v>0.78759610489505072</v>
      </c>
      <c r="T91" s="10">
        <v>10.119999999999999</v>
      </c>
      <c r="U91" s="10">
        <v>0.75</v>
      </c>
      <c r="V91" s="8">
        <v>0.16341030194999998</v>
      </c>
      <c r="W91" s="8">
        <v>0.13432835820895522</v>
      </c>
      <c r="X91" s="1"/>
      <c r="Y91" s="8">
        <v>-1.8315018315000001E-2</v>
      </c>
      <c r="Z91" s="8">
        <v>-5.1951279747000003E-3</v>
      </c>
      <c r="AA91" s="8">
        <v>0.26175229134</v>
      </c>
    </row>
    <row r="92" spans="2:27" ht="16.149999999999999" customHeight="1" x14ac:dyDescent="0.25">
      <c r="B92" s="128" t="s">
        <v>639</v>
      </c>
      <c r="C92" s="119" t="s">
        <v>126</v>
      </c>
      <c r="D92" s="119" t="s">
        <v>149</v>
      </c>
      <c r="E92" s="119" t="s">
        <v>170</v>
      </c>
      <c r="F92" s="119" t="s">
        <v>179</v>
      </c>
      <c r="G92" s="120">
        <v>8.9999999999999993E-3</v>
      </c>
      <c r="H92" s="118" t="s">
        <v>209</v>
      </c>
      <c r="J92" s="118">
        <v>84.77</v>
      </c>
      <c r="K92" s="121">
        <v>92.915335241999998</v>
      </c>
      <c r="L92" s="122">
        <v>1442082.4024</v>
      </c>
      <c r="M92" s="122">
        <v>1580648.459</v>
      </c>
      <c r="N92" s="121">
        <v>4270.3332174999996</v>
      </c>
      <c r="O92" s="122">
        <v>17011.706999999999</v>
      </c>
      <c r="P92" s="122">
        <v>1</v>
      </c>
      <c r="Q92" s="123">
        <v>9.4399999999999987E-3</v>
      </c>
      <c r="S92" s="124">
        <v>0.91233594303044485</v>
      </c>
      <c r="T92" s="125">
        <v>11.64</v>
      </c>
      <c r="U92" s="125">
        <v>0.83</v>
      </c>
      <c r="V92" s="123">
        <v>0.13865396069000002</v>
      </c>
      <c r="W92" s="123">
        <v>0.11749439660257166</v>
      </c>
      <c r="Y92" s="123">
        <v>-3.5017037249000002E-2</v>
      </c>
      <c r="Z92" s="123">
        <v>2.2010967354000002E-2</v>
      </c>
      <c r="AA92" s="123">
        <v>0.15929407443000002</v>
      </c>
    </row>
    <row r="93" spans="2:27" s="7" customFormat="1" ht="16.149999999999999" customHeight="1" x14ac:dyDescent="0.25">
      <c r="B93" s="127" t="s">
        <v>234</v>
      </c>
      <c r="C93" s="66" t="s">
        <v>293</v>
      </c>
      <c r="D93" s="66" t="s">
        <v>149</v>
      </c>
      <c r="E93" s="66" t="s">
        <v>320</v>
      </c>
      <c r="F93" s="66" t="s">
        <v>332</v>
      </c>
      <c r="G93" s="70">
        <v>1.2E-2</v>
      </c>
      <c r="H93" s="7" t="s">
        <v>209</v>
      </c>
      <c r="I93" s="1"/>
      <c r="J93" s="7">
        <v>9.19</v>
      </c>
      <c r="K93" s="13">
        <v>8.7942354084000005</v>
      </c>
      <c r="L93" s="15">
        <v>1858239.9182</v>
      </c>
      <c r="M93" s="15">
        <v>1778215.3737999999</v>
      </c>
      <c r="N93" s="13">
        <v>5716.3457644999999</v>
      </c>
      <c r="O93" s="15">
        <v>202202.38500000001</v>
      </c>
      <c r="P93" s="15">
        <v>1</v>
      </c>
      <c r="Q93" s="8">
        <v>1.21E-2</v>
      </c>
      <c r="R93" s="1"/>
      <c r="S93" s="17">
        <v>1.0450027288582673</v>
      </c>
      <c r="T93" s="10">
        <v>1.1399999999999999</v>
      </c>
      <c r="U93" s="10">
        <v>0.09</v>
      </c>
      <c r="V93" s="8">
        <v>0.13333333333</v>
      </c>
      <c r="W93" s="8">
        <v>0.11751904243743201</v>
      </c>
      <c r="X93" s="1"/>
      <c r="Y93" s="8">
        <v>1.2114537446999999E-2</v>
      </c>
      <c r="Z93" s="8">
        <v>6.4345218851000002E-2</v>
      </c>
      <c r="AA93" s="8">
        <v>0.22419281064999999</v>
      </c>
    </row>
    <row r="94" spans="2:27" ht="16.149999999999999" customHeight="1" x14ac:dyDescent="0.25">
      <c r="B94" s="128" t="s">
        <v>230</v>
      </c>
      <c r="C94" s="119" t="s">
        <v>246</v>
      </c>
      <c r="D94" s="119" t="s">
        <v>149</v>
      </c>
      <c r="E94" s="119" t="s">
        <v>186</v>
      </c>
      <c r="F94" s="119" t="s">
        <v>340</v>
      </c>
      <c r="G94" s="120"/>
      <c r="H94" s="118" t="s">
        <v>339</v>
      </c>
      <c r="J94" s="118">
        <v>25.25</v>
      </c>
      <c r="K94" s="121">
        <v>98.079201267000002</v>
      </c>
      <c r="L94" s="122">
        <v>354633.92700000003</v>
      </c>
      <c r="M94" s="122">
        <v>1377513.3585000001</v>
      </c>
      <c r="N94" s="121">
        <v>1079.3041840000001</v>
      </c>
      <c r="O94" s="122">
        <v>14044.907999999999</v>
      </c>
      <c r="P94" s="122">
        <v>1</v>
      </c>
      <c r="Q94" s="123">
        <v>2.3E-3</v>
      </c>
      <c r="S94" s="124">
        <v>0.2574450003040113</v>
      </c>
      <c r="T94" s="125">
        <v>4.6900000000000004</v>
      </c>
      <c r="U94" s="125">
        <v>0.3</v>
      </c>
      <c r="V94" s="123">
        <v>0.16720142602999999</v>
      </c>
      <c r="W94" s="123">
        <v>0.14257425742574256</v>
      </c>
      <c r="Y94" s="123">
        <v>-6.7452816471999993E-2</v>
      </c>
      <c r="Z94" s="123">
        <v>-1.9419513874E-3</v>
      </c>
      <c r="AA94" s="123">
        <v>6.1140466961999998E-2</v>
      </c>
    </row>
    <row r="95" spans="2:27" s="7" customFormat="1" ht="16.149999999999999" customHeight="1" x14ac:dyDescent="0.25">
      <c r="B95" s="127" t="s">
        <v>70</v>
      </c>
      <c r="C95" s="66" t="s">
        <v>136</v>
      </c>
      <c r="D95" s="66" t="s">
        <v>149</v>
      </c>
      <c r="E95" s="66" t="s">
        <v>172</v>
      </c>
      <c r="F95" s="66" t="s">
        <v>207</v>
      </c>
      <c r="G95" s="70">
        <v>8.0000000000000002E-3</v>
      </c>
      <c r="H95" s="7" t="s">
        <v>336</v>
      </c>
      <c r="I95" s="1"/>
      <c r="J95" s="7">
        <v>8.4499999999999993</v>
      </c>
      <c r="K95" s="13">
        <v>9.5512985012999998</v>
      </c>
      <c r="L95" s="15">
        <v>315047.6875</v>
      </c>
      <c r="M95" s="15">
        <v>356108.2255</v>
      </c>
      <c r="N95" s="13">
        <v>952.223029</v>
      </c>
      <c r="O95" s="15">
        <v>37283.75</v>
      </c>
      <c r="P95" s="15">
        <v>1</v>
      </c>
      <c r="Q95" s="8">
        <v>2.0599999999999998E-3</v>
      </c>
      <c r="R95" s="1"/>
      <c r="S95" s="17">
        <v>0.88469646287883208</v>
      </c>
      <c r="T95" s="10">
        <v>1.149</v>
      </c>
      <c r="U95" s="10">
        <v>0.1</v>
      </c>
      <c r="V95" s="8">
        <v>0.14922077921999999</v>
      </c>
      <c r="W95" s="8">
        <v>0.14201183431952666</v>
      </c>
      <c r="X95" s="1"/>
      <c r="Y95" s="8">
        <v>4.1923551171000002E-2</v>
      </c>
      <c r="Z95" s="8">
        <v>6.2896664403999991E-2</v>
      </c>
      <c r="AA95" s="8">
        <v>0.26408061401999999</v>
      </c>
    </row>
    <row r="96" spans="2:27" s="7" customFormat="1" ht="16.149999999999999" customHeight="1" x14ac:dyDescent="0.25">
      <c r="B96" s="127" t="s">
        <v>67</v>
      </c>
      <c r="C96" s="66" t="s">
        <v>133</v>
      </c>
      <c r="D96" s="66" t="s">
        <v>149</v>
      </c>
      <c r="E96" s="66" t="s">
        <v>204</v>
      </c>
      <c r="F96" s="66" t="s">
        <v>205</v>
      </c>
      <c r="G96" s="70">
        <v>1.15E-2</v>
      </c>
      <c r="H96" s="7" t="s">
        <v>334</v>
      </c>
      <c r="I96" s="1"/>
      <c r="J96" s="7">
        <v>86.41</v>
      </c>
      <c r="K96" s="13">
        <v>101.4172311</v>
      </c>
      <c r="L96" s="15">
        <v>281038.50144000002</v>
      </c>
      <c r="M96" s="15">
        <v>329847.77977000002</v>
      </c>
      <c r="N96" s="13">
        <v>637.84783200000004</v>
      </c>
      <c r="O96" s="15">
        <v>3252.384</v>
      </c>
      <c r="P96" s="15">
        <v>1</v>
      </c>
      <c r="Q96" s="8">
        <v>1.82E-3</v>
      </c>
      <c r="R96" s="1"/>
      <c r="S96" s="17">
        <v>0.85202483900193959</v>
      </c>
      <c r="T96" s="10">
        <v>12.76</v>
      </c>
      <c r="U96" s="10">
        <v>1.06</v>
      </c>
      <c r="V96" s="8">
        <v>0.17871148459</v>
      </c>
      <c r="W96" s="8">
        <v>0.14720518458511747</v>
      </c>
      <c r="X96" s="1"/>
      <c r="Y96" s="8">
        <v>-2.0960797642000002E-2</v>
      </c>
      <c r="Z96" s="8">
        <v>0.11313367559</v>
      </c>
      <c r="AA96" s="8">
        <v>0.42413318570999997</v>
      </c>
    </row>
    <row r="97" spans="2:27" ht="16.149999999999999" customHeight="1" x14ac:dyDescent="0.25">
      <c r="B97" s="128" t="s">
        <v>237</v>
      </c>
      <c r="C97" s="119" t="s">
        <v>294</v>
      </c>
      <c r="D97" s="119" t="s">
        <v>149</v>
      </c>
      <c r="E97" s="119" t="s">
        <v>333</v>
      </c>
      <c r="F97" s="119" t="s">
        <v>181</v>
      </c>
      <c r="G97" s="120">
        <v>1.0999999999999999E-2</v>
      </c>
      <c r="H97" s="118" t="s">
        <v>335</v>
      </c>
      <c r="J97" s="118">
        <v>97.27</v>
      </c>
      <c r="K97" s="121">
        <v>99.906486274000002</v>
      </c>
      <c r="L97" s="122">
        <v>1242090.4321999999</v>
      </c>
      <c r="M97" s="122">
        <v>1275757.0754</v>
      </c>
      <c r="N97" s="121">
        <v>6632.1384994999999</v>
      </c>
      <c r="O97" s="122">
        <v>12769.512000000001</v>
      </c>
      <c r="P97" s="122">
        <v>1</v>
      </c>
      <c r="Q97" s="123">
        <v>8.1100000000000009E-3</v>
      </c>
      <c r="S97" s="124">
        <v>0.97361045941732682</v>
      </c>
      <c r="T97" s="125">
        <v>14.025</v>
      </c>
      <c r="U97" s="125">
        <v>1.1499999999999999</v>
      </c>
      <c r="V97" s="123">
        <v>0.15851039782999998</v>
      </c>
      <c r="W97" s="123">
        <v>0.14187313662999898</v>
      </c>
      <c r="Y97" s="123">
        <v>-8.2265315223000006E-3</v>
      </c>
      <c r="Z97" s="123">
        <v>1.9358776941000001E-2</v>
      </c>
      <c r="AA97" s="123">
        <v>0.27566952802</v>
      </c>
    </row>
    <row r="98" spans="2:27" s="7" customFormat="1" ht="16.149999999999999" customHeight="1" x14ac:dyDescent="0.25">
      <c r="B98" s="127" t="s">
        <v>224</v>
      </c>
      <c r="C98" s="66" t="s">
        <v>243</v>
      </c>
      <c r="D98" s="66" t="s">
        <v>149</v>
      </c>
      <c r="E98" s="66" t="s">
        <v>163</v>
      </c>
      <c r="F98" s="66" t="s">
        <v>196</v>
      </c>
      <c r="G98" s="70">
        <v>0.01</v>
      </c>
      <c r="H98" s="7" t="s">
        <v>338</v>
      </c>
      <c r="I98" s="1"/>
      <c r="J98" s="7">
        <v>81.89</v>
      </c>
      <c r="K98" s="13">
        <v>90.933569237</v>
      </c>
      <c r="L98" s="15">
        <v>965257.65682999999</v>
      </c>
      <c r="M98" s="15">
        <v>1071856.4412</v>
      </c>
      <c r="N98" s="13">
        <v>2591.0379840000001</v>
      </c>
      <c r="O98" s="15">
        <v>11787.246999999999</v>
      </c>
      <c r="P98" s="15">
        <v>1</v>
      </c>
      <c r="Q98" s="8">
        <v>6.1999999999999998E-3</v>
      </c>
      <c r="R98" s="1"/>
      <c r="S98" s="17">
        <v>0.90054751712835812</v>
      </c>
      <c r="T98" s="10">
        <v>11.23</v>
      </c>
      <c r="U98" s="10">
        <v>0.64</v>
      </c>
      <c r="V98" s="8">
        <v>0.1436061381</v>
      </c>
      <c r="W98" s="8">
        <v>9.3784344852851378E-2</v>
      </c>
      <c r="X98" s="1"/>
      <c r="Y98" s="8">
        <v>5.5103852245999996E-3</v>
      </c>
      <c r="Z98" s="8">
        <v>3.7862988062000003E-2</v>
      </c>
      <c r="AA98" s="8">
        <v>0.20332799972000001</v>
      </c>
    </row>
    <row r="99" spans="2:27" ht="16.149999999999999" customHeight="1" x14ac:dyDescent="0.25">
      <c r="B99" s="128" t="s">
        <v>50</v>
      </c>
      <c r="C99" s="119" t="s">
        <v>113</v>
      </c>
      <c r="D99" s="119" t="s">
        <v>149</v>
      </c>
      <c r="E99" s="119" t="s">
        <v>161</v>
      </c>
      <c r="F99" s="119" t="s">
        <v>190</v>
      </c>
      <c r="G99" s="120">
        <v>1.4999999999999999E-2</v>
      </c>
      <c r="H99" s="118" t="s">
        <v>326</v>
      </c>
      <c r="J99" s="118">
        <v>77.3</v>
      </c>
      <c r="K99" s="121">
        <v>95.394580688000005</v>
      </c>
      <c r="L99" s="122">
        <v>628200.32590000005</v>
      </c>
      <c r="M99" s="122">
        <v>775251.05663000001</v>
      </c>
      <c r="N99" s="121">
        <v>1383.1012324999999</v>
      </c>
      <c r="O99" s="122">
        <v>8126.7830000000004</v>
      </c>
      <c r="P99" s="122">
        <v>1</v>
      </c>
      <c r="Q99" s="123">
        <v>4.0999999999999995E-3</v>
      </c>
      <c r="S99" s="124">
        <v>0.81031856781067457</v>
      </c>
      <c r="T99" s="125">
        <v>12.38</v>
      </c>
      <c r="U99" s="125">
        <v>0.95</v>
      </c>
      <c r="V99" s="123">
        <v>0.16289473684</v>
      </c>
      <c r="W99" s="123">
        <v>0.14747736093143596</v>
      </c>
      <c r="Y99" s="123">
        <v>-1.2266802964000002E-2</v>
      </c>
      <c r="Z99" s="123">
        <v>3.6956216531000001E-2</v>
      </c>
      <c r="AA99" s="123">
        <v>0.19049550327999998</v>
      </c>
    </row>
    <row r="100" spans="2:27" s="7" customFormat="1" ht="16.149999999999999" customHeight="1" x14ac:dyDescent="0.25">
      <c r="B100" s="127" t="s">
        <v>47</v>
      </c>
      <c r="C100" s="66" t="s">
        <v>109</v>
      </c>
      <c r="D100" s="66" t="s">
        <v>149</v>
      </c>
      <c r="E100" s="66" t="s">
        <v>163</v>
      </c>
      <c r="F100" s="66" t="s">
        <v>188</v>
      </c>
      <c r="G100" s="70">
        <v>0.01</v>
      </c>
      <c r="H100" s="7" t="s">
        <v>324</v>
      </c>
      <c r="I100" s="1"/>
      <c r="J100" s="7">
        <v>95.9</v>
      </c>
      <c r="K100" s="13">
        <v>95.673472318999998</v>
      </c>
      <c r="L100" s="15">
        <v>1626466.3015999999</v>
      </c>
      <c r="M100" s="15">
        <v>1622624.3866999999</v>
      </c>
      <c r="N100" s="13">
        <v>5688.1649244999999</v>
      </c>
      <c r="O100" s="15">
        <v>16960.024000000001</v>
      </c>
      <c r="P100" s="15">
        <v>1</v>
      </c>
      <c r="Q100" s="8">
        <v>1.0449999999999999E-2</v>
      </c>
      <c r="R100" s="1"/>
      <c r="S100" s="17">
        <v>1.0023677167297191</v>
      </c>
      <c r="T100" s="10">
        <v>11.5</v>
      </c>
      <c r="U100" s="10">
        <v>1</v>
      </c>
      <c r="V100" s="8">
        <v>0.14584654407</v>
      </c>
      <c r="W100" s="8">
        <v>0.12513034410844628</v>
      </c>
      <c r="X100" s="1"/>
      <c r="Y100" s="8">
        <v>2.5626820086E-2</v>
      </c>
      <c r="Z100" s="8">
        <v>7.0422301681999991E-2</v>
      </c>
      <c r="AA100" s="8">
        <v>0.38719670135999995</v>
      </c>
    </row>
    <row r="101" spans="2:27" ht="16.149999999999999" customHeight="1" x14ac:dyDescent="0.25">
      <c r="B101" s="128" t="s">
        <v>34</v>
      </c>
      <c r="C101" s="119" t="s">
        <v>482</v>
      </c>
      <c r="D101" s="119" t="s">
        <v>149</v>
      </c>
      <c r="E101" s="119" t="s">
        <v>478</v>
      </c>
      <c r="F101" s="119" t="s">
        <v>478</v>
      </c>
      <c r="G101" s="120">
        <v>8.0000000000000002E-3</v>
      </c>
      <c r="H101" s="118" t="s">
        <v>323</v>
      </c>
      <c r="J101" s="118">
        <v>97.95</v>
      </c>
      <c r="K101" s="121">
        <v>98.433477526000004</v>
      </c>
      <c r="L101" s="122">
        <v>1510203.4827000001</v>
      </c>
      <c r="M101" s="122">
        <v>1517657.7904000001</v>
      </c>
      <c r="N101" s="121">
        <v>3684.3264155000002</v>
      </c>
      <c r="O101" s="122">
        <v>15418.106</v>
      </c>
      <c r="P101" s="122">
        <v>1</v>
      </c>
      <c r="Q101" s="123">
        <v>9.7800000000000005E-3</v>
      </c>
      <c r="S101" s="124">
        <v>0.99508828156688567</v>
      </c>
      <c r="T101" s="125">
        <v>12.35</v>
      </c>
      <c r="U101" s="125">
        <v>0.95</v>
      </c>
      <c r="V101" s="123">
        <v>0.12890094979</v>
      </c>
      <c r="W101" s="123">
        <v>0.11638591117917303</v>
      </c>
      <c r="Y101" s="123">
        <v>4.0853845347999998E-4</v>
      </c>
      <c r="Z101" s="123">
        <v>1.9486528310000001E-2</v>
      </c>
      <c r="AA101" s="123">
        <v>0.16399636952000002</v>
      </c>
    </row>
    <row r="102" spans="2:27" s="7" customFormat="1" ht="16.149999999999999" customHeight="1" x14ac:dyDescent="0.25">
      <c r="B102" s="127" t="s">
        <v>58</v>
      </c>
      <c r="C102" s="66" t="s">
        <v>122</v>
      </c>
      <c r="D102" s="66" t="s">
        <v>149</v>
      </c>
      <c r="E102" s="66" t="s">
        <v>163</v>
      </c>
      <c r="F102" s="66" t="s">
        <v>196</v>
      </c>
      <c r="G102" s="70">
        <v>0.01</v>
      </c>
      <c r="H102" s="7" t="s">
        <v>327</v>
      </c>
      <c r="I102" s="1"/>
      <c r="J102" s="7">
        <v>9.81</v>
      </c>
      <c r="K102" s="13">
        <v>9.8265438584999991</v>
      </c>
      <c r="L102" s="15">
        <v>1433253.6255000001</v>
      </c>
      <c r="M102" s="15">
        <v>1435670.7045</v>
      </c>
      <c r="N102" s="13">
        <v>6313.3570110000001</v>
      </c>
      <c r="O102" s="15">
        <v>146101.28700000001</v>
      </c>
      <c r="P102" s="15">
        <v>1</v>
      </c>
      <c r="Q102" s="8">
        <v>9.3699999999999999E-3</v>
      </c>
      <c r="R102" s="1"/>
      <c r="S102" s="17">
        <v>0.99831641126949344</v>
      </c>
      <c r="T102" s="10">
        <v>1.51</v>
      </c>
      <c r="U102" s="10">
        <v>0.13</v>
      </c>
      <c r="V102" s="8">
        <v>0.16201716737999999</v>
      </c>
      <c r="W102" s="8">
        <v>0.15902140672782875</v>
      </c>
      <c r="X102" s="1"/>
      <c r="Y102" s="8">
        <v>2.1510913266E-3</v>
      </c>
      <c r="Z102" s="8">
        <v>2.4936414977000002E-2</v>
      </c>
      <c r="AA102" s="8">
        <v>0.23341016881000001</v>
      </c>
    </row>
    <row r="103" spans="2:27" ht="16.149999999999999" customHeight="1" x14ac:dyDescent="0.25">
      <c r="B103" s="128" t="s">
        <v>36</v>
      </c>
      <c r="C103" s="119" t="s">
        <v>99</v>
      </c>
      <c r="D103" s="119" t="s">
        <v>149</v>
      </c>
      <c r="E103" s="119" t="s">
        <v>178</v>
      </c>
      <c r="F103" s="119" t="s">
        <v>178</v>
      </c>
      <c r="G103" s="120">
        <v>0.01</v>
      </c>
      <c r="H103" s="118" t="s">
        <v>329</v>
      </c>
      <c r="J103" s="118">
        <v>79.680000000000007</v>
      </c>
      <c r="K103" s="121">
        <v>84.736347355000007</v>
      </c>
      <c r="L103" s="122">
        <v>1242404.3443</v>
      </c>
      <c r="M103" s="122">
        <v>1321245.0562</v>
      </c>
      <c r="N103" s="121">
        <v>1565.0155565</v>
      </c>
      <c r="O103" s="122">
        <v>15592.424000000001</v>
      </c>
      <c r="P103" s="122">
        <v>1</v>
      </c>
      <c r="Q103" s="123">
        <v>8.1000000000000013E-3</v>
      </c>
      <c r="S103" s="124">
        <v>0.94032847163193611</v>
      </c>
      <c r="T103" s="125">
        <v>10.199999999999999</v>
      </c>
      <c r="U103" s="125">
        <v>0.85</v>
      </c>
      <c r="V103" s="123">
        <v>0.13011863758</v>
      </c>
      <c r="W103" s="123">
        <v>0.12801204819277107</v>
      </c>
      <c r="Y103" s="123">
        <v>6.6961465582000002E-3</v>
      </c>
      <c r="Z103" s="123">
        <v>-1.4853923857E-2</v>
      </c>
      <c r="AA103" s="123">
        <v>0.15579767542</v>
      </c>
    </row>
    <row r="104" spans="2:27" s="7" customFormat="1" ht="16.149999999999999" customHeight="1" x14ac:dyDescent="0.25">
      <c r="B104" s="127" t="s">
        <v>386</v>
      </c>
      <c r="C104" s="66" t="s">
        <v>131</v>
      </c>
      <c r="D104" s="66" t="s">
        <v>149</v>
      </c>
      <c r="E104" s="66" t="s">
        <v>163</v>
      </c>
      <c r="F104" s="66" t="s">
        <v>164</v>
      </c>
      <c r="G104" s="70">
        <v>9.4999999999999998E-3</v>
      </c>
      <c r="H104" s="7" t="s">
        <v>209</v>
      </c>
      <c r="I104" s="1"/>
      <c r="J104" s="7">
        <v>9.33</v>
      </c>
      <c r="K104" s="13">
        <v>10.116839185</v>
      </c>
      <c r="L104" s="15">
        <v>928532.53475999995</v>
      </c>
      <c r="M104" s="15">
        <v>1006839.6926</v>
      </c>
      <c r="N104" s="13">
        <v>2855.7118934999999</v>
      </c>
      <c r="O104" s="15">
        <v>99521.172000000006</v>
      </c>
      <c r="P104" s="15">
        <v>1</v>
      </c>
      <c r="Q104" s="8">
        <v>6.0699999999999999E-3</v>
      </c>
      <c r="R104" s="1"/>
      <c r="S104" s="17">
        <v>0.92222480059121348</v>
      </c>
      <c r="T104" s="10">
        <v>1.1619999999999999</v>
      </c>
      <c r="U104" s="10">
        <v>9.2999999999999999E-2</v>
      </c>
      <c r="V104" s="8">
        <v>0.13670588235</v>
      </c>
      <c r="W104" s="8">
        <v>0.11961414790996786</v>
      </c>
      <c r="X104" s="1"/>
      <c r="Y104" s="8">
        <v>6.8091229640999994E-3</v>
      </c>
      <c r="Z104" s="8">
        <v>1.9553542242999999E-2</v>
      </c>
      <c r="AA104" s="8">
        <v>0.24642580507</v>
      </c>
    </row>
    <row r="105" spans="2:27" ht="16.149999999999999" customHeight="1" x14ac:dyDescent="0.25">
      <c r="B105" s="128" t="s">
        <v>447</v>
      </c>
      <c r="C105" s="119" t="s">
        <v>468</v>
      </c>
      <c r="D105" s="119" t="s">
        <v>149</v>
      </c>
      <c r="E105" s="119" t="s">
        <v>159</v>
      </c>
      <c r="F105" s="119" t="s">
        <v>160</v>
      </c>
      <c r="G105" s="120">
        <v>1.4E-2</v>
      </c>
      <c r="H105" s="118" t="s">
        <v>209</v>
      </c>
      <c r="J105" s="118">
        <v>105.9</v>
      </c>
      <c r="K105" s="121">
        <v>101.41904063</v>
      </c>
      <c r="L105" s="122">
        <v>2275232.9070000001</v>
      </c>
      <c r="M105" s="122">
        <v>2178960.7048999998</v>
      </c>
      <c r="N105" s="121">
        <v>4723.2592404999996</v>
      </c>
      <c r="O105" s="122">
        <v>21484.73</v>
      </c>
      <c r="P105" s="122">
        <v>1</v>
      </c>
      <c r="Q105" s="123">
        <v>1.4870000000000001E-2</v>
      </c>
      <c r="S105" s="124">
        <v>1.0441826243096459</v>
      </c>
      <c r="T105" s="125">
        <v>15.65</v>
      </c>
      <c r="U105" s="125">
        <v>1.3</v>
      </c>
      <c r="V105" s="123">
        <v>0.15238558909</v>
      </c>
      <c r="W105" s="123">
        <v>0.1473087818696884</v>
      </c>
      <c r="Y105" s="123">
        <v>1.7291066282000001E-2</v>
      </c>
      <c r="Z105" s="123">
        <v>3.1977655303999999E-2</v>
      </c>
      <c r="AA105" s="123">
        <v>0.20298760119000001</v>
      </c>
    </row>
    <row r="106" spans="2:27" s="7" customFormat="1" ht="16.149999999999999" customHeight="1" x14ac:dyDescent="0.25">
      <c r="B106" s="127" t="s">
        <v>380</v>
      </c>
      <c r="C106" s="66" t="s">
        <v>471</v>
      </c>
      <c r="D106" s="66" t="s">
        <v>149</v>
      </c>
      <c r="E106" s="66" t="s">
        <v>472</v>
      </c>
      <c r="F106" s="66" t="s">
        <v>196</v>
      </c>
      <c r="G106" s="70">
        <v>8.9999999999999993E-3</v>
      </c>
      <c r="H106" s="187" t="s">
        <v>473</v>
      </c>
      <c r="I106" s="1"/>
      <c r="J106" s="7">
        <v>7.24</v>
      </c>
      <c r="K106" s="13">
        <v>8.6679853907000002</v>
      </c>
      <c r="L106" s="15">
        <v>1192584.9849</v>
      </c>
      <c r="M106" s="15">
        <v>1427805.1418000001</v>
      </c>
      <c r="N106" s="13">
        <v>2984.2350065000001</v>
      </c>
      <c r="O106" s="15">
        <v>164721.68299999999</v>
      </c>
      <c r="P106" s="15">
        <v>1</v>
      </c>
      <c r="Q106" s="8">
        <v>7.8000000000000005E-3</v>
      </c>
      <c r="R106" s="1"/>
      <c r="S106" s="17">
        <v>0.83525752221131977</v>
      </c>
      <c r="T106" s="10">
        <v>1</v>
      </c>
      <c r="U106" s="10">
        <v>7.0000000000000007E-2</v>
      </c>
      <c r="V106" s="8">
        <v>0.13947001394</v>
      </c>
      <c r="W106" s="8">
        <v>0.11602209944751382</v>
      </c>
      <c r="X106" s="1"/>
      <c r="Y106" s="8">
        <v>1.9718309858999999E-2</v>
      </c>
      <c r="Z106" s="8">
        <v>2.1142497441999999E-2</v>
      </c>
      <c r="AA106" s="8">
        <v>0.15333598576999999</v>
      </c>
    </row>
    <row r="107" spans="2:27" ht="16.149999999999999" customHeight="1" x14ac:dyDescent="0.25">
      <c r="B107" s="128" t="s">
        <v>456</v>
      </c>
      <c r="C107" s="119" t="s">
        <v>483</v>
      </c>
      <c r="D107" s="119" t="s">
        <v>149</v>
      </c>
      <c r="E107" s="119" t="s">
        <v>163</v>
      </c>
      <c r="F107" s="119" t="s">
        <v>188</v>
      </c>
      <c r="G107" s="120">
        <v>1.2999999999999999E-2</v>
      </c>
      <c r="H107" s="118" t="s">
        <v>302</v>
      </c>
      <c r="J107" s="118">
        <v>9.5500000000000007</v>
      </c>
      <c r="K107" s="121">
        <v>10.409896144999999</v>
      </c>
      <c r="L107" s="122">
        <v>1065769.6956</v>
      </c>
      <c r="M107" s="122">
        <v>1161733.1775</v>
      </c>
      <c r="N107" s="121">
        <v>3648.3887450000002</v>
      </c>
      <c r="O107" s="122">
        <v>111598.921</v>
      </c>
      <c r="P107" s="122">
        <v>1</v>
      </c>
      <c r="Q107" s="123">
        <v>6.9499999999999996E-3</v>
      </c>
      <c r="S107" s="124">
        <v>0.9173962801335902</v>
      </c>
      <c r="T107" s="125">
        <v>1.32</v>
      </c>
      <c r="U107" s="125">
        <v>0.11</v>
      </c>
      <c r="V107" s="123">
        <v>0.16276202219000002</v>
      </c>
      <c r="W107" s="123">
        <v>0.13821989528795811</v>
      </c>
      <c r="Y107" s="123">
        <v>-1.3314041637E-2</v>
      </c>
      <c r="Z107" s="123">
        <v>6.1918653246000002E-2</v>
      </c>
      <c r="AA107" s="123">
        <v>0.36674017949999999</v>
      </c>
    </row>
    <row r="108" spans="2:27" s="7" customFormat="1" ht="16.149999999999999" customHeight="1" x14ac:dyDescent="0.25">
      <c r="B108" s="127" t="s">
        <v>238</v>
      </c>
      <c r="C108" s="66" t="s">
        <v>485</v>
      </c>
      <c r="D108" s="66" t="s">
        <v>149</v>
      </c>
      <c r="E108" s="66" t="s">
        <v>163</v>
      </c>
      <c r="F108" s="66" t="s">
        <v>348</v>
      </c>
      <c r="G108" s="70">
        <v>1.2500000000000001E-2</v>
      </c>
      <c r="H108" s="7" t="s">
        <v>486</v>
      </c>
      <c r="I108" s="1"/>
      <c r="J108" s="7">
        <v>84.74</v>
      </c>
      <c r="K108" s="13">
        <v>88.198012012999996</v>
      </c>
      <c r="L108" s="15">
        <v>746380.17489999998</v>
      </c>
      <c r="M108" s="15">
        <v>776837.94704</v>
      </c>
      <c r="N108" s="13">
        <v>1892.510552</v>
      </c>
      <c r="O108" s="15">
        <v>8807.8850000000002</v>
      </c>
      <c r="P108" s="15">
        <v>1</v>
      </c>
      <c r="Q108" s="8">
        <v>4.8799999999999998E-3</v>
      </c>
      <c r="R108" s="1"/>
      <c r="S108" s="17">
        <v>0.96079263087596234</v>
      </c>
      <c r="T108" s="10">
        <v>13.6</v>
      </c>
      <c r="U108" s="10">
        <v>1.1000000000000001</v>
      </c>
      <c r="V108" s="8">
        <v>0.17369093231000002</v>
      </c>
      <c r="W108" s="8">
        <v>0.15577059240028324</v>
      </c>
      <c r="X108" s="1"/>
      <c r="Y108" s="8">
        <v>-2.8536297486E-3</v>
      </c>
      <c r="Z108" s="8">
        <v>5.4565776408999997E-2</v>
      </c>
      <c r="AA108" s="8">
        <v>0.27671595540999999</v>
      </c>
    </row>
    <row r="109" spans="2:27" ht="16.149999999999999" customHeight="1" x14ac:dyDescent="0.25">
      <c r="B109" s="128" t="s">
        <v>388</v>
      </c>
      <c r="C109" s="119" t="s">
        <v>502</v>
      </c>
      <c r="D109" s="119" t="s">
        <v>149</v>
      </c>
      <c r="E109" s="119" t="s">
        <v>472</v>
      </c>
      <c r="F109" s="119" t="s">
        <v>503</v>
      </c>
      <c r="G109" s="120">
        <v>0.01</v>
      </c>
      <c r="H109" s="118" t="s">
        <v>504</v>
      </c>
      <c r="J109" s="118">
        <v>82.39</v>
      </c>
      <c r="K109" s="121">
        <v>94.867436143999996</v>
      </c>
      <c r="L109" s="122">
        <v>398464.73436</v>
      </c>
      <c r="M109" s="122">
        <v>458809.65824000002</v>
      </c>
      <c r="N109" s="121">
        <v>2513.0143265000002</v>
      </c>
      <c r="O109" s="122">
        <v>4836.3239999999996</v>
      </c>
      <c r="P109" s="122">
        <v>1</v>
      </c>
      <c r="Q109" s="123">
        <v>2.5900000000000003E-3</v>
      </c>
      <c r="S109" s="124">
        <v>0.86847503578508856</v>
      </c>
      <c r="T109" s="125">
        <v>16.079999999999998</v>
      </c>
      <c r="U109" s="125">
        <v>1.2</v>
      </c>
      <c r="V109" s="123">
        <v>0.17819148936000001</v>
      </c>
      <c r="W109" s="123">
        <v>0.17477849253550187</v>
      </c>
      <c r="Y109" s="123">
        <v>-1.8114646646000002E-2</v>
      </c>
      <c r="Z109" s="123">
        <v>6.3344731188000006E-2</v>
      </c>
      <c r="AA109" s="123">
        <v>9.9482579885999997E-2</v>
      </c>
    </row>
    <row r="110" spans="2:27" s="7" customFormat="1" ht="16.149999999999999" customHeight="1" x14ac:dyDescent="0.25">
      <c r="B110" s="127" t="s">
        <v>381</v>
      </c>
      <c r="C110" s="66" t="s">
        <v>507</v>
      </c>
      <c r="D110" s="66" t="s">
        <v>149</v>
      </c>
      <c r="E110" s="66" t="s">
        <v>163</v>
      </c>
      <c r="F110" s="66" t="s">
        <v>508</v>
      </c>
      <c r="G110" s="70">
        <v>0.01</v>
      </c>
      <c r="H110" s="7" t="s">
        <v>209</v>
      </c>
      <c r="I110" s="1"/>
      <c r="J110" s="7">
        <v>95.7</v>
      </c>
      <c r="K110" s="13">
        <v>95.084010379999995</v>
      </c>
      <c r="L110" s="15">
        <v>458325.48300000001</v>
      </c>
      <c r="M110" s="15">
        <v>455375.39166999998</v>
      </c>
      <c r="N110" s="13">
        <v>862.18127100000004</v>
      </c>
      <c r="O110" s="15">
        <v>4789.1899999999996</v>
      </c>
      <c r="P110" s="15">
        <v>1</v>
      </c>
      <c r="Q110" s="8">
        <v>3.3900000000000002E-3</v>
      </c>
      <c r="R110" s="1"/>
      <c r="S110" s="17">
        <v>1.0064783723103203</v>
      </c>
      <c r="T110" s="10">
        <v>12.1</v>
      </c>
      <c r="U110" s="10">
        <v>0.97</v>
      </c>
      <c r="V110" s="8">
        <v>0.13251560617000002</v>
      </c>
      <c r="W110" s="8">
        <v>0.12163009404388715</v>
      </c>
      <c r="X110" s="1"/>
      <c r="Y110" s="8">
        <v>5.8238466409000003E-4</v>
      </c>
      <c r="Z110" s="8">
        <v>1.9887902148E-2</v>
      </c>
      <c r="AA110" s="8">
        <v>0.19512362294999999</v>
      </c>
    </row>
    <row r="111" spans="2:27" ht="16.149999999999999" customHeight="1" x14ac:dyDescent="0.25">
      <c r="B111" s="128" t="s">
        <v>387</v>
      </c>
      <c r="C111" s="119" t="s">
        <v>509</v>
      </c>
      <c r="D111" s="119" t="s">
        <v>149</v>
      </c>
      <c r="E111" s="119" t="s">
        <v>163</v>
      </c>
      <c r="F111" s="119" t="s">
        <v>495</v>
      </c>
      <c r="G111" s="120">
        <v>8.5000000000000006E-3</v>
      </c>
      <c r="H111" s="118" t="s">
        <v>209</v>
      </c>
      <c r="J111" s="118">
        <v>88.99</v>
      </c>
      <c r="K111" s="121">
        <v>98.725037517000004</v>
      </c>
      <c r="L111" s="122">
        <v>373758</v>
      </c>
      <c r="M111" s="122">
        <v>414645.15756999998</v>
      </c>
      <c r="N111" s="121">
        <v>862.39338150000003</v>
      </c>
      <c r="O111" s="122">
        <v>4200</v>
      </c>
      <c r="P111" s="122">
        <v>1</v>
      </c>
      <c r="Q111" s="123">
        <v>2.4299999999999999E-3</v>
      </c>
      <c r="S111" s="124">
        <v>0.9013924151173538</v>
      </c>
      <c r="T111" s="125">
        <v>12</v>
      </c>
      <c r="U111" s="125">
        <v>1</v>
      </c>
      <c r="V111" s="123">
        <v>0.14192785333999999</v>
      </c>
      <c r="W111" s="123">
        <v>0.13484661197887404</v>
      </c>
      <c r="Y111" s="123">
        <v>1.1023486762E-2</v>
      </c>
      <c r="Z111" s="123">
        <v>7.1322191293999998E-2</v>
      </c>
      <c r="AA111" s="123">
        <v>0.20832039462000002</v>
      </c>
    </row>
    <row r="112" spans="2:27" s="7" customFormat="1" ht="16.149999999999999" customHeight="1" x14ac:dyDescent="0.25">
      <c r="B112" s="127" t="s">
        <v>444</v>
      </c>
      <c r="C112" s="66" t="s">
        <v>512</v>
      </c>
      <c r="D112" s="66" t="s">
        <v>149</v>
      </c>
      <c r="E112" s="66" t="s">
        <v>163</v>
      </c>
      <c r="F112" s="66" t="s">
        <v>512</v>
      </c>
      <c r="G112" s="70">
        <v>1.0500000000000001E-2</v>
      </c>
      <c r="H112" s="7" t="s">
        <v>513</v>
      </c>
      <c r="I112" s="1"/>
      <c r="J112" s="7">
        <v>91.88</v>
      </c>
      <c r="K112" s="13">
        <v>98.204454579</v>
      </c>
      <c r="L112" s="15">
        <v>399380.58444000001</v>
      </c>
      <c r="M112" s="15">
        <v>426871.48959999997</v>
      </c>
      <c r="N112" s="13">
        <v>1068.4352305</v>
      </c>
      <c r="O112" s="15">
        <v>4346.7629999999999</v>
      </c>
      <c r="P112" s="15">
        <v>1</v>
      </c>
      <c r="Q112" s="8">
        <v>2.6199999999999999E-3</v>
      </c>
      <c r="R112" s="1"/>
      <c r="S112" s="17">
        <v>0.93559910692327775</v>
      </c>
      <c r="T112" s="10">
        <v>12.25</v>
      </c>
      <c r="U112" s="10">
        <v>0.88</v>
      </c>
      <c r="V112" s="8">
        <v>0.14515937906999998</v>
      </c>
      <c r="W112" s="8">
        <v>0.11493252067914672</v>
      </c>
      <c r="X112" s="1"/>
      <c r="Y112" s="8">
        <v>3.1772501934000004E-3</v>
      </c>
      <c r="Z112" s="8">
        <v>6.5201347911999996E-2</v>
      </c>
      <c r="AA112" s="8">
        <v>0.25033213863999998</v>
      </c>
    </row>
    <row r="113" spans="2:27" ht="16.149999999999999" customHeight="1" x14ac:dyDescent="0.25">
      <c r="B113" s="128" t="s">
        <v>458</v>
      </c>
      <c r="C113" s="119" t="s">
        <v>517</v>
      </c>
      <c r="D113" s="119" t="s">
        <v>149</v>
      </c>
      <c r="E113" s="119" t="s">
        <v>159</v>
      </c>
      <c r="F113" s="119" t="s">
        <v>501</v>
      </c>
      <c r="G113" s="120">
        <v>0.01</v>
      </c>
      <c r="H113" s="118" t="s">
        <v>209</v>
      </c>
      <c r="J113" s="118">
        <v>97.21</v>
      </c>
      <c r="K113" s="121">
        <v>101.93391939</v>
      </c>
      <c r="L113" s="122">
        <v>374973.86839000002</v>
      </c>
      <c r="M113" s="122">
        <v>393195.72139999998</v>
      </c>
      <c r="N113" s="121">
        <v>1300.017783</v>
      </c>
      <c r="O113" s="122">
        <v>3857.3589999999999</v>
      </c>
      <c r="P113" s="122">
        <v>1</v>
      </c>
      <c r="Q113" s="123">
        <v>2.4299999999999999E-3</v>
      </c>
      <c r="S113" s="124">
        <v>0.95365704155918651</v>
      </c>
      <c r="T113" s="125">
        <v>12.05</v>
      </c>
      <c r="U113" s="125">
        <v>0.95</v>
      </c>
      <c r="V113" s="123">
        <v>0.13556080549000002</v>
      </c>
      <c r="W113" s="123">
        <v>0.11727188560847648</v>
      </c>
      <c r="Y113" s="123">
        <v>3.3599149387999995E-2</v>
      </c>
      <c r="Z113" s="123">
        <v>9.1627784233000012E-2</v>
      </c>
      <c r="AA113" s="123">
        <v>0.24580826312999998</v>
      </c>
    </row>
    <row r="114" spans="2:27" s="7" customFormat="1" ht="16.149999999999999" customHeight="1" x14ac:dyDescent="0.25">
      <c r="B114" s="127" t="s">
        <v>389</v>
      </c>
      <c r="C114" s="66" t="s">
        <v>520</v>
      </c>
      <c r="D114" s="66" t="s">
        <v>149</v>
      </c>
      <c r="E114" s="66" t="s">
        <v>159</v>
      </c>
      <c r="F114" s="66" t="s">
        <v>160</v>
      </c>
      <c r="G114" s="70">
        <v>1.2E-2</v>
      </c>
      <c r="H114" s="7" t="s">
        <v>209</v>
      </c>
      <c r="I114" s="1"/>
      <c r="J114" s="7">
        <v>9.0299999999999994</v>
      </c>
      <c r="K114" s="13">
        <v>9.4880864946999992</v>
      </c>
      <c r="L114" s="15">
        <v>325080</v>
      </c>
      <c r="M114" s="15">
        <v>341571.11381000001</v>
      </c>
      <c r="N114" s="13">
        <v>451.30460799999997</v>
      </c>
      <c r="O114" s="15">
        <v>36000</v>
      </c>
      <c r="P114" s="15">
        <v>1</v>
      </c>
      <c r="Q114" s="8">
        <v>2.0999999999999999E-3</v>
      </c>
      <c r="R114" s="1"/>
      <c r="S114" s="17">
        <v>0.95171982306907876</v>
      </c>
      <c r="T114" s="10">
        <v>1.18</v>
      </c>
      <c r="U114" s="10">
        <v>0.08</v>
      </c>
      <c r="V114" s="8">
        <v>0.13964497040999999</v>
      </c>
      <c r="W114" s="8">
        <v>0.10631229235880399</v>
      </c>
      <c r="X114" s="1"/>
      <c r="Y114" s="8">
        <v>1.2331838564999999E-2</v>
      </c>
      <c r="Z114" s="8">
        <v>4.7239832998000005E-2</v>
      </c>
      <c r="AA114" s="8">
        <v>0.22320534985999999</v>
      </c>
    </row>
    <row r="115" spans="2:27" ht="16.149999999999999" customHeight="1" x14ac:dyDescent="0.25">
      <c r="B115" s="128" t="s">
        <v>392</v>
      </c>
      <c r="C115" s="119" t="s">
        <v>521</v>
      </c>
      <c r="D115" s="119" t="s">
        <v>149</v>
      </c>
      <c r="E115" s="119" t="s">
        <v>523</v>
      </c>
      <c r="F115" s="119" t="s">
        <v>522</v>
      </c>
      <c r="G115" s="120">
        <v>0.01</v>
      </c>
      <c r="H115" s="186" t="s">
        <v>524</v>
      </c>
      <c r="J115" s="118">
        <v>9.1300000000000008</v>
      </c>
      <c r="K115" s="121">
        <v>9.4411176435000002</v>
      </c>
      <c r="L115" s="122">
        <v>333696.43284999998</v>
      </c>
      <c r="M115" s="122">
        <v>345067.61005000002</v>
      </c>
      <c r="N115" s="121">
        <v>864.1591545</v>
      </c>
      <c r="O115" s="122">
        <v>36549.445</v>
      </c>
      <c r="P115" s="122">
        <v>1</v>
      </c>
      <c r="Q115" s="123">
        <v>2.1700000000000001E-3</v>
      </c>
      <c r="S115" s="124">
        <v>0.96704652401888069</v>
      </c>
      <c r="T115" s="125">
        <v>1.2889999999999999</v>
      </c>
      <c r="U115" s="125">
        <v>0.106</v>
      </c>
      <c r="V115" s="123">
        <v>0.15474189675</v>
      </c>
      <c r="W115" s="123">
        <v>0.13932092004381161</v>
      </c>
      <c r="Y115" s="123">
        <v>-5.8797909396000004E-3</v>
      </c>
      <c r="Z115" s="123">
        <v>5.6195876275999999E-2</v>
      </c>
      <c r="AA115" s="123">
        <v>0.27094369752999997</v>
      </c>
    </row>
    <row r="116" spans="2:27" s="7" customFormat="1" ht="16.149999999999999" customHeight="1" x14ac:dyDescent="0.25">
      <c r="B116" s="127" t="s">
        <v>413</v>
      </c>
      <c r="C116" s="66" t="s">
        <v>525</v>
      </c>
      <c r="D116" s="66" t="s">
        <v>149</v>
      </c>
      <c r="E116" s="66" t="s">
        <v>472</v>
      </c>
      <c r="F116" s="66" t="s">
        <v>526</v>
      </c>
      <c r="G116" s="70">
        <v>0.01</v>
      </c>
      <c r="H116" s="70" t="s">
        <v>527</v>
      </c>
      <c r="I116" s="1"/>
      <c r="J116" s="7">
        <v>9.3699999999999992</v>
      </c>
      <c r="K116" s="13">
        <v>9.4556670316000009</v>
      </c>
      <c r="L116" s="15">
        <v>351713.63179999997</v>
      </c>
      <c r="M116" s="15">
        <v>354929.24148999999</v>
      </c>
      <c r="N116" s="13">
        <v>1328.4781175000001</v>
      </c>
      <c r="O116" s="15">
        <v>37536.14</v>
      </c>
      <c r="P116" s="15">
        <v>1</v>
      </c>
      <c r="Q116" s="8">
        <v>2.2899999999999999E-3</v>
      </c>
      <c r="R116" s="1"/>
      <c r="S116" s="17">
        <v>0.99094013872170938</v>
      </c>
      <c r="T116" s="10">
        <v>1.31</v>
      </c>
      <c r="U116" s="10">
        <v>0.11</v>
      </c>
      <c r="V116" s="8">
        <v>0.15821256038000001</v>
      </c>
      <c r="W116" s="8">
        <v>0.14087513340448241</v>
      </c>
      <c r="X116" s="1"/>
      <c r="Y116" s="8">
        <v>5.3648068679000007E-3</v>
      </c>
      <c r="Z116" s="8">
        <v>3.6130068718000001E-2</v>
      </c>
      <c r="AA116" s="8">
        <v>0.31356548926</v>
      </c>
    </row>
    <row r="117" spans="2:27" ht="16.149999999999999" customHeight="1" x14ac:dyDescent="0.25">
      <c r="B117" s="128" t="s">
        <v>412</v>
      </c>
      <c r="C117" s="119" t="s">
        <v>530</v>
      </c>
      <c r="D117" s="119" t="s">
        <v>149</v>
      </c>
      <c r="E117" s="119" t="s">
        <v>186</v>
      </c>
      <c r="F117" s="119" t="s">
        <v>531</v>
      </c>
      <c r="G117" s="120">
        <v>1.38E-2</v>
      </c>
      <c r="H117" s="118" t="s">
        <v>326</v>
      </c>
      <c r="J117" s="118">
        <v>9</v>
      </c>
      <c r="K117" s="121">
        <v>9.9772329430000006</v>
      </c>
      <c r="L117" s="122">
        <v>357854.25599999999</v>
      </c>
      <c r="M117" s="122">
        <v>396710.58575000003</v>
      </c>
      <c r="N117" s="121">
        <v>1102.4204425</v>
      </c>
      <c r="O117" s="122">
        <v>39761.584000000003</v>
      </c>
      <c r="P117" s="122">
        <v>1</v>
      </c>
      <c r="Q117" s="123">
        <v>2.3E-3</v>
      </c>
      <c r="S117" s="124">
        <v>0.90205371082514174</v>
      </c>
      <c r="T117" s="125">
        <v>1.44</v>
      </c>
      <c r="U117" s="125">
        <v>0.12</v>
      </c>
      <c r="V117" s="123">
        <v>0.16822429907</v>
      </c>
      <c r="W117" s="123">
        <v>0.16</v>
      </c>
      <c r="Y117" s="123">
        <v>2.0408163263999999E-2</v>
      </c>
      <c r="Z117" s="123">
        <v>8.4714504114E-2</v>
      </c>
      <c r="AA117" s="123">
        <v>0.24316715073</v>
      </c>
    </row>
    <row r="118" spans="2:27" s="7" customFormat="1" ht="16.149999999999999" customHeight="1" x14ac:dyDescent="0.25">
      <c r="B118" s="127" t="s">
        <v>391</v>
      </c>
      <c r="C118" s="66" t="s">
        <v>532</v>
      </c>
      <c r="D118" s="66" t="s">
        <v>149</v>
      </c>
      <c r="E118" s="66" t="s">
        <v>534</v>
      </c>
      <c r="F118" s="66" t="s">
        <v>533</v>
      </c>
      <c r="G118" s="70">
        <v>0.01</v>
      </c>
      <c r="H118" s="187" t="s">
        <v>535</v>
      </c>
      <c r="I118" s="1"/>
      <c r="J118" s="7">
        <v>9.3800000000000008</v>
      </c>
      <c r="K118" s="13">
        <v>9.9283497141999995</v>
      </c>
      <c r="L118" s="15">
        <v>289958.11499999999</v>
      </c>
      <c r="M118" s="15">
        <v>306908.90918999998</v>
      </c>
      <c r="N118" s="13">
        <v>547.90316600000006</v>
      </c>
      <c r="O118" s="15">
        <v>30912.378998</v>
      </c>
      <c r="P118" s="15">
        <v>1</v>
      </c>
      <c r="Q118" s="8">
        <v>1.89E-3</v>
      </c>
      <c r="R118" s="1"/>
      <c r="S118" s="17">
        <v>0.94476929902904982</v>
      </c>
      <c r="T118" s="10">
        <v>1.2350000000000001</v>
      </c>
      <c r="U118" s="10">
        <v>0.1</v>
      </c>
      <c r="V118" s="8">
        <v>0.14377182769999999</v>
      </c>
      <c r="W118" s="8">
        <v>0.1279317697228145</v>
      </c>
      <c r="X118" s="1"/>
      <c r="Y118" s="8">
        <v>-2.2916666666999999E-2</v>
      </c>
      <c r="Z118" s="8">
        <v>2.4617117117000001E-2</v>
      </c>
      <c r="AA118" s="8">
        <v>0.25506610267000002</v>
      </c>
    </row>
    <row r="119" spans="2:27" ht="16.149999999999999" customHeight="1" x14ac:dyDescent="0.25">
      <c r="B119" s="128" t="s">
        <v>19</v>
      </c>
      <c r="C119" s="119" t="s">
        <v>85</v>
      </c>
      <c r="D119" s="119" t="s">
        <v>154</v>
      </c>
      <c r="E119" s="119" t="s">
        <v>166</v>
      </c>
      <c r="F119" s="119" t="s">
        <v>166</v>
      </c>
      <c r="G119" s="120">
        <v>6.0000000000000001E-3</v>
      </c>
      <c r="H119" s="118" t="s">
        <v>209</v>
      </c>
      <c r="J119" s="118">
        <v>20.58</v>
      </c>
      <c r="K119" s="121">
        <v>20.665195052000001</v>
      </c>
      <c r="L119" s="122">
        <v>2657557.3457999998</v>
      </c>
      <c r="M119" s="122">
        <v>2668558.8393999999</v>
      </c>
      <c r="N119" s="121">
        <v>3498.6995339999999</v>
      </c>
      <c r="O119" s="122">
        <v>129133.01</v>
      </c>
      <c r="P119" s="122">
        <v>1</v>
      </c>
      <c r="Q119" s="123">
        <v>1.728E-2</v>
      </c>
      <c r="S119" s="124">
        <v>0.99587736521307324</v>
      </c>
      <c r="T119" s="125">
        <v>1.86</v>
      </c>
      <c r="U119" s="125">
        <v>0.16</v>
      </c>
      <c r="V119" s="123">
        <v>0.10390480978</v>
      </c>
      <c r="W119" s="123">
        <v>9.3294460641399415E-2</v>
      </c>
      <c r="Y119" s="123">
        <v>3.7298387097000001E-2</v>
      </c>
      <c r="Z119" s="123">
        <v>4.5136913950000003E-2</v>
      </c>
      <c r="AA119" s="123">
        <v>0.26469768570000002</v>
      </c>
    </row>
    <row r="120" spans="2:27" s="7" customFormat="1" ht="16.149999999999999" customHeight="1" x14ac:dyDescent="0.25">
      <c r="B120" s="127" t="s">
        <v>26</v>
      </c>
      <c r="C120" s="66" t="s">
        <v>90</v>
      </c>
      <c r="D120" s="66" t="s">
        <v>154</v>
      </c>
      <c r="E120" s="66" t="s">
        <v>170</v>
      </c>
      <c r="F120" s="66" t="s">
        <v>171</v>
      </c>
      <c r="G120" s="70">
        <v>1.2E-2</v>
      </c>
      <c r="H120" s="7" t="s">
        <v>209</v>
      </c>
      <c r="I120" s="1"/>
      <c r="J120" s="7">
        <v>113.2</v>
      </c>
      <c r="K120" s="13">
        <v>118.05350756</v>
      </c>
      <c r="L120" s="15">
        <v>3263402.048</v>
      </c>
      <c r="M120" s="15">
        <v>3403322.0702999998</v>
      </c>
      <c r="N120" s="13">
        <v>6375.9659435000003</v>
      </c>
      <c r="O120" s="15">
        <v>28828.639999999999</v>
      </c>
      <c r="P120" s="15">
        <v>1</v>
      </c>
      <c r="Q120" s="8">
        <v>2.1059999999999999E-2</v>
      </c>
      <c r="R120" s="1"/>
      <c r="S120" s="17">
        <v>0.95888722274911464</v>
      </c>
      <c r="T120" s="10">
        <v>9.7100000000000009</v>
      </c>
      <c r="U120" s="10">
        <v>0.84</v>
      </c>
      <c r="V120" s="8">
        <v>9.8150207217000005E-2</v>
      </c>
      <c r="W120" s="8">
        <v>8.9045936395759709E-2</v>
      </c>
      <c r="X120" s="1"/>
      <c r="Y120" s="8">
        <v>4.3702747555999996E-2</v>
      </c>
      <c r="Z120" s="8">
        <v>5.4021161488E-2</v>
      </c>
      <c r="AA120" s="8">
        <v>0.25465427430999998</v>
      </c>
    </row>
    <row r="121" spans="2:27" ht="16.149999999999999" customHeight="1" x14ac:dyDescent="0.25">
      <c r="B121" s="128" t="s">
        <v>20</v>
      </c>
      <c r="C121" s="119" t="s">
        <v>86</v>
      </c>
      <c r="D121" s="119" t="s">
        <v>154</v>
      </c>
      <c r="E121" s="119" t="s">
        <v>163</v>
      </c>
      <c r="F121" s="119" t="s">
        <v>162</v>
      </c>
      <c r="G121" s="120">
        <v>7.4999999999999997E-3</v>
      </c>
      <c r="H121" s="118" t="s">
        <v>302</v>
      </c>
      <c r="J121" s="118">
        <v>111.83</v>
      </c>
      <c r="K121" s="121">
        <v>110.89116541</v>
      </c>
      <c r="L121" s="122">
        <v>6548748.5845999997</v>
      </c>
      <c r="M121" s="122">
        <v>6493770.5674999999</v>
      </c>
      <c r="N121" s="121">
        <v>22471.918872999999</v>
      </c>
      <c r="O121" s="122">
        <v>58559.855000000003</v>
      </c>
      <c r="P121" s="122">
        <v>1</v>
      </c>
      <c r="Q121" s="123">
        <v>4.5419999999999995E-2</v>
      </c>
      <c r="S121" s="124">
        <v>1.0084662703879865</v>
      </c>
      <c r="T121" s="125">
        <v>11.04</v>
      </c>
      <c r="U121" s="125">
        <v>0.92</v>
      </c>
      <c r="V121" s="123">
        <v>0.11558999057</v>
      </c>
      <c r="W121" s="123">
        <v>9.8721273361352058E-2</v>
      </c>
      <c r="Y121" s="123">
        <v>1.8186920074999998E-2</v>
      </c>
      <c r="Z121" s="123">
        <v>5.2517791176999999E-2</v>
      </c>
      <c r="AA121" s="123">
        <v>0.30126300248999999</v>
      </c>
    </row>
    <row r="122" spans="2:27" s="7" customFormat="1" ht="16.149999999999999" customHeight="1" x14ac:dyDescent="0.25">
      <c r="B122" s="127" t="s">
        <v>28</v>
      </c>
      <c r="C122" s="66" t="s">
        <v>92</v>
      </c>
      <c r="D122" s="66" t="s">
        <v>154</v>
      </c>
      <c r="E122" s="66" t="s">
        <v>174</v>
      </c>
      <c r="F122" s="66" t="s">
        <v>175</v>
      </c>
      <c r="G122" s="70">
        <v>1.0999999999999999E-2</v>
      </c>
      <c r="H122" s="7" t="s">
        <v>344</v>
      </c>
      <c r="I122" s="1"/>
      <c r="J122" s="7">
        <v>94.72</v>
      </c>
      <c r="K122" s="13">
        <v>103.4252566</v>
      </c>
      <c r="L122" s="15">
        <v>2020375.3267000001</v>
      </c>
      <c r="M122" s="15">
        <v>2206058.2412</v>
      </c>
      <c r="N122" s="13">
        <v>4271.2838035000004</v>
      </c>
      <c r="O122" s="15">
        <v>21329.975999999999</v>
      </c>
      <c r="P122" s="15">
        <v>1</v>
      </c>
      <c r="Q122" s="8">
        <v>1.312E-2</v>
      </c>
      <c r="R122" s="1"/>
      <c r="S122" s="17">
        <v>0.9158304568325335</v>
      </c>
      <c r="T122" s="10">
        <v>8.06</v>
      </c>
      <c r="U122" s="10">
        <v>0.7</v>
      </c>
      <c r="V122" s="8">
        <v>0.10513957735</v>
      </c>
      <c r="W122" s="8">
        <v>8.8682432432432415E-2</v>
      </c>
      <c r="X122" s="1"/>
      <c r="Y122" s="8">
        <v>3.0909882456000001E-2</v>
      </c>
      <c r="Z122" s="8">
        <v>3.9216429854E-2</v>
      </c>
      <c r="AA122" s="8">
        <v>0.35842205456999998</v>
      </c>
    </row>
    <row r="123" spans="2:27" ht="16.149999999999999" customHeight="1" x14ac:dyDescent="0.25">
      <c r="B123" s="128" t="s">
        <v>38</v>
      </c>
      <c r="C123" s="119" t="s">
        <v>288</v>
      </c>
      <c r="D123" s="119" t="s">
        <v>154</v>
      </c>
      <c r="E123" s="119" t="s">
        <v>177</v>
      </c>
      <c r="F123" s="119" t="s">
        <v>345</v>
      </c>
      <c r="G123" s="120">
        <v>1E-3</v>
      </c>
      <c r="H123" s="118" t="s">
        <v>209</v>
      </c>
      <c r="J123" s="118">
        <v>81.73</v>
      </c>
      <c r="K123" s="121">
        <v>110.83241631</v>
      </c>
      <c r="L123" s="122">
        <v>384873.27185999998</v>
      </c>
      <c r="M123" s="122">
        <v>521918.93667999998</v>
      </c>
      <c r="N123" s="121">
        <v>80.879827000000006</v>
      </c>
      <c r="O123" s="122" t="e">
        <v>#N/A</v>
      </c>
      <c r="P123" s="122">
        <v>0</v>
      </c>
      <c r="Q123" s="123" t="s">
        <v>209</v>
      </c>
      <c r="S123" s="124">
        <v>0.7374196351670248</v>
      </c>
      <c r="T123" s="125">
        <v>7.65</v>
      </c>
      <c r="U123" s="125">
        <v>0.65</v>
      </c>
      <c r="V123" s="123">
        <v>0.10271213747999999</v>
      </c>
      <c r="W123" s="123">
        <v>9.5436192340633802E-2</v>
      </c>
      <c r="Y123" s="123">
        <v>-1.4707655214999999E-2</v>
      </c>
      <c r="Z123" s="123">
        <v>3.3246864325999999E-2</v>
      </c>
      <c r="AA123" s="123">
        <v>0.20664351210999998</v>
      </c>
    </row>
    <row r="124" spans="2:27" s="7" customFormat="1" ht="16.149999999999999" customHeight="1" x14ac:dyDescent="0.25">
      <c r="B124" s="127" t="s">
        <v>638</v>
      </c>
      <c r="C124" s="66" t="s">
        <v>110</v>
      </c>
      <c r="D124" s="66" t="s">
        <v>154</v>
      </c>
      <c r="E124" s="66" t="s">
        <v>189</v>
      </c>
      <c r="F124" s="66" t="s">
        <v>347</v>
      </c>
      <c r="G124" s="70">
        <v>5.0000000000000001E-3</v>
      </c>
      <c r="H124" s="7" t="s">
        <v>209</v>
      </c>
      <c r="I124" s="1"/>
      <c r="J124" s="7">
        <v>108.94</v>
      </c>
      <c r="K124" s="13">
        <v>118.20924927999999</v>
      </c>
      <c r="L124" s="15">
        <v>1523209.2113999999</v>
      </c>
      <c r="M124" s="15">
        <v>1652812.7169000001</v>
      </c>
      <c r="N124" s="13">
        <v>5807.9829479999999</v>
      </c>
      <c r="O124" s="15">
        <v>13982.093000000001</v>
      </c>
      <c r="P124" s="15">
        <v>1</v>
      </c>
      <c r="Q124" s="8">
        <v>9.92E-3</v>
      </c>
      <c r="R124" s="1"/>
      <c r="S124" s="17">
        <v>0.92158609130454672</v>
      </c>
      <c r="T124" s="10">
        <v>10.42</v>
      </c>
      <c r="U124" s="10">
        <v>1</v>
      </c>
      <c r="V124" s="8">
        <v>0.11062745514</v>
      </c>
      <c r="W124" s="8">
        <v>0.11015237745548008</v>
      </c>
      <c r="X124" s="1"/>
      <c r="Y124" s="8">
        <v>3.4175052211E-2</v>
      </c>
      <c r="Z124" s="8">
        <v>5.3594319335000001E-2</v>
      </c>
      <c r="AA124" s="8">
        <v>0.28234996623000003</v>
      </c>
    </row>
    <row r="125" spans="2:27" s="7" customFormat="1" ht="16.149999999999999" customHeight="1" x14ac:dyDescent="0.25">
      <c r="B125" s="127" t="s">
        <v>53</v>
      </c>
      <c r="C125" s="66" t="s">
        <v>116</v>
      </c>
      <c r="D125" s="66" t="s">
        <v>154</v>
      </c>
      <c r="E125" s="66" t="s">
        <v>177</v>
      </c>
      <c r="F125" s="66" t="s">
        <v>209</v>
      </c>
      <c r="G125" s="70">
        <v>2E-3</v>
      </c>
      <c r="H125" s="7" t="s">
        <v>209</v>
      </c>
      <c r="I125" s="1"/>
      <c r="J125" s="7">
        <v>922.03</v>
      </c>
      <c r="K125" s="13">
        <v>1034.9198268</v>
      </c>
      <c r="L125" s="15">
        <v>561470.16850000003</v>
      </c>
      <c r="M125" s="15">
        <v>630214.42853999999</v>
      </c>
      <c r="N125" s="13">
        <v>60.782487000000003</v>
      </c>
      <c r="O125" s="15" t="e">
        <v>#N/A</v>
      </c>
      <c r="P125" s="15">
        <v>0</v>
      </c>
      <c r="Q125" s="8" t="s">
        <v>209</v>
      </c>
      <c r="R125" s="1"/>
      <c r="S125" s="17">
        <v>0.89091925395896765</v>
      </c>
      <c r="T125" s="10">
        <v>81.77</v>
      </c>
      <c r="U125" s="10">
        <v>5.3</v>
      </c>
      <c r="V125" s="8">
        <v>8.6067342406000003E-2</v>
      </c>
      <c r="W125" s="8">
        <v>6.8978232812381371E-2</v>
      </c>
      <c r="X125" s="1"/>
      <c r="Y125" s="8">
        <v>1.7468549989999999E-2</v>
      </c>
      <c r="Z125" s="8">
        <v>-1.3894264357999999E-2</v>
      </c>
      <c r="AA125" s="8">
        <v>5.8312137805999996E-2</v>
      </c>
    </row>
    <row r="126" spans="2:27" ht="16.149999999999999" customHeight="1" x14ac:dyDescent="0.25">
      <c r="B126" s="128" t="s">
        <v>72</v>
      </c>
      <c r="C126" s="119" t="s">
        <v>138</v>
      </c>
      <c r="D126" s="119" t="s">
        <v>154</v>
      </c>
      <c r="E126" s="119" t="s">
        <v>166</v>
      </c>
      <c r="F126" s="119" t="s">
        <v>209</v>
      </c>
      <c r="G126" s="120">
        <v>5.0000000000000001E-3</v>
      </c>
      <c r="H126" s="118" t="s">
        <v>209</v>
      </c>
      <c r="J126" s="118">
        <v>51.94</v>
      </c>
      <c r="K126" s="121">
        <v>70.153169719000005</v>
      </c>
      <c r="L126" s="122">
        <v>148029</v>
      </c>
      <c r="M126" s="122">
        <v>199936.5337</v>
      </c>
      <c r="N126" s="121">
        <v>215.0429805</v>
      </c>
      <c r="O126" s="122" t="e">
        <v>#N/A</v>
      </c>
      <c r="P126" s="122">
        <v>0</v>
      </c>
      <c r="Q126" s="123" t="s">
        <v>209</v>
      </c>
      <c r="S126" s="124">
        <v>0.74037994588194322</v>
      </c>
      <c r="T126" s="125">
        <v>5.64</v>
      </c>
      <c r="U126" s="125">
        <v>0.48</v>
      </c>
      <c r="V126" s="123">
        <v>0.12536119137000001</v>
      </c>
      <c r="W126" s="123">
        <v>0.11089718906430497</v>
      </c>
      <c r="Y126" s="123">
        <v>5.5691056910000002E-2</v>
      </c>
      <c r="Z126" s="123">
        <v>0.12691731214000002</v>
      </c>
      <c r="AA126" s="123">
        <v>0.30145934324000001</v>
      </c>
    </row>
    <row r="127" spans="2:27" s="7" customFormat="1" ht="16.149999999999999" customHeight="1" x14ac:dyDescent="0.25">
      <c r="B127" s="127" t="s">
        <v>443</v>
      </c>
      <c r="C127" s="66" t="s">
        <v>452</v>
      </c>
      <c r="D127" s="66" t="s">
        <v>154</v>
      </c>
      <c r="E127" s="66" t="s">
        <v>163</v>
      </c>
      <c r="F127" s="66" t="s">
        <v>185</v>
      </c>
      <c r="G127" s="70">
        <v>9.1999999999999998E-3</v>
      </c>
      <c r="H127" s="7" t="s">
        <v>453</v>
      </c>
      <c r="I127" s="1"/>
      <c r="J127" s="7">
        <v>10.78</v>
      </c>
      <c r="K127" s="13">
        <v>11.359283665</v>
      </c>
      <c r="L127" s="15">
        <v>859164.03804000001</v>
      </c>
      <c r="M127" s="15">
        <v>905332.84076000005</v>
      </c>
      <c r="N127" s="13">
        <v>14914.795063</v>
      </c>
      <c r="O127" s="15">
        <v>79699.817999999999</v>
      </c>
      <c r="P127" s="15">
        <v>1</v>
      </c>
      <c r="Q127" s="8">
        <v>5.6100000000000004E-3</v>
      </c>
      <c r="R127" s="1"/>
      <c r="S127" s="17">
        <v>0.94900350391064914</v>
      </c>
      <c r="T127" s="10">
        <v>1.29</v>
      </c>
      <c r="U127" s="10">
        <v>0.11</v>
      </c>
      <c r="V127" s="8">
        <v>0.15</v>
      </c>
      <c r="W127" s="8">
        <v>0.12244897959183675</v>
      </c>
      <c r="X127" s="1"/>
      <c r="Y127" s="8">
        <v>-1.0880612082E-2</v>
      </c>
      <c r="Z127" s="8">
        <v>-7.2106852967000002E-3</v>
      </c>
      <c r="AA127" s="8">
        <v>0.42638247999000001</v>
      </c>
    </row>
    <row r="128" spans="2:27" ht="16.149999999999999" customHeight="1" x14ac:dyDescent="0.25">
      <c r="B128" s="128" t="s">
        <v>455</v>
      </c>
      <c r="C128" s="119" t="s">
        <v>474</v>
      </c>
      <c r="D128" s="119" t="s">
        <v>154</v>
      </c>
      <c r="E128" s="119" t="s">
        <v>163</v>
      </c>
      <c r="F128" s="119" t="s">
        <v>475</v>
      </c>
      <c r="G128" s="120">
        <v>9.5999999999999992E-3</v>
      </c>
      <c r="H128" s="118" t="s">
        <v>302</v>
      </c>
      <c r="J128" s="118">
        <v>44.48</v>
      </c>
      <c r="K128" s="121">
        <v>90.906241358000003</v>
      </c>
      <c r="L128" s="122">
        <v>971497.95487999998</v>
      </c>
      <c r="M128" s="122">
        <v>1985504.2169000001</v>
      </c>
      <c r="N128" s="121">
        <v>993.65795500000002</v>
      </c>
      <c r="O128" s="122">
        <v>21841.231</v>
      </c>
      <c r="P128" s="122">
        <v>1</v>
      </c>
      <c r="Q128" s="123">
        <v>6.4200000000000004E-3</v>
      </c>
      <c r="S128" s="124">
        <v>0.4892953369926743</v>
      </c>
      <c r="T128" s="125">
        <v>9</v>
      </c>
      <c r="U128" s="125">
        <v>0.42</v>
      </c>
      <c r="V128" s="123">
        <v>0.20935101186000002</v>
      </c>
      <c r="W128" s="123">
        <v>0.11330935251798561</v>
      </c>
      <c r="Y128" s="123">
        <v>-6.3263192046999997E-2</v>
      </c>
      <c r="Z128" s="123">
        <v>-1.8889540768999999E-2</v>
      </c>
      <c r="AA128" s="123">
        <v>0.25504847516000001</v>
      </c>
    </row>
    <row r="129" spans="2:27" s="7" customFormat="1" ht="16.149999999999999" customHeight="1" x14ac:dyDescent="0.25">
      <c r="B129" s="127" t="s">
        <v>451</v>
      </c>
      <c r="C129" s="66" t="s">
        <v>487</v>
      </c>
      <c r="D129" s="66" t="s">
        <v>154</v>
      </c>
      <c r="E129" s="66" t="s">
        <v>488</v>
      </c>
      <c r="F129" s="66" t="s">
        <v>488</v>
      </c>
      <c r="G129" s="70">
        <v>8.0000000000000002E-3</v>
      </c>
      <c r="H129" s="7" t="s">
        <v>209</v>
      </c>
      <c r="I129" s="1"/>
      <c r="J129" s="7">
        <v>7.48</v>
      </c>
      <c r="K129" s="13">
        <v>9.7585615671999992</v>
      </c>
      <c r="L129" s="15">
        <v>741425.03512000002</v>
      </c>
      <c r="M129" s="15">
        <v>967278.32255000004</v>
      </c>
      <c r="N129" s="13">
        <v>1534.2882525</v>
      </c>
      <c r="O129" s="15">
        <v>99120.994000000006</v>
      </c>
      <c r="P129" s="15">
        <v>1</v>
      </c>
      <c r="Q129" s="8">
        <v>4.8399999999999997E-3</v>
      </c>
      <c r="R129" s="1"/>
      <c r="S129" s="17">
        <v>0.76650641065189473</v>
      </c>
      <c r="T129" s="10">
        <v>0.97299999999999998</v>
      </c>
      <c r="U129" s="10">
        <v>8.5000000000000006E-2</v>
      </c>
      <c r="V129" s="8">
        <v>0.1467571644</v>
      </c>
      <c r="W129" s="8">
        <v>0.13636363636363635</v>
      </c>
      <c r="X129" s="1"/>
      <c r="Y129" s="8">
        <v>-7.2992700734000006E-3</v>
      </c>
      <c r="Z129" s="8">
        <v>5.2801609191999999E-2</v>
      </c>
      <c r="AA129" s="8">
        <v>0.29409180136000002</v>
      </c>
    </row>
    <row r="130" spans="2:27" ht="16.149999999999999" customHeight="1" x14ac:dyDescent="0.25">
      <c r="B130" s="128" t="s">
        <v>229</v>
      </c>
      <c r="C130" s="119" t="s">
        <v>493</v>
      </c>
      <c r="D130" s="119" t="s">
        <v>154</v>
      </c>
      <c r="E130" s="119" t="s">
        <v>163</v>
      </c>
      <c r="F130" s="119" t="s">
        <v>164</v>
      </c>
      <c r="G130" s="120">
        <v>0.01</v>
      </c>
      <c r="H130" s="118" t="s">
        <v>209</v>
      </c>
      <c r="J130" s="118">
        <v>94.72</v>
      </c>
      <c r="K130" s="121">
        <v>124.07354139</v>
      </c>
      <c r="L130" s="122">
        <v>704882.08640000003</v>
      </c>
      <c r="M130" s="122">
        <v>923323.65630999999</v>
      </c>
      <c r="N130" s="121">
        <v>2178.2803524999999</v>
      </c>
      <c r="O130" s="122">
        <v>7441.7449999999999</v>
      </c>
      <c r="P130" s="122">
        <v>1</v>
      </c>
      <c r="Q130" s="123">
        <v>4.5799999999999999E-3</v>
      </c>
      <c r="S130" s="124">
        <v>0.76341820293713469</v>
      </c>
      <c r="T130" s="125">
        <v>14.67</v>
      </c>
      <c r="U130" s="125">
        <v>0.92</v>
      </c>
      <c r="V130" s="123">
        <v>0.20167720648999998</v>
      </c>
      <c r="W130" s="123">
        <v>0.11655405405405407</v>
      </c>
      <c r="Y130" s="123">
        <v>5.7213472939000004E-2</v>
      </c>
      <c r="Z130" s="123">
        <v>0.13498839600000001</v>
      </c>
      <c r="AA130" s="123">
        <v>0.55997573762999997</v>
      </c>
    </row>
    <row r="131" spans="2:27" s="7" customFormat="1" ht="16.149999999999999" customHeight="1" x14ac:dyDescent="0.25">
      <c r="B131" s="127" t="s">
        <v>33</v>
      </c>
      <c r="C131" s="66" t="s">
        <v>97</v>
      </c>
      <c r="D131" s="66" t="s">
        <v>156</v>
      </c>
      <c r="E131" s="66" t="s">
        <v>177</v>
      </c>
      <c r="F131" s="66" t="s">
        <v>177</v>
      </c>
      <c r="G131" s="70">
        <v>6.5100000000000002E-3</v>
      </c>
      <c r="H131" s="7" t="s">
        <v>209</v>
      </c>
      <c r="I131" s="1"/>
      <c r="J131" s="7">
        <v>9.93</v>
      </c>
      <c r="K131" s="13">
        <v>10.72730992</v>
      </c>
      <c r="L131" s="15">
        <v>1550500.4865000001</v>
      </c>
      <c r="M131" s="15">
        <v>1674994.8892999999</v>
      </c>
      <c r="N131" s="13">
        <v>2200.2114425</v>
      </c>
      <c r="O131" s="15">
        <v>156143.04999999999</v>
      </c>
      <c r="P131" s="15">
        <v>1</v>
      </c>
      <c r="Q131" s="8">
        <v>1.0149999999999999E-2</v>
      </c>
      <c r="R131" s="1"/>
      <c r="S131" s="17">
        <v>0.92567475667748766</v>
      </c>
      <c r="T131" s="10">
        <v>1.08</v>
      </c>
      <c r="U131" s="10">
        <v>0.09</v>
      </c>
      <c r="V131" s="8">
        <v>0.13796627491000002</v>
      </c>
      <c r="W131" s="8">
        <v>0.10876132930513596</v>
      </c>
      <c r="X131" s="1"/>
      <c r="Y131" s="8">
        <v>3.0303030288999998E-3</v>
      </c>
      <c r="Z131" s="8">
        <v>-2.5265298903999998E-2</v>
      </c>
      <c r="AA131" s="8">
        <v>0.43154179544999999</v>
      </c>
    </row>
    <row r="132" spans="2:27" s="7" customFormat="1" ht="16.149999999999999" customHeight="1" x14ac:dyDescent="0.25">
      <c r="B132" s="128" t="s">
        <v>442</v>
      </c>
      <c r="C132" s="119" t="s">
        <v>618</v>
      </c>
      <c r="D132" s="119" t="s">
        <v>154</v>
      </c>
      <c r="E132" s="119" t="s">
        <v>534</v>
      </c>
      <c r="F132" s="119" t="s">
        <v>185</v>
      </c>
      <c r="G132" s="120">
        <v>7.0000000000000001E-3</v>
      </c>
      <c r="H132" s="118" t="s">
        <v>209</v>
      </c>
      <c r="I132" s="1"/>
      <c r="J132" s="118">
        <v>8.34</v>
      </c>
      <c r="K132" s="121">
        <v>11.142507689</v>
      </c>
      <c r="L132" s="122">
        <v>263760.65652000002</v>
      </c>
      <c r="M132" s="122">
        <v>352392.70305000001</v>
      </c>
      <c r="N132" s="121">
        <v>426.80134650000002</v>
      </c>
      <c r="O132" s="122">
        <v>31625.977999999999</v>
      </c>
      <c r="P132" s="122">
        <v>0</v>
      </c>
      <c r="Q132" s="123" t="s">
        <v>209</v>
      </c>
      <c r="R132" s="1"/>
      <c r="S132" s="124">
        <v>0.74848501188231931</v>
      </c>
      <c r="T132" s="125">
        <v>0.67200000000000004</v>
      </c>
      <c r="U132" s="125">
        <v>0.05</v>
      </c>
      <c r="V132" s="123">
        <v>9.8678414097000011E-2</v>
      </c>
      <c r="W132" s="123">
        <v>7.1942446043165478E-2</v>
      </c>
      <c r="X132" s="1"/>
      <c r="Y132" s="123">
        <v>1.5872026777E-2</v>
      </c>
      <c r="Z132" s="123">
        <v>4.7562208788999999E-2</v>
      </c>
      <c r="AA132" s="123">
        <v>0.33976212211000001</v>
      </c>
    </row>
    <row r="133" spans="2:27" s="7" customFormat="1" ht="16.149999999999999" customHeight="1" x14ac:dyDescent="0.25">
      <c r="B133" s="127" t="s">
        <v>226</v>
      </c>
      <c r="C133" s="66" t="s">
        <v>619</v>
      </c>
      <c r="D133" s="66" t="s">
        <v>152</v>
      </c>
      <c r="E133" s="66" t="s">
        <v>206</v>
      </c>
      <c r="F133" s="66" t="s">
        <v>206</v>
      </c>
      <c r="G133" s="70">
        <v>8.0000000000000002E-3</v>
      </c>
      <c r="H133" s="7" t="s">
        <v>209</v>
      </c>
      <c r="I133" s="1"/>
      <c r="J133" s="7">
        <v>87.1</v>
      </c>
      <c r="K133" s="13">
        <v>96.588406288000002</v>
      </c>
      <c r="L133" s="15">
        <v>507744.3982</v>
      </c>
      <c r="M133" s="15">
        <v>563056.51233000006</v>
      </c>
      <c r="N133" s="13">
        <v>2116.0723014999999</v>
      </c>
      <c r="O133" s="15">
        <v>5829.442</v>
      </c>
      <c r="P133" s="15">
        <v>1</v>
      </c>
      <c r="Q133" s="8">
        <v>2.9399999999999999E-3</v>
      </c>
      <c r="R133" s="1"/>
      <c r="S133" s="17">
        <v>0.90176454242646686</v>
      </c>
      <c r="T133" s="10">
        <v>9.6</v>
      </c>
      <c r="U133" s="10">
        <v>0.8</v>
      </c>
      <c r="V133" s="8">
        <v>0.128</v>
      </c>
      <c r="W133" s="8">
        <v>0.11021814006888636</v>
      </c>
      <c r="X133" s="1"/>
      <c r="Y133" s="8">
        <v>-1.4077621601999999E-2</v>
      </c>
      <c r="Z133" s="8">
        <v>3.6573022678999999E-2</v>
      </c>
      <c r="AA133" s="8">
        <v>0.30725875251000001</v>
      </c>
    </row>
    <row r="134" spans="2:27" s="7" customFormat="1" ht="16.149999999999999" customHeight="1" x14ac:dyDescent="0.25">
      <c r="B134" s="128" t="s">
        <v>227</v>
      </c>
      <c r="C134" s="119" t="s">
        <v>620</v>
      </c>
      <c r="D134" s="119" t="s">
        <v>149</v>
      </c>
      <c r="E134" s="119" t="s">
        <v>172</v>
      </c>
      <c r="F134" s="119" t="s">
        <v>621</v>
      </c>
      <c r="G134" s="120">
        <v>1.03E-2</v>
      </c>
      <c r="H134" s="118" t="s">
        <v>622</v>
      </c>
      <c r="I134" s="1"/>
      <c r="J134" s="118">
        <v>7.04</v>
      </c>
      <c r="K134" s="121">
        <v>8.3837256511000007</v>
      </c>
      <c r="L134" s="122">
        <v>145917.88991999999</v>
      </c>
      <c r="M134" s="122">
        <v>173769.25521</v>
      </c>
      <c r="N134" s="121">
        <v>253.84494050000001</v>
      </c>
      <c r="O134" s="122" t="e">
        <v>#N/A</v>
      </c>
      <c r="P134" s="122">
        <v>0</v>
      </c>
      <c r="Q134" s="123" t="s">
        <v>209</v>
      </c>
      <c r="R134" s="1"/>
      <c r="S134" s="124">
        <v>0.839722134642646</v>
      </c>
      <c r="T134" s="125">
        <v>1.08</v>
      </c>
      <c r="U134" s="125">
        <v>0.09</v>
      </c>
      <c r="V134" s="123">
        <v>0.13775510203999999</v>
      </c>
      <c r="W134" s="123">
        <v>0.15340909090909091</v>
      </c>
      <c r="X134" s="1"/>
      <c r="Y134" s="123">
        <v>7.1537290714000001E-2</v>
      </c>
      <c r="Z134" s="123">
        <v>5.5686147362999996E-2</v>
      </c>
      <c r="AA134" s="123">
        <v>4.8374370442999998E-2</v>
      </c>
    </row>
    <row r="135" spans="2:27" s="7" customFormat="1" ht="16.149999999999999" customHeight="1" x14ac:dyDescent="0.25">
      <c r="B135" s="127" t="s">
        <v>383</v>
      </c>
      <c r="C135" s="66" t="s">
        <v>623</v>
      </c>
      <c r="D135" s="66" t="s">
        <v>506</v>
      </c>
      <c r="E135" s="66" t="s">
        <v>163</v>
      </c>
      <c r="F135" s="66" t="s">
        <v>164</v>
      </c>
      <c r="G135" s="70">
        <v>1.2E-2</v>
      </c>
      <c r="H135" s="70" t="s">
        <v>624</v>
      </c>
      <c r="I135" s="1"/>
      <c r="J135" s="7">
        <v>70.05</v>
      </c>
      <c r="K135" s="13">
        <v>113.35180643</v>
      </c>
      <c r="L135" s="15">
        <v>235687.35795000001</v>
      </c>
      <c r="M135" s="15">
        <v>381378.84051000001</v>
      </c>
      <c r="N135" s="13">
        <v>288.96394149999998</v>
      </c>
      <c r="O135" s="15">
        <v>3364.5590000000002</v>
      </c>
      <c r="P135" s="15">
        <v>0</v>
      </c>
      <c r="Q135" s="8" t="s">
        <v>209</v>
      </c>
      <c r="R135" s="1"/>
      <c r="S135" s="17">
        <v>0.61798750462136764</v>
      </c>
      <c r="T135" s="10">
        <v>5.83</v>
      </c>
      <c r="U135" s="10">
        <v>0.9</v>
      </c>
      <c r="V135" s="8">
        <v>0.1191985279</v>
      </c>
      <c r="W135" s="8">
        <v>0.15417558886509639</v>
      </c>
      <c r="X135" s="1"/>
      <c r="Y135" s="8">
        <v>2.8360309200999998E-2</v>
      </c>
      <c r="Z135" s="8">
        <v>0.17363463777999999</v>
      </c>
      <c r="AA135" s="8">
        <v>0.58202683041000003</v>
      </c>
    </row>
    <row r="136" spans="2:27" s="7" customFormat="1" ht="16.149999999999999" customHeight="1" x14ac:dyDescent="0.25">
      <c r="B136" s="128" t="s">
        <v>232</v>
      </c>
      <c r="C136" s="119" t="s">
        <v>625</v>
      </c>
      <c r="D136" s="119" t="s">
        <v>149</v>
      </c>
      <c r="E136" s="119" t="s">
        <v>170</v>
      </c>
      <c r="F136" s="119" t="s">
        <v>175</v>
      </c>
      <c r="G136" s="120">
        <v>0.01</v>
      </c>
      <c r="H136" s="118" t="s">
        <v>626</v>
      </c>
      <c r="I136" s="1"/>
      <c r="J136" s="118">
        <v>83.43</v>
      </c>
      <c r="K136" s="121">
        <v>89.352551485000006</v>
      </c>
      <c r="L136" s="122">
        <v>210774.21479999999</v>
      </c>
      <c r="M136" s="122">
        <v>225736.71197</v>
      </c>
      <c r="N136" s="121">
        <v>1364.302731</v>
      </c>
      <c r="O136" s="122">
        <v>2526.36</v>
      </c>
      <c r="P136" s="122">
        <v>1</v>
      </c>
      <c r="Q136" s="123">
        <v>1.3800000000000002E-3</v>
      </c>
      <c r="R136" s="1"/>
      <c r="S136" s="124">
        <v>0.93371704124202604</v>
      </c>
      <c r="T136" s="125">
        <v>11.4</v>
      </c>
      <c r="U136" s="125">
        <v>0.95</v>
      </c>
      <c r="V136" s="123">
        <v>0.14518593988</v>
      </c>
      <c r="W136" s="123">
        <v>0.13664149586479682</v>
      </c>
      <c r="X136" s="1"/>
      <c r="Y136" s="123">
        <v>6.2126034374000001E-2</v>
      </c>
      <c r="Z136" s="123">
        <v>6.2794458560999994E-2</v>
      </c>
      <c r="AA136" s="123">
        <v>0.22747492560000002</v>
      </c>
    </row>
    <row r="137" spans="2:27" s="7" customFormat="1" ht="16.149999999999999" customHeight="1" x14ac:dyDescent="0.25">
      <c r="B137" s="127" t="s">
        <v>409</v>
      </c>
      <c r="C137" s="66" t="s">
        <v>627</v>
      </c>
      <c r="D137" s="66" t="s">
        <v>149</v>
      </c>
      <c r="E137" s="66" t="s">
        <v>170</v>
      </c>
      <c r="F137" s="66" t="s">
        <v>529</v>
      </c>
      <c r="G137" s="70">
        <v>1.15E-2</v>
      </c>
      <c r="H137" s="7" t="s">
        <v>628</v>
      </c>
      <c r="I137" s="1"/>
      <c r="J137" s="7">
        <v>68</v>
      </c>
      <c r="K137" s="13">
        <v>85.605895099999998</v>
      </c>
      <c r="L137" s="15">
        <v>151146.04800000001</v>
      </c>
      <c r="M137" s="15">
        <v>190279.30484999999</v>
      </c>
      <c r="N137" s="13">
        <v>453.18027050000001</v>
      </c>
      <c r="O137" s="15">
        <v>2222.7359999999999</v>
      </c>
      <c r="P137" s="15">
        <v>1</v>
      </c>
      <c r="Q137" s="8">
        <v>1E-3</v>
      </c>
      <c r="R137" s="1"/>
      <c r="S137" s="17">
        <v>0.79433781891499666</v>
      </c>
      <c r="T137" s="10">
        <v>11.47</v>
      </c>
      <c r="U137" s="10">
        <v>1.1399999999999999</v>
      </c>
      <c r="V137" s="8">
        <v>0.18434586950000001</v>
      </c>
      <c r="W137" s="8">
        <v>0.20117647058823529</v>
      </c>
      <c r="X137" s="1"/>
      <c r="Y137" s="8">
        <v>-5.1207022669999998E-3</v>
      </c>
      <c r="Z137" s="8">
        <v>7.9041086302999997E-2</v>
      </c>
      <c r="AA137" s="8">
        <v>0.30222166597</v>
      </c>
    </row>
    <row r="138" spans="2:27" s="7" customFormat="1" ht="16.149999999999999" customHeight="1" x14ac:dyDescent="0.25">
      <c r="B138" s="128" t="s">
        <v>404</v>
      </c>
      <c r="C138" s="119" t="s">
        <v>629</v>
      </c>
      <c r="D138" s="119" t="s">
        <v>157</v>
      </c>
      <c r="E138" s="119" t="s">
        <v>163</v>
      </c>
      <c r="F138" s="119" t="s">
        <v>181</v>
      </c>
      <c r="G138" s="120">
        <v>1.29E-2</v>
      </c>
      <c r="H138" s="118" t="s">
        <v>630</v>
      </c>
      <c r="I138" s="1"/>
      <c r="J138" s="118">
        <v>8.58</v>
      </c>
      <c r="K138" s="121">
        <v>9.8492145024000006</v>
      </c>
      <c r="L138" s="122">
        <v>1255719.9112</v>
      </c>
      <c r="M138" s="122">
        <v>1441474.9136999999</v>
      </c>
      <c r="N138" s="121">
        <v>5158.4745480000001</v>
      </c>
      <c r="O138" s="122">
        <v>146354.302</v>
      </c>
      <c r="P138" s="122">
        <v>1</v>
      </c>
      <c r="Q138" s="123">
        <v>8.1300000000000001E-3</v>
      </c>
      <c r="R138" s="1"/>
      <c r="S138" s="124">
        <v>0.87113545937183867</v>
      </c>
      <c r="T138" s="125">
        <v>1.0661688810000001</v>
      </c>
      <c r="U138" s="125">
        <v>0.09</v>
      </c>
      <c r="V138" s="123">
        <v>0.14177777672</v>
      </c>
      <c r="W138" s="123">
        <v>0.12587412587412589</v>
      </c>
      <c r="X138" s="1"/>
      <c r="Y138" s="123">
        <v>1.8838518153999999E-2</v>
      </c>
      <c r="Z138" s="123">
        <v>4.9647706874999996E-2</v>
      </c>
      <c r="AA138" s="123">
        <v>0.3028156682</v>
      </c>
    </row>
    <row r="139" spans="2:27" s="7" customFormat="1" ht="16.149999999999999" customHeight="1" x14ac:dyDescent="0.25">
      <c r="B139" s="127" t="s">
        <v>405</v>
      </c>
      <c r="C139" s="66" t="s">
        <v>631</v>
      </c>
      <c r="D139" s="66" t="s">
        <v>149</v>
      </c>
      <c r="E139" s="66" t="s">
        <v>163</v>
      </c>
      <c r="F139" s="66" t="s">
        <v>632</v>
      </c>
      <c r="G139" s="70">
        <v>8.0000000000000002E-3</v>
      </c>
      <c r="H139" s="7" t="s">
        <v>633</v>
      </c>
      <c r="I139" s="1"/>
      <c r="J139" s="7">
        <v>8.85</v>
      </c>
      <c r="K139" s="13">
        <v>9.5179282091000008</v>
      </c>
      <c r="L139" s="15">
        <v>178673.00399999999</v>
      </c>
      <c r="M139" s="15">
        <v>192157.83332999999</v>
      </c>
      <c r="N139" s="13">
        <v>518.81489050000005</v>
      </c>
      <c r="O139" s="15">
        <v>20189.04</v>
      </c>
      <c r="P139" s="15">
        <v>1</v>
      </c>
      <c r="Q139" s="8">
        <v>1.17E-3</v>
      </c>
      <c r="R139" s="1"/>
      <c r="S139" s="17">
        <v>0.92982420181932013</v>
      </c>
      <c r="T139" s="10">
        <v>1.222</v>
      </c>
      <c r="U139" s="10">
        <v>9.1999999999999998E-2</v>
      </c>
      <c r="V139" s="8">
        <v>0.15180124222999999</v>
      </c>
      <c r="W139" s="8">
        <v>0.12474576271186442</v>
      </c>
      <c r="X139" s="1"/>
      <c r="Y139" s="8">
        <v>-1.8654044461E-3</v>
      </c>
      <c r="Z139" s="8">
        <v>-1.8798637147999998E-2</v>
      </c>
      <c r="AA139" s="8">
        <v>0.26851211918000001</v>
      </c>
    </row>
    <row r="140" spans="2:27" s="7" customFormat="1" ht="16.149999999999999" customHeight="1" x14ac:dyDescent="0.25">
      <c r="B140" s="128" t="s">
        <v>385</v>
      </c>
      <c r="C140" s="119" t="s">
        <v>634</v>
      </c>
      <c r="D140" s="119" t="s">
        <v>157</v>
      </c>
      <c r="E140" s="119" t="s">
        <v>170</v>
      </c>
      <c r="F140" s="119" t="s">
        <v>171</v>
      </c>
      <c r="G140" s="120">
        <v>8.5000000000000006E-3</v>
      </c>
      <c r="H140" s="118" t="s">
        <v>635</v>
      </c>
      <c r="I140" s="1"/>
      <c r="J140" s="118">
        <v>5.87</v>
      </c>
      <c r="K140" s="121">
        <v>7.7787586463</v>
      </c>
      <c r="L140" s="122">
        <v>158174.31140000001</v>
      </c>
      <c r="M140" s="122">
        <v>209608.14181</v>
      </c>
      <c r="N140" s="121">
        <v>461.97835900000001</v>
      </c>
      <c r="O140" s="122">
        <v>26946.22</v>
      </c>
      <c r="P140" s="122">
        <v>1</v>
      </c>
      <c r="Q140" s="123">
        <v>1.0399999999999999E-3</v>
      </c>
      <c r="R140" s="1"/>
      <c r="S140" s="124">
        <v>0.75461911943907534</v>
      </c>
      <c r="T140" s="125">
        <v>0.9657</v>
      </c>
      <c r="U140" s="125">
        <v>0.20669999999999999</v>
      </c>
      <c r="V140" s="123">
        <v>0.18824561404000001</v>
      </c>
      <c r="W140" s="123">
        <v>0.42255536626916523</v>
      </c>
      <c r="X140" s="1"/>
      <c r="Y140" s="123">
        <v>-7.3224764509999991E-3</v>
      </c>
      <c r="Z140" s="123">
        <v>-2.5962166936999999E-3</v>
      </c>
      <c r="AA140" s="123">
        <v>0.35585850817000003</v>
      </c>
    </row>
    <row r="141" spans="2:27" ht="16.149999999999999" customHeight="1" x14ac:dyDescent="0.25">
      <c r="B141" s="184"/>
      <c r="C141" s="105"/>
      <c r="D141" s="185"/>
      <c r="E141" s="185"/>
      <c r="F141" s="185"/>
      <c r="G141" s="106"/>
      <c r="H141" s="105"/>
      <c r="J141" s="107"/>
      <c r="K141" s="107"/>
      <c r="L141" s="105"/>
      <c r="M141" s="105"/>
      <c r="N141" s="105"/>
      <c r="O141" s="105"/>
      <c r="P141" s="105"/>
      <c r="Q141" s="105"/>
      <c r="S141" s="105"/>
      <c r="T141" s="105"/>
      <c r="U141" s="105"/>
      <c r="V141" s="105"/>
      <c r="W141" s="105"/>
      <c r="Y141" s="105"/>
      <c r="Z141" s="105"/>
      <c r="AA141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K11" sqref="K11"/>
    </sheetView>
  </sheetViews>
  <sheetFormatPr defaultColWidth="0" defaultRowHeight="15" x14ac:dyDescent="0.25"/>
  <cols>
    <col min="1" max="2" width="0.140625" style="37" customWidth="1"/>
    <col min="3" max="3" width="11.5703125" style="1" customWidth="1"/>
    <col min="4" max="4" width="46.140625" style="1" bestFit="1" customWidth="1"/>
    <col min="5" max="5" width="29.140625" style="1" bestFit="1" customWidth="1"/>
    <col min="6" max="6" width="21.5703125" style="1" bestFit="1" customWidth="1"/>
    <col min="7" max="7" width="15.140625" style="68" customWidth="1"/>
    <col min="8" max="8" width="0.42578125" style="1" customWidth="1"/>
    <col min="9" max="9" width="18.7109375" style="12" customWidth="1"/>
    <col min="10" max="10" width="29" style="12" customWidth="1"/>
    <col min="11" max="11" width="29" style="1" customWidth="1"/>
    <col min="12" max="12" width="27.140625" style="1" customWidth="1"/>
    <col min="13" max="13" width="27.85546875" style="1" customWidth="1"/>
    <col min="14" max="15" width="29" style="1" hidden="1" customWidth="1"/>
    <col min="16" max="16" width="11.42578125" style="1" customWidth="1"/>
    <col min="17" max="17" width="0.42578125" style="1" customWidth="1"/>
    <col min="18" max="18" width="10.42578125" style="1" customWidth="1"/>
    <col min="19" max="19" width="20.140625" style="1" customWidth="1"/>
    <col min="20" max="20" width="35.5703125" style="1" customWidth="1"/>
    <col min="21" max="21" width="13.7109375" style="1" customWidth="1"/>
    <col min="22" max="22" width="23.28515625" style="1" customWidth="1"/>
    <col min="23" max="23" width="0.42578125" style="1" customWidth="1"/>
    <col min="24" max="24" width="13" style="1" customWidth="1"/>
    <col min="25" max="25" width="13.140625" style="1" customWidth="1"/>
    <col min="26" max="26" width="22.7109375" style="1" customWidth="1"/>
    <col min="27" max="27" width="6.85546875" style="1" customWidth="1"/>
    <col min="28" max="35" width="0.140625" style="37" customWidth="1"/>
    <col min="37" max="50" width="0" style="1" hidden="1" customWidth="1"/>
    <col min="51" max="16384" width="8.7109375" style="1" hidden="1"/>
  </cols>
  <sheetData>
    <row r="1" spans="1:36" ht="26.1" customHeight="1" x14ac:dyDescent="0.25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25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25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25"/>
    <row r="5" spans="1:36" s="2" customFormat="1" ht="17.45" customHeight="1" x14ac:dyDescent="0.25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301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214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2.75" x14ac:dyDescent="0.25">
      <c r="C6" s="18" t="s">
        <v>636</v>
      </c>
      <c r="D6" s="105"/>
      <c r="E6" s="105"/>
      <c r="F6" s="105"/>
      <c r="G6" s="106"/>
      <c r="I6" s="107"/>
      <c r="J6" s="107"/>
      <c r="K6" s="196">
        <v>441625.1795647369</v>
      </c>
      <c r="L6" s="196">
        <v>473747.55568052642</v>
      </c>
      <c r="M6" s="196">
        <v>1040.4742766315787</v>
      </c>
      <c r="N6" s="105"/>
      <c r="O6" s="105"/>
      <c r="P6" s="105"/>
      <c r="R6" s="108">
        <v>0.9321951623166761</v>
      </c>
      <c r="S6" s="105"/>
      <c r="T6" s="105"/>
      <c r="U6" s="109">
        <v>0.17120300310578948</v>
      </c>
      <c r="V6" s="109">
        <v>0.15140211937041673</v>
      </c>
      <c r="X6" s="109">
        <v>9.0556965405315781E-3</v>
      </c>
      <c r="Y6" s="109">
        <v>4.5668662299947371E-2</v>
      </c>
      <c r="Z6" s="109">
        <v>0.3887524879891579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25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220</v>
      </c>
      <c r="J7" s="58" t="s">
        <v>242</v>
      </c>
      <c r="K7" s="56" t="s">
        <v>219</v>
      </c>
      <c r="L7" s="56" t="s">
        <v>284</v>
      </c>
      <c r="M7" s="56" t="s">
        <v>218</v>
      </c>
      <c r="N7" s="56" t="s">
        <v>285</v>
      </c>
      <c r="O7" s="56" t="s">
        <v>221</v>
      </c>
      <c r="P7" s="56" t="s">
        <v>11</v>
      </c>
      <c r="Q7" s="1"/>
      <c r="R7" s="56" t="s">
        <v>6</v>
      </c>
      <c r="S7" s="56" t="s">
        <v>286</v>
      </c>
      <c r="T7" s="56" t="s">
        <v>287</v>
      </c>
      <c r="U7" s="56" t="s">
        <v>8</v>
      </c>
      <c r="V7" s="56" t="s">
        <v>9</v>
      </c>
      <c r="X7" s="56" t="s">
        <v>215</v>
      </c>
      <c r="Y7" s="56" t="s">
        <v>216</v>
      </c>
      <c r="Z7" s="56" t="s">
        <v>217</v>
      </c>
      <c r="AB7" s="111" t="s">
        <v>605</v>
      </c>
      <c r="AC7" s="111" t="s">
        <v>606</v>
      </c>
      <c r="AD7" s="111"/>
      <c r="AE7" s="111"/>
      <c r="AF7" s="111"/>
      <c r="AG7" s="111"/>
      <c r="AH7" s="111"/>
      <c r="AI7" s="111"/>
    </row>
    <row r="8" spans="1:36" ht="16.149999999999999" customHeight="1" x14ac:dyDescent="0.25">
      <c r="A8" s="37">
        <v>18</v>
      </c>
      <c r="B8" s="37">
        <v>7</v>
      </c>
      <c r="C8" s="127" t="s">
        <v>410</v>
      </c>
      <c r="D8" s="66" t="s">
        <v>557</v>
      </c>
      <c r="E8" s="66" t="s">
        <v>320</v>
      </c>
      <c r="F8" s="66" t="s">
        <v>321</v>
      </c>
      <c r="G8" s="70">
        <v>1.2E-2</v>
      </c>
      <c r="I8" s="7">
        <v>98.84</v>
      </c>
      <c r="J8" s="13">
        <v>102.66509941</v>
      </c>
      <c r="K8" s="15">
        <v>2134935.9939999999</v>
      </c>
      <c r="L8" s="15">
        <v>2217557.8314</v>
      </c>
      <c r="M8" s="13">
        <v>3522.4995545000002</v>
      </c>
      <c r="N8" s="15" t="e">
        <v>#N/A</v>
      </c>
      <c r="O8" s="15">
        <v>0</v>
      </c>
      <c r="P8" s="8" t="s">
        <v>209</v>
      </c>
      <c r="R8" s="17">
        <v>0.96274196945230428</v>
      </c>
      <c r="S8" s="10">
        <v>13.54</v>
      </c>
      <c r="T8" s="10">
        <v>1.1000000000000001</v>
      </c>
      <c r="U8" s="8">
        <v>0.14961325966</v>
      </c>
      <c r="V8" s="8">
        <v>0.13354917037636585</v>
      </c>
      <c r="X8" s="8">
        <v>-1.5153045761E-3</v>
      </c>
      <c r="Y8" s="8">
        <v>3.8968012940999996E-2</v>
      </c>
      <c r="Z8" s="8">
        <v>0.25890308541000001</v>
      </c>
      <c r="AA8" s="59"/>
      <c r="AB8" s="38">
        <v>0.9321951623166761</v>
      </c>
      <c r="AC8" s="112">
        <v>0.15140211937041673</v>
      </c>
      <c r="AD8" s="37">
        <v>1</v>
      </c>
      <c r="AE8" s="37" t="s">
        <v>417</v>
      </c>
      <c r="AF8" s="38">
        <v>1.0663817213016045</v>
      </c>
      <c r="AG8" s="37">
        <v>1</v>
      </c>
      <c r="AH8" s="37" t="s">
        <v>417</v>
      </c>
      <c r="AI8" s="112">
        <v>0.21818181818181823</v>
      </c>
      <c r="AJ8" s="117"/>
    </row>
    <row r="9" spans="1:36" ht="16.149999999999999" customHeight="1" x14ac:dyDescent="0.25">
      <c r="A9" s="37">
        <v>1</v>
      </c>
      <c r="B9" s="37">
        <v>1</v>
      </c>
      <c r="C9" s="128" t="s">
        <v>417</v>
      </c>
      <c r="D9" s="119" t="s">
        <v>462</v>
      </c>
      <c r="E9" s="119" t="s">
        <v>496</v>
      </c>
      <c r="F9" s="119" t="s">
        <v>584</v>
      </c>
      <c r="G9" s="120">
        <v>9.1999999999999998E-3</v>
      </c>
      <c r="I9" s="118">
        <v>11</v>
      </c>
      <c r="J9" s="121">
        <v>10.315255579</v>
      </c>
      <c r="K9" s="122">
        <v>668143.88300000003</v>
      </c>
      <c r="L9" s="122">
        <v>626552.26514999999</v>
      </c>
      <c r="M9" s="121">
        <v>3076.8447729999998</v>
      </c>
      <c r="N9" s="122">
        <v>60740.353000000003</v>
      </c>
      <c r="O9" s="122">
        <v>0</v>
      </c>
      <c r="P9" s="123" t="s">
        <v>209</v>
      </c>
      <c r="R9" s="124">
        <v>1.0663817213016045</v>
      </c>
      <c r="S9" s="125">
        <v>1.49</v>
      </c>
      <c r="T9" s="125">
        <v>0.2</v>
      </c>
      <c r="U9" s="123">
        <v>0.16195652174</v>
      </c>
      <c r="V9" s="123">
        <v>0.21818181818181823</v>
      </c>
      <c r="X9" s="6">
        <v>1.0286892035E-2</v>
      </c>
      <c r="Y9" s="6">
        <v>1.7489178048000001E-2</v>
      </c>
      <c r="Z9" s="6">
        <v>0.38746611256000002</v>
      </c>
      <c r="AA9" s="59"/>
      <c r="AB9" s="38">
        <v>0.9321951623166761</v>
      </c>
      <c r="AC9" s="112">
        <v>0.15140211937041673</v>
      </c>
      <c r="AD9" s="37">
        <v>2</v>
      </c>
      <c r="AE9" s="37" t="s">
        <v>418</v>
      </c>
      <c r="AF9" s="38">
        <v>1.0482668123801826</v>
      </c>
      <c r="AG9" s="37">
        <v>2</v>
      </c>
      <c r="AH9" s="37" t="s">
        <v>402</v>
      </c>
      <c r="AI9" s="112">
        <v>0.18815623687526251</v>
      </c>
      <c r="AJ9" s="117"/>
    </row>
    <row r="10" spans="1:36" ht="16.149999999999999" customHeight="1" x14ac:dyDescent="0.25">
      <c r="A10" s="37">
        <v>12</v>
      </c>
      <c r="B10" s="37">
        <v>4</v>
      </c>
      <c r="C10" s="127" t="s">
        <v>416</v>
      </c>
      <c r="D10" s="66" t="s">
        <v>572</v>
      </c>
      <c r="E10" s="66" t="s">
        <v>575</v>
      </c>
      <c r="F10" s="66" t="s">
        <v>591</v>
      </c>
      <c r="G10" s="70">
        <v>1.15E-2</v>
      </c>
      <c r="I10" s="7">
        <v>102.15</v>
      </c>
      <c r="J10" s="13">
        <v>102.1304047</v>
      </c>
      <c r="K10" s="15">
        <v>242078.74739999999</v>
      </c>
      <c r="L10" s="15">
        <v>242032.30976</v>
      </c>
      <c r="M10" s="13">
        <v>811.14648999999997</v>
      </c>
      <c r="N10" s="15">
        <v>2369.8359999999998</v>
      </c>
      <c r="O10" s="15">
        <v>0</v>
      </c>
      <c r="P10" s="8" t="s">
        <v>209</v>
      </c>
      <c r="R10" s="17">
        <v>1.0001918654886131</v>
      </c>
      <c r="S10" s="10">
        <v>14.55</v>
      </c>
      <c r="T10" s="10">
        <v>1.3</v>
      </c>
      <c r="U10" s="8">
        <v>0.16208087333999999</v>
      </c>
      <c r="V10" s="8">
        <v>0.1527165932452276</v>
      </c>
      <c r="X10" s="8">
        <v>3.4569087686999997E-2</v>
      </c>
      <c r="Y10" s="8">
        <v>9.7078534652999995E-2</v>
      </c>
      <c r="Z10" s="8">
        <v>0.32580292692999996</v>
      </c>
      <c r="AA10" s="59"/>
      <c r="AB10" s="38">
        <v>0.9321951623166761</v>
      </c>
      <c r="AC10" s="112">
        <v>0.15140211937041673</v>
      </c>
      <c r="AD10" s="37">
        <v>3</v>
      </c>
      <c r="AE10" s="37" t="s">
        <v>398</v>
      </c>
      <c r="AF10" s="38">
        <v>1.0104599605532976</v>
      </c>
      <c r="AG10" s="37">
        <v>3</v>
      </c>
      <c r="AH10" s="37" t="s">
        <v>398</v>
      </c>
      <c r="AI10" s="112">
        <v>0.17266187050359713</v>
      </c>
      <c r="AJ10" s="117"/>
    </row>
    <row r="11" spans="1:36" ht="16.149999999999999" customHeight="1" x14ac:dyDescent="0.25">
      <c r="A11" s="37">
        <v>13</v>
      </c>
      <c r="B11" s="37">
        <v>6</v>
      </c>
      <c r="C11" s="128" t="s">
        <v>401</v>
      </c>
      <c r="D11" s="119" t="s">
        <v>562</v>
      </c>
      <c r="E11" s="119" t="s">
        <v>523</v>
      </c>
      <c r="F11" s="119" t="s">
        <v>577</v>
      </c>
      <c r="G11" s="120">
        <v>1.15E-2</v>
      </c>
      <c r="I11" s="118">
        <v>9.4499999999999993</v>
      </c>
      <c r="J11" s="121">
        <v>9.6266271019000005</v>
      </c>
      <c r="K11" s="122">
        <v>642982.01624999999</v>
      </c>
      <c r="L11" s="122">
        <v>654999.79932999995</v>
      </c>
      <c r="M11" s="121">
        <v>2000.7195425</v>
      </c>
      <c r="N11" s="122" t="e">
        <v>#N/A</v>
      </c>
      <c r="O11" s="122">
        <v>0</v>
      </c>
      <c r="P11" s="123" t="s">
        <v>209</v>
      </c>
      <c r="R11" s="124">
        <v>0.98165223395168799</v>
      </c>
      <c r="S11" s="125">
        <v>1.51</v>
      </c>
      <c r="T11" s="125">
        <v>0.12</v>
      </c>
      <c r="U11" s="123">
        <v>0.18550368550000002</v>
      </c>
      <c r="V11" s="123">
        <v>0.15238095238095239</v>
      </c>
      <c r="X11" s="123">
        <v>1.1777301925999999E-2</v>
      </c>
      <c r="Y11" s="123">
        <v>2.0406532647E-2</v>
      </c>
      <c r="Z11" s="123">
        <v>0.37433746028000003</v>
      </c>
      <c r="AA11" s="59"/>
      <c r="AB11" s="38">
        <v>0.9321951623166761</v>
      </c>
      <c r="AC11" s="112">
        <v>0.15140211937041673</v>
      </c>
      <c r="AD11" s="37">
        <v>4</v>
      </c>
      <c r="AE11" s="37" t="s">
        <v>416</v>
      </c>
      <c r="AF11" s="38">
        <v>1.0001918654886131</v>
      </c>
      <c r="AG11" s="37">
        <v>4</v>
      </c>
      <c r="AH11" s="37" t="s">
        <v>418</v>
      </c>
      <c r="AI11" s="112">
        <v>0.17176702862783808</v>
      </c>
      <c r="AJ11" s="117"/>
    </row>
    <row r="12" spans="1:36" ht="16.149999999999999" customHeight="1" x14ac:dyDescent="0.25">
      <c r="A12" s="37">
        <v>3</v>
      </c>
      <c r="B12" s="37">
        <v>3</v>
      </c>
      <c r="C12" s="127" t="s">
        <v>398</v>
      </c>
      <c r="D12" s="66" t="s">
        <v>571</v>
      </c>
      <c r="E12" s="66" t="s">
        <v>589</v>
      </c>
      <c r="F12" s="66" t="s">
        <v>590</v>
      </c>
      <c r="G12" s="70">
        <v>6.0000000000000001E-3</v>
      </c>
      <c r="I12" s="7">
        <v>100.08</v>
      </c>
      <c r="J12" s="13">
        <v>99.044003629000002</v>
      </c>
      <c r="K12" s="15">
        <v>313441.95312000002</v>
      </c>
      <c r="L12" s="15">
        <v>310197.30158000003</v>
      </c>
      <c r="M12" s="13">
        <v>1016.571948</v>
      </c>
      <c r="N12" s="15">
        <v>3131.9140000000002</v>
      </c>
      <c r="O12" s="15">
        <v>0</v>
      </c>
      <c r="P12" s="8" t="s">
        <v>209</v>
      </c>
      <c r="R12" s="17">
        <v>1.0104599605532976</v>
      </c>
      <c r="S12" s="10">
        <v>16.803000000000001</v>
      </c>
      <c r="T12" s="10">
        <v>1.44</v>
      </c>
      <c r="U12" s="8">
        <v>0.20130585838999998</v>
      </c>
      <c r="V12" s="8">
        <v>0.17266187050359713</v>
      </c>
      <c r="X12" s="8">
        <v>1.5320423174E-2</v>
      </c>
      <c r="Y12" s="8">
        <v>8.5986554506000012E-2</v>
      </c>
      <c r="Z12" s="8">
        <v>0.43653923765000002</v>
      </c>
      <c r="AA12" s="59"/>
      <c r="AB12" s="38">
        <v>0.9321951623166761</v>
      </c>
      <c r="AC12" s="112">
        <v>0.15140211937041673</v>
      </c>
      <c r="AD12" s="37">
        <v>5</v>
      </c>
      <c r="AE12" s="37" t="s">
        <v>399</v>
      </c>
      <c r="AF12" s="38">
        <v>0.99257575766119188</v>
      </c>
      <c r="AG12" s="37">
        <v>5</v>
      </c>
      <c r="AH12" s="37" t="s">
        <v>419</v>
      </c>
      <c r="AI12" s="112">
        <v>0.16426512968299709</v>
      </c>
      <c r="AJ12" s="117"/>
    </row>
    <row r="13" spans="1:36" ht="16.149999999999999" customHeight="1" x14ac:dyDescent="0.25">
      <c r="A13" s="37">
        <v>10</v>
      </c>
      <c r="B13" s="37">
        <v>5</v>
      </c>
      <c r="C13" s="128" t="s">
        <v>399</v>
      </c>
      <c r="D13" s="119" t="s">
        <v>561</v>
      </c>
      <c r="E13" s="119" t="s">
        <v>576</v>
      </c>
      <c r="F13" s="119" t="s">
        <v>637</v>
      </c>
      <c r="G13" s="120">
        <v>1.15E-2</v>
      </c>
      <c r="I13" s="118">
        <v>9.34</v>
      </c>
      <c r="J13" s="121">
        <v>9.4098610890999996</v>
      </c>
      <c r="K13" s="122">
        <v>421032.71366000001</v>
      </c>
      <c r="L13" s="122">
        <v>424181.94319999998</v>
      </c>
      <c r="M13" s="121">
        <v>1286.0405679999999</v>
      </c>
      <c r="N13" s="122">
        <v>45078.449000000001</v>
      </c>
      <c r="O13" s="122">
        <v>0</v>
      </c>
      <c r="P13" s="123" t="s">
        <v>209</v>
      </c>
      <c r="R13" s="124">
        <v>0.99257575766119188</v>
      </c>
      <c r="S13" s="125">
        <v>1.42</v>
      </c>
      <c r="T13" s="125">
        <v>0.12</v>
      </c>
      <c r="U13" s="123">
        <v>0.17749999999999999</v>
      </c>
      <c r="V13" s="123">
        <v>0.15417558886509636</v>
      </c>
      <c r="X13" s="123">
        <v>6.5211384353000001E-3</v>
      </c>
      <c r="Y13" s="123">
        <v>5.6897803721000006E-2</v>
      </c>
      <c r="Z13" s="123">
        <v>0.41240321989000001</v>
      </c>
      <c r="AA13" s="59"/>
      <c r="AB13" s="38">
        <v>0.9321951623166761</v>
      </c>
      <c r="AC13" s="112">
        <v>0.15140211937041673</v>
      </c>
      <c r="AD13" s="37">
        <v>6</v>
      </c>
      <c r="AE13" s="37" t="s">
        <v>401</v>
      </c>
      <c r="AF13" s="38">
        <v>0.98165223395168799</v>
      </c>
      <c r="AG13" s="37">
        <v>6</v>
      </c>
      <c r="AH13" s="37" t="s">
        <v>420</v>
      </c>
      <c r="AI13" s="112">
        <v>0.16216216216216214</v>
      </c>
      <c r="AJ13" s="117"/>
    </row>
    <row r="14" spans="1:36" ht="16.149999999999999" customHeight="1" x14ac:dyDescent="0.25">
      <c r="A14" s="126">
        <v>4</v>
      </c>
      <c r="B14" s="126">
        <v>2</v>
      </c>
      <c r="C14" s="127" t="s">
        <v>418</v>
      </c>
      <c r="D14" s="66" t="s">
        <v>559</v>
      </c>
      <c r="E14" s="66" t="s">
        <v>575</v>
      </c>
      <c r="F14" s="66" t="s">
        <v>196</v>
      </c>
      <c r="G14" s="70">
        <v>1.2E-2</v>
      </c>
      <c r="I14" s="7">
        <v>10.130000000000001</v>
      </c>
      <c r="J14" s="13">
        <v>9.6635702670000008</v>
      </c>
      <c r="K14" s="15">
        <v>875790.33521000005</v>
      </c>
      <c r="L14" s="15">
        <v>835465.09806999995</v>
      </c>
      <c r="M14" s="13">
        <v>2021.9780525000001</v>
      </c>
      <c r="N14" s="15">
        <v>86455.116999999998</v>
      </c>
      <c r="O14" s="15">
        <v>0</v>
      </c>
      <c r="P14" s="8" t="s">
        <v>209</v>
      </c>
      <c r="R14" s="17">
        <v>1.0482668123801826</v>
      </c>
      <c r="S14" s="10">
        <v>1.58</v>
      </c>
      <c r="T14" s="10">
        <v>0.14499999999999999</v>
      </c>
      <c r="U14" s="8">
        <v>0.19874213836999999</v>
      </c>
      <c r="V14" s="8">
        <v>0.17176702862783808</v>
      </c>
      <c r="X14" s="8">
        <v>3.4244596156E-2</v>
      </c>
      <c r="Y14" s="8">
        <v>5.6317696916999997E-2</v>
      </c>
      <c r="Z14" s="8">
        <v>0.53400071601999999</v>
      </c>
      <c r="AA14" s="59"/>
      <c r="AB14" s="38">
        <v>0.9321951623166761</v>
      </c>
      <c r="AC14" s="112">
        <v>0.15140211937041673</v>
      </c>
      <c r="AD14" s="37">
        <v>7</v>
      </c>
      <c r="AE14" s="37" t="s">
        <v>410</v>
      </c>
      <c r="AF14" s="38">
        <v>0.96274196945230428</v>
      </c>
      <c r="AG14" s="37">
        <v>7</v>
      </c>
      <c r="AH14" s="37" t="s">
        <v>396</v>
      </c>
      <c r="AI14" s="112">
        <v>0.16065192083818394</v>
      </c>
      <c r="AJ14" s="117"/>
    </row>
    <row r="15" spans="1:36" ht="16.149999999999999" customHeight="1" x14ac:dyDescent="0.25">
      <c r="A15" s="37">
        <v>7</v>
      </c>
      <c r="B15" s="37">
        <v>12</v>
      </c>
      <c r="C15" s="128" t="s">
        <v>396</v>
      </c>
      <c r="D15" s="119" t="s">
        <v>560</v>
      </c>
      <c r="E15" s="119" t="s">
        <v>575</v>
      </c>
      <c r="F15" s="119" t="s">
        <v>185</v>
      </c>
      <c r="G15" s="120">
        <v>0.01</v>
      </c>
      <c r="I15" s="118">
        <v>8.59</v>
      </c>
      <c r="J15" s="121">
        <v>9.8667083365000003</v>
      </c>
      <c r="K15" s="122">
        <v>170293.98402</v>
      </c>
      <c r="L15" s="122">
        <v>195604.31568999999</v>
      </c>
      <c r="M15" s="121">
        <v>324.28528599999999</v>
      </c>
      <c r="N15" s="122">
        <v>19824.678</v>
      </c>
      <c r="O15" s="122">
        <v>0</v>
      </c>
      <c r="P15" s="123" t="s">
        <v>209</v>
      </c>
      <c r="R15" s="124">
        <v>0.87060443128970766</v>
      </c>
      <c r="S15" s="125">
        <v>1.2749999999999999</v>
      </c>
      <c r="T15" s="125">
        <v>0.115</v>
      </c>
      <c r="U15" s="123">
        <v>0.18371757925000001</v>
      </c>
      <c r="V15" s="123">
        <v>0.16065192083818394</v>
      </c>
      <c r="X15" s="123">
        <v>3.4098957092000004E-2</v>
      </c>
      <c r="Y15" s="123">
        <v>9.2552804825000001E-2</v>
      </c>
      <c r="Z15" s="123">
        <v>0.46149943424999995</v>
      </c>
      <c r="AA15" s="59"/>
      <c r="AB15" s="38">
        <v>0.9321951623166761</v>
      </c>
      <c r="AC15" s="112">
        <v>0.15140211937041673</v>
      </c>
      <c r="AD15" s="37">
        <v>8</v>
      </c>
      <c r="AE15" s="37" t="s">
        <v>414</v>
      </c>
      <c r="AF15" s="38">
        <v>0.94169447087302771</v>
      </c>
      <c r="AG15" s="37">
        <v>8</v>
      </c>
      <c r="AH15" s="37" t="s">
        <v>408</v>
      </c>
      <c r="AI15" s="112">
        <v>0.15635179153094461</v>
      </c>
      <c r="AJ15" s="117"/>
    </row>
    <row r="16" spans="1:36" ht="16.149999999999999" customHeight="1" x14ac:dyDescent="0.25">
      <c r="A16" s="37">
        <v>9</v>
      </c>
      <c r="B16" s="37">
        <v>8</v>
      </c>
      <c r="C16" s="127" t="s">
        <v>414</v>
      </c>
      <c r="D16" s="66" t="s">
        <v>461</v>
      </c>
      <c r="E16" s="66" t="s">
        <v>496</v>
      </c>
      <c r="F16" s="66" t="s">
        <v>212</v>
      </c>
      <c r="G16" s="70">
        <v>1.0999999999999999E-2</v>
      </c>
      <c r="I16" s="7">
        <v>9.23</v>
      </c>
      <c r="J16" s="13">
        <v>9.8014805072000009</v>
      </c>
      <c r="K16" s="15">
        <v>83374.58077</v>
      </c>
      <c r="L16" s="15">
        <v>88536.763619999998</v>
      </c>
      <c r="M16" s="13">
        <v>169.58799550000001</v>
      </c>
      <c r="N16" s="15" t="e">
        <v>#N/A</v>
      </c>
      <c r="O16" s="15">
        <v>0</v>
      </c>
      <c r="P16" s="8" t="s">
        <v>209</v>
      </c>
      <c r="R16" s="17">
        <v>0.94169447087302771</v>
      </c>
      <c r="S16" s="10">
        <v>1.355</v>
      </c>
      <c r="T16" s="10">
        <v>0.12</v>
      </c>
      <c r="U16" s="8">
        <v>0.18310810811</v>
      </c>
      <c r="V16" s="8">
        <v>0.15601300108342361</v>
      </c>
      <c r="X16" s="8">
        <v>3.9915595296E-2</v>
      </c>
      <c r="Y16" s="8">
        <v>0.10193206937999999</v>
      </c>
      <c r="Z16" s="8">
        <v>0.47353632146000002</v>
      </c>
      <c r="AA16" s="59"/>
      <c r="AB16" s="38">
        <v>0.9321951623166761</v>
      </c>
      <c r="AC16" s="112">
        <v>0.15140211937041673</v>
      </c>
      <c r="AD16" s="37">
        <v>9</v>
      </c>
      <c r="AE16" s="37" t="s">
        <v>420</v>
      </c>
      <c r="AF16" s="38">
        <v>0.92082148209215631</v>
      </c>
      <c r="AG16" s="37">
        <v>9</v>
      </c>
      <c r="AH16" s="37" t="s">
        <v>414</v>
      </c>
      <c r="AI16" s="112">
        <v>0.15601300108342361</v>
      </c>
      <c r="AJ16" s="117"/>
    </row>
    <row r="17" spans="1:36" ht="16.149999999999999" customHeight="1" x14ac:dyDescent="0.25">
      <c r="A17" s="37">
        <v>11</v>
      </c>
      <c r="B17" s="37">
        <v>13</v>
      </c>
      <c r="C17" s="128" t="s">
        <v>415</v>
      </c>
      <c r="D17" s="119" t="s">
        <v>570</v>
      </c>
      <c r="E17" s="119" t="s">
        <v>588</v>
      </c>
      <c r="F17" s="119" t="s">
        <v>349</v>
      </c>
      <c r="G17" s="120">
        <v>1.15E-2</v>
      </c>
      <c r="I17" s="118">
        <v>82.39</v>
      </c>
      <c r="J17" s="121">
        <v>95.394687685999997</v>
      </c>
      <c r="K17" s="122">
        <v>45892.795409999999</v>
      </c>
      <c r="L17" s="122">
        <v>53136.653539999999</v>
      </c>
      <c r="M17" s="121">
        <v>87.234238000000005</v>
      </c>
      <c r="N17" s="122" t="e">
        <v>#N/A</v>
      </c>
      <c r="O17" s="122">
        <v>0</v>
      </c>
      <c r="P17" s="123" t="s">
        <v>209</v>
      </c>
      <c r="R17" s="124">
        <v>0.86367492780304422</v>
      </c>
      <c r="S17" s="125">
        <v>11.29</v>
      </c>
      <c r="T17" s="125">
        <v>1.05</v>
      </c>
      <c r="U17" s="123">
        <v>0.16303249096999997</v>
      </c>
      <c r="V17" s="123">
        <v>0.15293118096856417</v>
      </c>
      <c r="X17" s="123">
        <v>1.4155588378E-2</v>
      </c>
      <c r="Y17" s="123">
        <v>0.16378278299000001</v>
      </c>
      <c r="Z17" s="123">
        <v>0.39114151802000002</v>
      </c>
      <c r="AA17" s="59"/>
      <c r="AB17" s="38">
        <v>0.9321951623166761</v>
      </c>
      <c r="AC17" s="112">
        <v>0.15140211937041673</v>
      </c>
      <c r="AD17" s="37">
        <v>10</v>
      </c>
      <c r="AE17" s="37" t="s">
        <v>408</v>
      </c>
      <c r="AF17" s="38">
        <v>0.8997504055447153</v>
      </c>
      <c r="AG17" s="37">
        <v>10</v>
      </c>
      <c r="AH17" s="37" t="s">
        <v>399</v>
      </c>
      <c r="AI17" s="112">
        <v>0.15417558886509636</v>
      </c>
      <c r="AJ17" s="117"/>
    </row>
    <row r="18" spans="1:36" ht="16.149999999999999" customHeight="1" x14ac:dyDescent="0.25">
      <c r="A18" s="37">
        <v>6</v>
      </c>
      <c r="B18" s="37">
        <v>9</v>
      </c>
      <c r="C18" s="127" t="s">
        <v>420</v>
      </c>
      <c r="D18" s="66" t="s">
        <v>563</v>
      </c>
      <c r="E18" s="66" t="s">
        <v>578</v>
      </c>
      <c r="F18" s="66" t="s">
        <v>579</v>
      </c>
      <c r="G18" s="70">
        <v>0.01</v>
      </c>
      <c r="I18" s="7">
        <v>8.8800000000000008</v>
      </c>
      <c r="J18" s="13">
        <v>9.6435630279000009</v>
      </c>
      <c r="K18" s="15">
        <v>404244.91488</v>
      </c>
      <c r="L18" s="15">
        <v>439004.65263000003</v>
      </c>
      <c r="M18" s="13">
        <v>1193.153129</v>
      </c>
      <c r="N18" s="15" t="e">
        <v>#N/A</v>
      </c>
      <c r="O18" s="15">
        <v>0</v>
      </c>
      <c r="P18" s="8" t="s">
        <v>209</v>
      </c>
      <c r="R18" s="17">
        <v>0.92082148209215631</v>
      </c>
      <c r="S18" s="10">
        <v>1.31</v>
      </c>
      <c r="T18" s="10">
        <v>0.12</v>
      </c>
      <c r="U18" s="8">
        <v>0.18930635838000001</v>
      </c>
      <c r="V18" s="8">
        <v>0.16216216216216214</v>
      </c>
      <c r="X18" s="8">
        <v>4.5936395759999998E-2</v>
      </c>
      <c r="Y18" s="8">
        <v>7.9797645983000001E-2</v>
      </c>
      <c r="Z18" s="8">
        <v>0.51621187893999998</v>
      </c>
      <c r="AA18" s="59"/>
      <c r="AB18" s="38">
        <v>0.9321951623166761</v>
      </c>
      <c r="AC18" s="112">
        <v>0.15140211937041673</v>
      </c>
      <c r="AD18" s="37">
        <v>11</v>
      </c>
      <c r="AE18" s="37" t="s">
        <v>411</v>
      </c>
      <c r="AF18" s="38">
        <v>0.87535507622384034</v>
      </c>
      <c r="AG18" s="37">
        <v>11</v>
      </c>
      <c r="AH18" s="37" t="s">
        <v>415</v>
      </c>
      <c r="AI18" s="112">
        <v>0.15293118096856417</v>
      </c>
      <c r="AJ18" s="117"/>
    </row>
    <row r="19" spans="1:36" ht="16.149999999999999" customHeight="1" x14ac:dyDescent="0.25">
      <c r="A19" s="37">
        <v>8</v>
      </c>
      <c r="B19" s="37">
        <v>10</v>
      </c>
      <c r="C19" s="128" t="s">
        <v>408</v>
      </c>
      <c r="D19" s="119" t="s">
        <v>558</v>
      </c>
      <c r="E19" s="119" t="s">
        <v>320</v>
      </c>
      <c r="F19" s="119" t="s">
        <v>574</v>
      </c>
      <c r="G19" s="120">
        <v>0.01</v>
      </c>
      <c r="I19" s="118">
        <v>9.2100000000000009</v>
      </c>
      <c r="J19" s="121">
        <v>10.236172101999999</v>
      </c>
      <c r="K19" s="122">
        <v>1474516.4779000001</v>
      </c>
      <c r="L19" s="122">
        <v>1638806.1276</v>
      </c>
      <c r="M19" s="121">
        <v>2843.9371365000002</v>
      </c>
      <c r="N19" s="122" t="e">
        <v>#N/A</v>
      </c>
      <c r="O19" s="122">
        <v>0</v>
      </c>
      <c r="P19" s="123" t="s">
        <v>209</v>
      </c>
      <c r="R19" s="124">
        <v>0.8997504055447153</v>
      </c>
      <c r="S19" s="125">
        <v>1.2450000000000001</v>
      </c>
      <c r="T19" s="125">
        <v>0.12</v>
      </c>
      <c r="U19" s="123">
        <v>0.16644385026999997</v>
      </c>
      <c r="V19" s="123">
        <v>0.15635179153094461</v>
      </c>
      <c r="X19" s="6">
        <v>5.1369863013000006E-2</v>
      </c>
      <c r="Y19" s="6">
        <v>7.5594975065999992E-2</v>
      </c>
      <c r="Z19" s="6">
        <v>0.43195791368000003</v>
      </c>
      <c r="AA19" s="59"/>
      <c r="AB19" s="38">
        <v>0.9321951623166761</v>
      </c>
      <c r="AC19" s="112">
        <v>0.15140211937041673</v>
      </c>
      <c r="AD19" s="37">
        <v>12</v>
      </c>
      <c r="AE19" s="37" t="s">
        <v>396</v>
      </c>
      <c r="AF19" s="38">
        <v>0.87060443128970766</v>
      </c>
      <c r="AG19" s="37">
        <v>12</v>
      </c>
      <c r="AH19" s="37" t="s">
        <v>416</v>
      </c>
      <c r="AI19" s="112">
        <v>0.1527165932452276</v>
      </c>
      <c r="AJ19" s="117"/>
    </row>
    <row r="20" spans="1:36" ht="16.149999999999999" customHeight="1" x14ac:dyDescent="0.25">
      <c r="A20" s="37">
        <v>14</v>
      </c>
      <c r="B20" s="37">
        <v>11</v>
      </c>
      <c r="C20" s="127" t="s">
        <v>411</v>
      </c>
      <c r="D20" s="66" t="s">
        <v>569</v>
      </c>
      <c r="E20" s="66" t="s">
        <v>523</v>
      </c>
      <c r="F20" s="66" t="s">
        <v>587</v>
      </c>
      <c r="G20" s="70">
        <v>1.4800000000000001E-2</v>
      </c>
      <c r="I20" s="7">
        <v>86</v>
      </c>
      <c r="J20" s="13">
        <v>98.245845983999999</v>
      </c>
      <c r="K20" s="15">
        <v>86802.724000000002</v>
      </c>
      <c r="L20" s="15">
        <v>99162.872709999996</v>
      </c>
      <c r="M20" s="13">
        <v>149.5741615</v>
      </c>
      <c r="N20" s="15" t="e">
        <v>#N/A</v>
      </c>
      <c r="O20" s="15">
        <v>0</v>
      </c>
      <c r="P20" s="8" t="s">
        <v>209</v>
      </c>
      <c r="R20" s="17">
        <v>0.87535507622384034</v>
      </c>
      <c r="S20" s="10">
        <v>11.01</v>
      </c>
      <c r="T20" s="10">
        <v>1.05</v>
      </c>
      <c r="U20" s="8">
        <v>0.16191176470999999</v>
      </c>
      <c r="V20" s="8">
        <v>0.14651162790697675</v>
      </c>
      <c r="X20" s="8">
        <v>-2.9673925307000002E-2</v>
      </c>
      <c r="Y20" s="8">
        <v>4.3266303542999998E-2</v>
      </c>
      <c r="Z20" s="8">
        <v>0.50217057958</v>
      </c>
      <c r="AA20" s="59"/>
      <c r="AB20" s="38">
        <v>0.9321951623166761</v>
      </c>
      <c r="AC20" s="112">
        <v>0.15140211937041673</v>
      </c>
      <c r="AD20" s="37">
        <v>13</v>
      </c>
      <c r="AE20" s="37" t="s">
        <v>415</v>
      </c>
      <c r="AF20" s="38">
        <v>0.86367492780304422</v>
      </c>
      <c r="AG20" s="37">
        <v>13</v>
      </c>
      <c r="AH20" s="37" t="s">
        <v>401</v>
      </c>
      <c r="AI20" s="112">
        <v>0.15238095238095239</v>
      </c>
      <c r="AJ20" s="117"/>
    </row>
    <row r="21" spans="1:36" ht="16.149999999999999" customHeight="1" x14ac:dyDescent="0.25">
      <c r="A21" s="37">
        <v>15</v>
      </c>
      <c r="B21" s="37">
        <v>14</v>
      </c>
      <c r="C21" s="128" t="s">
        <v>397</v>
      </c>
      <c r="D21" s="119" t="s">
        <v>568</v>
      </c>
      <c r="E21" s="119" t="s">
        <v>472</v>
      </c>
      <c r="F21" s="119" t="s">
        <v>586</v>
      </c>
      <c r="G21" s="120">
        <v>1E-3</v>
      </c>
      <c r="I21" s="118">
        <v>7.43</v>
      </c>
      <c r="J21" s="121">
        <v>9.6947956885999993</v>
      </c>
      <c r="K21" s="122">
        <v>50070.064149999998</v>
      </c>
      <c r="L21" s="122">
        <v>65332.307139999997</v>
      </c>
      <c r="M21" s="121">
        <v>120.062765</v>
      </c>
      <c r="N21" s="122">
        <v>6738.9049999999997</v>
      </c>
      <c r="O21" s="122">
        <v>0</v>
      </c>
      <c r="P21" s="123" t="s">
        <v>209</v>
      </c>
      <c r="R21" s="124">
        <v>0.76639057063748672</v>
      </c>
      <c r="S21" s="125">
        <v>1.103</v>
      </c>
      <c r="T21" s="125">
        <v>0.09</v>
      </c>
      <c r="U21" s="123">
        <v>0.15645390069999998</v>
      </c>
      <c r="V21" s="123">
        <v>0.14535666218034995</v>
      </c>
      <c r="X21" s="123">
        <v>-3.2298419781000003E-2</v>
      </c>
      <c r="Y21" s="123">
        <v>2.7296021625999999E-2</v>
      </c>
      <c r="Z21" s="123">
        <v>0.22618868134</v>
      </c>
      <c r="AA21" s="59"/>
      <c r="AB21" s="38">
        <v>0.9321951623166761</v>
      </c>
      <c r="AC21" s="112">
        <v>0.15140211937041673</v>
      </c>
      <c r="AD21" s="37">
        <v>14</v>
      </c>
      <c r="AE21" s="37" t="s">
        <v>397</v>
      </c>
      <c r="AF21" s="38">
        <v>0.76639057063748672</v>
      </c>
      <c r="AG21" s="37">
        <v>14</v>
      </c>
      <c r="AH21" s="37" t="s">
        <v>411</v>
      </c>
      <c r="AI21" s="112">
        <v>0.14651162790697675</v>
      </c>
      <c r="AJ21" s="117"/>
    </row>
    <row r="22" spans="1:36" ht="16.149999999999999" customHeight="1" x14ac:dyDescent="0.25">
      <c r="A22" s="37">
        <v>19</v>
      </c>
      <c r="B22" s="37">
        <v>16</v>
      </c>
      <c r="C22" s="127" t="s">
        <v>394</v>
      </c>
      <c r="D22" s="66" t="s">
        <v>566</v>
      </c>
      <c r="E22" s="66" t="s">
        <v>578</v>
      </c>
      <c r="F22" s="66" t="s">
        <v>583</v>
      </c>
      <c r="G22" s="70">
        <v>8.2000000000000007E-3</v>
      </c>
      <c r="I22" s="7">
        <v>131</v>
      </c>
      <c r="J22" s="13">
        <v>181.47822012</v>
      </c>
      <c r="K22" s="15">
        <v>203050</v>
      </c>
      <c r="L22" s="15">
        <v>281291.24118000001</v>
      </c>
      <c r="M22" s="13">
        <v>2.3688585</v>
      </c>
      <c r="N22" s="15" t="e">
        <v>#N/A</v>
      </c>
      <c r="O22" s="15">
        <v>0</v>
      </c>
      <c r="P22" s="8" t="s">
        <v>209</v>
      </c>
      <c r="R22" s="17">
        <v>0.72184970688701944</v>
      </c>
      <c r="S22" s="10">
        <v>4.1067530699999999</v>
      </c>
      <c r="T22" s="10">
        <v>0</v>
      </c>
      <c r="U22" s="8">
        <v>3.1837763159999997E-2</v>
      </c>
      <c r="V22" s="8">
        <v>0</v>
      </c>
      <c r="X22" s="8">
        <v>8.6235489222E-2</v>
      </c>
      <c r="Y22" s="8">
        <v>0</v>
      </c>
      <c r="Z22" s="8">
        <v>5.1314534033999999E-2</v>
      </c>
      <c r="AA22" s="59"/>
      <c r="AB22" s="38">
        <v>0.9321951623166761</v>
      </c>
      <c r="AC22" s="112">
        <v>0.15140211937041673</v>
      </c>
      <c r="AD22" s="37">
        <v>15</v>
      </c>
      <c r="AE22" s="37" t="s">
        <v>402</v>
      </c>
      <c r="AF22" s="38">
        <v>0.74272901715015771</v>
      </c>
      <c r="AG22" s="37">
        <v>15</v>
      </c>
      <c r="AH22" s="37" t="s">
        <v>397</v>
      </c>
      <c r="AI22" s="112">
        <v>0.14535666218034995</v>
      </c>
      <c r="AJ22" s="117"/>
    </row>
    <row r="23" spans="1:36" ht="16.149999999999999" customHeight="1" x14ac:dyDescent="0.25">
      <c r="A23" s="37">
        <v>2</v>
      </c>
      <c r="B23" s="37">
        <v>15</v>
      </c>
      <c r="C23" s="128" t="s">
        <v>402</v>
      </c>
      <c r="D23" s="119" t="s">
        <v>567</v>
      </c>
      <c r="E23" s="119" t="s">
        <v>472</v>
      </c>
      <c r="F23" s="119" t="s">
        <v>585</v>
      </c>
      <c r="G23" s="120">
        <v>1.1299999999999999E-2</v>
      </c>
      <c r="I23" s="118">
        <v>71.430000000000007</v>
      </c>
      <c r="J23" s="121">
        <v>96.172356742000005</v>
      </c>
      <c r="K23" s="122">
        <v>152949.34464</v>
      </c>
      <c r="L23" s="122">
        <v>205928.86653</v>
      </c>
      <c r="M23" s="121">
        <v>433.60754400000002</v>
      </c>
      <c r="N23" s="122">
        <v>2141.248</v>
      </c>
      <c r="O23" s="122">
        <v>0</v>
      </c>
      <c r="P23" s="123" t="s">
        <v>209</v>
      </c>
      <c r="R23" s="124">
        <v>0.74272901715015771</v>
      </c>
      <c r="S23" s="125">
        <v>10.98</v>
      </c>
      <c r="T23" s="125">
        <v>1.1200000000000001</v>
      </c>
      <c r="U23" s="123">
        <v>0.19723369858000001</v>
      </c>
      <c r="V23" s="123">
        <v>0.18815623687526251</v>
      </c>
      <c r="X23" s="123">
        <v>5.9146599069000005E-3</v>
      </c>
      <c r="Y23" s="123">
        <v>-2.2674778836999997E-2</v>
      </c>
      <c r="Z23" s="123">
        <v>0.50801876382</v>
      </c>
      <c r="AA23" s="59"/>
      <c r="AB23" s="38">
        <v>0.9321951623166761</v>
      </c>
      <c r="AC23" s="112">
        <v>0.15140211937041673</v>
      </c>
      <c r="AD23" s="37">
        <v>16</v>
      </c>
      <c r="AE23" s="37" t="s">
        <v>394</v>
      </c>
      <c r="AF23" s="38">
        <v>0.72184970688701944</v>
      </c>
      <c r="AG23" s="37">
        <v>16</v>
      </c>
      <c r="AH23" s="37" t="s">
        <v>407</v>
      </c>
      <c r="AI23" s="112">
        <v>0.14504431909750201</v>
      </c>
      <c r="AJ23" s="117"/>
    </row>
    <row r="24" spans="1:36" ht="16.149999999999999" customHeight="1" x14ac:dyDescent="0.25">
      <c r="A24" s="37">
        <v>16</v>
      </c>
      <c r="B24" s="37">
        <v>19</v>
      </c>
      <c r="C24" s="127" t="s">
        <v>407</v>
      </c>
      <c r="D24" s="66" t="s">
        <v>573</v>
      </c>
      <c r="E24" s="66" t="s">
        <v>589</v>
      </c>
      <c r="F24" s="66" t="s">
        <v>592</v>
      </c>
      <c r="G24" s="70" t="s">
        <v>593</v>
      </c>
      <c r="I24" s="7">
        <v>12.41</v>
      </c>
      <c r="J24" s="13">
        <v>23.493008595999999</v>
      </c>
      <c r="K24" s="15">
        <v>3080.8073199999999</v>
      </c>
      <c r="L24" s="15">
        <v>5832.1863700000004</v>
      </c>
      <c r="M24" s="13">
        <v>0.63265749999999998</v>
      </c>
      <c r="N24" s="15" t="e">
        <v>#N/A</v>
      </c>
      <c r="O24" s="15">
        <v>0</v>
      </c>
      <c r="P24" s="8" t="s">
        <v>209</v>
      </c>
      <c r="R24" s="17">
        <v>0.52824226191757195</v>
      </c>
      <c r="S24" s="10">
        <v>2.5499999999999998</v>
      </c>
      <c r="T24" s="10">
        <v>0.15</v>
      </c>
      <c r="U24" s="8">
        <v>0.23611111110999999</v>
      </c>
      <c r="V24" s="8">
        <v>0.14504431909750201</v>
      </c>
      <c r="X24" s="8">
        <v>-0.21604548326</v>
      </c>
      <c r="Y24" s="8">
        <v>-0.27794852002999998</v>
      </c>
      <c r="Z24" s="8">
        <v>0.36914281930999998</v>
      </c>
      <c r="AA24" s="59"/>
      <c r="AB24" s="38">
        <v>0.9321951623166761</v>
      </c>
      <c r="AC24" s="112">
        <v>0.15140211937041673</v>
      </c>
      <c r="AD24" s="37">
        <v>17</v>
      </c>
      <c r="AE24" s="37" t="s">
        <v>419</v>
      </c>
      <c r="AF24" s="38">
        <v>0.68048968364348483</v>
      </c>
      <c r="AG24" s="37">
        <v>17</v>
      </c>
      <c r="AH24" s="37" t="s">
        <v>406</v>
      </c>
      <c r="AI24" s="112">
        <v>0.14376321353065541</v>
      </c>
      <c r="AJ24" s="1"/>
    </row>
    <row r="25" spans="1:36" ht="16.149999999999999" customHeight="1" x14ac:dyDescent="0.25">
      <c r="A25" s="37">
        <v>5</v>
      </c>
      <c r="B25" s="37">
        <v>17</v>
      </c>
      <c r="C25" s="128" t="s">
        <v>419</v>
      </c>
      <c r="D25" s="119" t="s">
        <v>564</v>
      </c>
      <c r="E25" s="119" t="s">
        <v>320</v>
      </c>
      <c r="F25" s="119" t="s">
        <v>580</v>
      </c>
      <c r="G25" s="120">
        <v>1.2999999999999999E-2</v>
      </c>
      <c r="I25" s="118">
        <v>69.400000000000006</v>
      </c>
      <c r="J25" s="121">
        <v>101.98538151</v>
      </c>
      <c r="K25" s="122">
        <v>318817.97859999997</v>
      </c>
      <c r="L25" s="122">
        <v>468512.58186999999</v>
      </c>
      <c r="M25" s="121">
        <v>512.15436</v>
      </c>
      <c r="N25" s="122" t="e">
        <v>#N/A</v>
      </c>
      <c r="O25" s="122">
        <v>0</v>
      </c>
      <c r="P25" s="123" t="s">
        <v>209</v>
      </c>
      <c r="R25" s="124">
        <v>0.68048968364348483</v>
      </c>
      <c r="S25" s="125">
        <v>11.05</v>
      </c>
      <c r="T25" s="125">
        <v>0.95</v>
      </c>
      <c r="U25" s="123">
        <v>0.18571428570999998</v>
      </c>
      <c r="V25" s="123">
        <v>0.16426512968299709</v>
      </c>
      <c r="X25" s="123">
        <v>2.8148148149000001E-2</v>
      </c>
      <c r="Y25" s="123">
        <v>0.10951822072</v>
      </c>
      <c r="Z25" s="123">
        <v>0.38774567423</v>
      </c>
      <c r="AA25" s="59"/>
      <c r="AB25" s="38">
        <v>0.9321951623166761</v>
      </c>
      <c r="AC25" s="112">
        <v>0.15140211937041673</v>
      </c>
      <c r="AD25" s="37">
        <v>18</v>
      </c>
      <c r="AE25" s="37" t="s">
        <v>406</v>
      </c>
      <c r="AF25" s="38">
        <v>0.66666758588334396</v>
      </c>
      <c r="AG25" s="37">
        <v>18</v>
      </c>
      <c r="AH25" s="37" t="s">
        <v>410</v>
      </c>
      <c r="AI25" s="112">
        <v>0.13354917037636585</v>
      </c>
      <c r="AJ25" s="1"/>
    </row>
    <row r="26" spans="1:36" ht="16.149999999999999" customHeight="1" x14ac:dyDescent="0.25">
      <c r="A26" s="37">
        <v>17</v>
      </c>
      <c r="B26" s="37">
        <v>18</v>
      </c>
      <c r="C26" s="127" t="s">
        <v>406</v>
      </c>
      <c r="D26" s="66" t="s">
        <v>565</v>
      </c>
      <c r="E26" s="66" t="s">
        <v>581</v>
      </c>
      <c r="F26" s="66" t="s">
        <v>582</v>
      </c>
      <c r="G26" s="70">
        <v>1.15E-2</v>
      </c>
      <c r="I26" s="7">
        <v>56.76</v>
      </c>
      <c r="J26" s="13">
        <v>85.139882607000004</v>
      </c>
      <c r="K26" s="15">
        <v>99379.097399999999</v>
      </c>
      <c r="L26" s="15">
        <v>149068.44055999999</v>
      </c>
      <c r="M26" s="13">
        <v>196.61219600000001</v>
      </c>
      <c r="N26" s="15" t="e">
        <v>#N/A</v>
      </c>
      <c r="O26" s="15">
        <v>0</v>
      </c>
      <c r="P26" s="8" t="s">
        <v>209</v>
      </c>
      <c r="R26" s="17">
        <v>0.66666758588334396</v>
      </c>
      <c r="S26" s="10">
        <v>7.99</v>
      </c>
      <c r="T26" s="10">
        <v>0.68</v>
      </c>
      <c r="U26" s="8">
        <v>0.16128381106</v>
      </c>
      <c r="V26" s="8">
        <v>0.14376321353065541</v>
      </c>
      <c r="X26" s="8">
        <v>3.3097230963999996E-2</v>
      </c>
      <c r="Y26" s="8">
        <v>0.101442745</v>
      </c>
      <c r="Z26" s="8">
        <v>0.33791639438999999</v>
      </c>
      <c r="AA26" s="59"/>
      <c r="AB26" s="38">
        <v>0.9321951623166761</v>
      </c>
      <c r="AC26" s="112">
        <v>0.15140211937041673</v>
      </c>
      <c r="AD26" s="37">
        <v>19</v>
      </c>
      <c r="AE26" s="37" t="s">
        <v>407</v>
      </c>
      <c r="AF26" s="38">
        <v>0.52824226191757195</v>
      </c>
      <c r="AG26" s="37">
        <v>19</v>
      </c>
      <c r="AH26" s="37" t="s">
        <v>394</v>
      </c>
      <c r="AI26" s="112">
        <v>0</v>
      </c>
      <c r="AJ26" s="1"/>
    </row>
    <row r="27" spans="1:36" ht="12.75" x14ac:dyDescent="0.25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2.75" x14ac:dyDescent="0.25">
      <c r="AJ28" s="1"/>
    </row>
    <row r="29" spans="1:36" ht="12.75" x14ac:dyDescent="0.25">
      <c r="AJ29" s="1"/>
    </row>
    <row r="30" spans="1:36" ht="12.75" x14ac:dyDescent="0.25">
      <c r="AJ30" s="1"/>
    </row>
    <row r="31" spans="1:36" ht="12.75" x14ac:dyDescent="0.25">
      <c r="AJ31" s="1"/>
    </row>
    <row r="32" spans="1:36" ht="12.75" x14ac:dyDescent="0.25">
      <c r="AJ32" s="1"/>
    </row>
    <row r="33" spans="36:36" ht="12.75" x14ac:dyDescent="0.25">
      <c r="AJ33" s="1"/>
    </row>
    <row r="34" spans="36:36" ht="12.75" x14ac:dyDescent="0.25">
      <c r="AJ34" s="1"/>
    </row>
    <row r="35" spans="36:36" ht="12.75" x14ac:dyDescent="0.25">
      <c r="AJ35" s="1"/>
    </row>
    <row r="36" spans="36:36" ht="12.75" x14ac:dyDescent="0.25">
      <c r="AJ36" s="1"/>
    </row>
    <row r="37" spans="36:36" ht="12.75" x14ac:dyDescent="0.25">
      <c r="AJ37" s="1"/>
    </row>
    <row r="38" spans="36:36" ht="12.75" x14ac:dyDescent="0.25">
      <c r="AJ38" s="1"/>
    </row>
    <row r="39" spans="36:36" ht="12.75" x14ac:dyDescent="0.25">
      <c r="AJ39" s="1"/>
    </row>
    <row r="40" spans="36:36" ht="12.75" x14ac:dyDescent="0.25">
      <c r="AJ40" s="1"/>
    </row>
    <row r="41" spans="36:36" ht="12.75" x14ac:dyDescent="0.25">
      <c r="AJ41" s="1"/>
    </row>
    <row r="42" spans="36:36" ht="12.75" x14ac:dyDescent="0.25">
      <c r="AJ42" s="1"/>
    </row>
    <row r="43" spans="36:36" ht="12.75" x14ac:dyDescent="0.25">
      <c r="AJ43" s="1"/>
    </row>
    <row r="44" spans="36:36" ht="12.75" x14ac:dyDescent="0.25">
      <c r="AJ44" s="1"/>
    </row>
    <row r="45" spans="36:36" ht="12.75" x14ac:dyDescent="0.25">
      <c r="AJ45" s="1"/>
    </row>
    <row r="46" spans="36:36" ht="12.75" x14ac:dyDescent="0.25">
      <c r="AJ46" s="1"/>
    </row>
    <row r="47" spans="36:36" ht="12.75" x14ac:dyDescent="0.25">
      <c r="AJ47" s="1"/>
    </row>
    <row r="48" spans="36:36" ht="12.75" x14ac:dyDescent="0.25">
      <c r="AJ48" s="1"/>
    </row>
    <row r="49" spans="36:36" ht="12.75" x14ac:dyDescent="0.25">
      <c r="AJ49" s="1"/>
    </row>
    <row r="50" spans="36:36" ht="12.75" x14ac:dyDescent="0.25">
      <c r="AJ50" s="1"/>
    </row>
    <row r="51" spans="36:36" ht="12.75" x14ac:dyDescent="0.25">
      <c r="AJ51" s="1"/>
    </row>
    <row r="52" spans="36:36" ht="12.75" x14ac:dyDescent="0.25">
      <c r="AJ52" s="1"/>
    </row>
    <row r="53" spans="36:36" ht="12.75" x14ac:dyDescent="0.25">
      <c r="AJ53" s="1"/>
    </row>
    <row r="54" spans="36:36" ht="12.75" x14ac:dyDescent="0.25">
      <c r="AJ54" s="1"/>
    </row>
    <row r="55" spans="36:36" ht="12.75" x14ac:dyDescent="0.25">
      <c r="AJ55" s="1"/>
    </row>
    <row r="56" spans="36:36" ht="12.75" x14ac:dyDescent="0.25">
      <c r="AJ56" s="1"/>
    </row>
    <row r="57" spans="36:36" ht="12.75" x14ac:dyDescent="0.25">
      <c r="AJ57" s="1"/>
    </row>
    <row r="58" spans="36:36" ht="12.75" x14ac:dyDescent="0.25">
      <c r="AJ58" s="1"/>
    </row>
    <row r="59" spans="36:36" ht="12.75" x14ac:dyDescent="0.25">
      <c r="AJ59" s="1"/>
    </row>
    <row r="60" spans="36:36" ht="12.75" x14ac:dyDescent="0.25">
      <c r="AJ60" s="1"/>
    </row>
    <row r="61" spans="36:36" ht="12.75" x14ac:dyDescent="0.25">
      <c r="AJ61" s="1"/>
    </row>
    <row r="62" spans="36:36" ht="12.75" x14ac:dyDescent="0.25">
      <c r="AJ62" s="1"/>
    </row>
    <row r="63" spans="36:36" ht="12.75" x14ac:dyDescent="0.25">
      <c r="AJ63" s="1"/>
    </row>
    <row r="64" spans="36:36" ht="12.75" x14ac:dyDescent="0.25">
      <c r="AJ64" s="1"/>
    </row>
    <row r="65" spans="36:36" ht="12.75" x14ac:dyDescent="0.25">
      <c r="AJ65" s="1"/>
    </row>
    <row r="66" spans="36:36" ht="12.75" x14ac:dyDescent="0.25">
      <c r="AJ66" s="1"/>
    </row>
    <row r="67" spans="36:36" ht="12.75" x14ac:dyDescent="0.25">
      <c r="AJ67" s="1"/>
    </row>
    <row r="68" spans="36:36" ht="12.75" x14ac:dyDescent="0.25">
      <c r="AJ68" s="1"/>
    </row>
    <row r="69" spans="36:36" ht="12.75" x14ac:dyDescent="0.25">
      <c r="AJ69" s="1"/>
    </row>
    <row r="70" spans="36:36" ht="12.75" x14ac:dyDescent="0.25">
      <c r="AJ70" s="1"/>
    </row>
    <row r="71" spans="36:36" ht="12.75" x14ac:dyDescent="0.25">
      <c r="AJ71" s="1"/>
    </row>
    <row r="72" spans="36:36" ht="12.75" x14ac:dyDescent="0.25">
      <c r="AJ72" s="1"/>
    </row>
    <row r="73" spans="36:36" ht="12.75" x14ac:dyDescent="0.25">
      <c r="AJ73" s="1"/>
    </row>
    <row r="74" spans="36:36" ht="12.75" x14ac:dyDescent="0.25">
      <c r="AJ74" s="1"/>
    </row>
    <row r="75" spans="36:36" ht="12.75" x14ac:dyDescent="0.25">
      <c r="AJ75" s="1"/>
    </row>
    <row r="76" spans="36:36" ht="12.75" x14ac:dyDescent="0.25">
      <c r="AJ76" s="1"/>
    </row>
    <row r="77" spans="36:36" ht="12.75" x14ac:dyDescent="0.25">
      <c r="AJ77" s="1"/>
    </row>
    <row r="78" spans="36:36" ht="12.75" x14ac:dyDescent="0.25">
      <c r="AJ78" s="1"/>
    </row>
    <row r="79" spans="36:36" ht="12.75" x14ac:dyDescent="0.25">
      <c r="AJ79" s="1"/>
    </row>
    <row r="80" spans="36:36" ht="12.75" x14ac:dyDescent="0.25">
      <c r="AJ80" s="1"/>
    </row>
    <row r="81" spans="36:36" ht="12.75" x14ac:dyDescent="0.25">
      <c r="AJ81" s="1"/>
    </row>
    <row r="82" spans="36:36" ht="12.75" x14ac:dyDescent="0.25">
      <c r="AJ82" s="1"/>
    </row>
    <row r="83" spans="36:36" ht="12.75" x14ac:dyDescent="0.25">
      <c r="AJ83" s="1"/>
    </row>
    <row r="84" spans="36:36" ht="12.75" x14ac:dyDescent="0.25">
      <c r="AJ84" s="1"/>
    </row>
    <row r="85" spans="36:36" ht="12.75" x14ac:dyDescent="0.25">
      <c r="AJ85" s="1"/>
    </row>
    <row r="86" spans="36:36" ht="12.75" x14ac:dyDescent="0.25">
      <c r="AJ86" s="1"/>
    </row>
    <row r="87" spans="36:36" ht="12.75" x14ac:dyDescent="0.25">
      <c r="AJ87" s="1"/>
    </row>
    <row r="88" spans="36:36" ht="12.75" x14ac:dyDescent="0.25">
      <c r="AJ88" s="1"/>
    </row>
    <row r="89" spans="36:36" ht="12.75" x14ac:dyDescent="0.25">
      <c r="AJ89" s="1"/>
    </row>
    <row r="90" spans="36:36" ht="12.75" x14ac:dyDescent="0.25">
      <c r="AJ90" s="1"/>
    </row>
    <row r="91" spans="36:36" ht="12.75" x14ac:dyDescent="0.25">
      <c r="AJ91" s="1"/>
    </row>
    <row r="92" spans="36:36" ht="12.75" x14ac:dyDescent="0.25">
      <c r="AJ92" s="1"/>
    </row>
    <row r="93" spans="36:36" ht="12.75" x14ac:dyDescent="0.25">
      <c r="AJ93" s="1"/>
    </row>
    <row r="94" spans="36:36" ht="12.75" x14ac:dyDescent="0.25">
      <c r="AJ94" s="1"/>
    </row>
    <row r="95" spans="36:36" ht="12.75" x14ac:dyDescent="0.25">
      <c r="AJ95" s="1"/>
    </row>
    <row r="96" spans="36:36" ht="12.75" x14ac:dyDescent="0.25">
      <c r="AJ96" s="1"/>
    </row>
    <row r="97" spans="36:36" ht="12.75" x14ac:dyDescent="0.25">
      <c r="AJ97" s="1"/>
    </row>
    <row r="98" spans="36:36" ht="12.75" x14ac:dyDescent="0.25">
      <c r="AJ98" s="1"/>
    </row>
    <row r="99" spans="36:36" ht="12.75" x14ac:dyDescent="0.25">
      <c r="AJ99" s="1"/>
    </row>
    <row r="100" spans="36:36" ht="12.75" x14ac:dyDescent="0.25">
      <c r="AJ100" s="1"/>
    </row>
    <row r="101" spans="36:36" ht="12.75" x14ac:dyDescent="0.25">
      <c r="AJ101" s="1"/>
    </row>
    <row r="102" spans="36:36" ht="12.75" x14ac:dyDescent="0.25">
      <c r="AJ102" s="1"/>
    </row>
    <row r="103" spans="36:36" ht="12.75" x14ac:dyDescent="0.25">
      <c r="AJ103" s="1"/>
    </row>
    <row r="104" spans="36:36" ht="12.75" x14ac:dyDescent="0.25">
      <c r="AJ104" s="1"/>
    </row>
    <row r="105" spans="36:36" ht="12.75" x14ac:dyDescent="0.25">
      <c r="AJ105" s="1"/>
    </row>
    <row r="106" spans="36:36" ht="12.75" x14ac:dyDescent="0.25">
      <c r="AJ106" s="1"/>
    </row>
    <row r="107" spans="36:36" ht="12.75" x14ac:dyDescent="0.25">
      <c r="AJ107" s="1"/>
    </row>
    <row r="108" spans="36:36" ht="12.75" x14ac:dyDescent="0.25">
      <c r="AJ108" s="1"/>
    </row>
    <row r="109" spans="36:36" ht="12.75" x14ac:dyDescent="0.25">
      <c r="AJ109" s="1"/>
    </row>
    <row r="110" spans="36:36" ht="12.75" x14ac:dyDescent="0.25">
      <c r="AJ110" s="1"/>
    </row>
    <row r="111" spans="36:36" ht="12.75" x14ac:dyDescent="0.25">
      <c r="AJ111" s="1"/>
    </row>
    <row r="112" spans="36:36" ht="12.75" x14ac:dyDescent="0.25">
      <c r="AJ112" s="1"/>
    </row>
    <row r="113" spans="36:36" ht="12.75" x14ac:dyDescent="0.25">
      <c r="AJ113" s="1"/>
    </row>
    <row r="114" spans="36:36" ht="12.75" x14ac:dyDescent="0.25">
      <c r="AJ114" s="1"/>
    </row>
    <row r="115" spans="36:36" ht="12.75" x14ac:dyDescent="0.25">
      <c r="AJ115" s="1"/>
    </row>
    <row r="116" spans="36:36" ht="12.75" x14ac:dyDescent="0.25">
      <c r="AJ116" s="1"/>
    </row>
    <row r="117" spans="36:36" ht="12.75" x14ac:dyDescent="0.25">
      <c r="AJ117" s="1"/>
    </row>
    <row r="118" spans="36:36" ht="12.75" x14ac:dyDescent="0.25">
      <c r="AJ118" s="1"/>
    </row>
    <row r="119" spans="36:36" ht="12.75" x14ac:dyDescent="0.25">
      <c r="AJ119" s="1"/>
    </row>
    <row r="120" spans="36:36" ht="12.75" x14ac:dyDescent="0.25">
      <c r="AJ120" s="1"/>
    </row>
    <row r="121" spans="36:36" ht="12.75" x14ac:dyDescent="0.25">
      <c r="AJ121" s="1"/>
    </row>
    <row r="122" spans="36:36" ht="12.75" x14ac:dyDescent="0.25">
      <c r="AJ122" s="1"/>
    </row>
    <row r="123" spans="36:36" ht="12.75" x14ac:dyDescent="0.25">
      <c r="AJ123" s="1"/>
    </row>
    <row r="124" spans="36:36" ht="12.75" x14ac:dyDescent="0.25">
      <c r="AJ124" s="1"/>
    </row>
    <row r="125" spans="36:36" ht="12.75" x14ac:dyDescent="0.25">
      <c r="AJ125" s="1"/>
    </row>
    <row r="126" spans="36:36" ht="12.75" x14ac:dyDescent="0.25">
      <c r="AJ126" s="1"/>
    </row>
    <row r="127" spans="36:36" ht="12.75" x14ac:dyDescent="0.25">
      <c r="AJ127" s="1"/>
    </row>
    <row r="128" spans="36:36" ht="12.75" x14ac:dyDescent="0.25">
      <c r="AJ128" s="1"/>
    </row>
    <row r="129" spans="36:36" ht="12.75" x14ac:dyDescent="0.25">
      <c r="AJ129" s="1"/>
    </row>
    <row r="130" spans="36:36" ht="12.75" x14ac:dyDescent="0.25">
      <c r="AJ130" s="1"/>
    </row>
    <row r="131" spans="36:36" ht="12.75" x14ac:dyDescent="0.25">
      <c r="AJ131" s="1"/>
    </row>
    <row r="132" spans="36:36" ht="12.75" x14ac:dyDescent="0.25">
      <c r="AJ132" s="1"/>
    </row>
    <row r="133" spans="36:36" ht="12.75" x14ac:dyDescent="0.25">
      <c r="AJ133" s="1"/>
    </row>
    <row r="134" spans="36:36" ht="12.75" x14ac:dyDescent="0.25">
      <c r="AJ134" s="1"/>
    </row>
    <row r="135" spans="36:36" ht="12.75" x14ac:dyDescent="0.25">
      <c r="AJ135" s="1"/>
    </row>
    <row r="136" spans="36:36" ht="12.75" x14ac:dyDescent="0.25">
      <c r="AJ136" s="1"/>
    </row>
    <row r="137" spans="36:36" ht="12.75" x14ac:dyDescent="0.25">
      <c r="AJ137" s="1"/>
    </row>
    <row r="138" spans="36:36" ht="12.75" x14ac:dyDescent="0.25">
      <c r="AJ138" s="1"/>
    </row>
    <row r="139" spans="36:36" ht="12.75" x14ac:dyDescent="0.25">
      <c r="AJ139" s="1"/>
    </row>
    <row r="140" spans="36:36" ht="12.75" x14ac:dyDescent="0.25">
      <c r="AJ140" s="1"/>
    </row>
    <row r="141" spans="36:36" ht="12.75" x14ac:dyDescent="0.25">
      <c r="AJ141" s="1"/>
    </row>
    <row r="142" spans="36:36" ht="12.75" x14ac:dyDescent="0.25">
      <c r="AJ142" s="1"/>
    </row>
    <row r="143" spans="36:36" ht="12.75" x14ac:dyDescent="0.25">
      <c r="AJ143" s="1"/>
    </row>
    <row r="144" spans="36:36" ht="12.75" x14ac:dyDescent="0.25">
      <c r="AJ144" s="1"/>
    </row>
    <row r="145" spans="36:36" ht="12.75" x14ac:dyDescent="0.25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2.75" x14ac:dyDescent="0.25"/>
  <cols>
    <col min="1" max="1" width="1.42578125" style="1" customWidth="1"/>
    <col min="2" max="2" width="11.5703125" style="5" customWidth="1"/>
    <col min="3" max="3" width="43.28515625" style="65" bestFit="1" customWidth="1"/>
    <col min="4" max="4" width="18.140625" style="65" customWidth="1"/>
    <col min="5" max="5" width="19.85546875" style="65" bestFit="1" customWidth="1"/>
    <col min="6" max="6" width="15.28515625" style="68" customWidth="1"/>
    <col min="7" max="7" width="0.42578125" style="1" customWidth="1"/>
    <col min="8" max="8" width="18.7109375" style="12" customWidth="1"/>
    <col min="9" max="9" width="29" style="12" customWidth="1"/>
    <col min="10" max="10" width="27" style="1" customWidth="1"/>
    <col min="11" max="11" width="28" style="1" customWidth="1"/>
    <col min="12" max="12" width="27.28515625" style="1" customWidth="1"/>
    <col min="13" max="14" width="29" style="1" hidden="1" customWidth="1"/>
    <col min="15" max="15" width="11.42578125" style="1" customWidth="1"/>
    <col min="16" max="16" width="0.42578125" style="1" customWidth="1"/>
    <col min="17" max="17" width="10.42578125" style="1" customWidth="1"/>
    <col min="18" max="18" width="21.5703125" style="1" customWidth="1"/>
    <col min="19" max="19" width="33.5703125" style="1" customWidth="1"/>
    <col min="20" max="20" width="17.42578125" style="1" customWidth="1"/>
    <col min="21" max="21" width="23.140625" style="1" customWidth="1"/>
    <col min="22" max="22" width="0.5703125" style="1" customWidth="1"/>
    <col min="23" max="23" width="12.28515625" style="1" customWidth="1"/>
    <col min="24" max="24" width="12.7109375" style="1" customWidth="1"/>
    <col min="25" max="25" width="22.7109375" style="1" customWidth="1"/>
    <col min="26" max="26" width="1.140625" style="1" customWidth="1"/>
    <col min="27" max="39" width="0" style="1" hidden="1" customWidth="1"/>
    <col min="40" max="16384" width="8.7109375" style="1" hidden="1"/>
  </cols>
  <sheetData>
    <row r="1" spans="2:25" ht="26.1" customHeight="1" x14ac:dyDescent="0.25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25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25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25"/>
    <row r="5" spans="2:25" s="2" customFormat="1" ht="17.45" customHeight="1" x14ac:dyDescent="0.25">
      <c r="B5" s="209" t="s">
        <v>1</v>
      </c>
      <c r="C5" s="209"/>
      <c r="D5" s="209"/>
      <c r="E5" s="209"/>
      <c r="F5" s="209"/>
      <c r="G5" s="1"/>
      <c r="H5" s="209" t="s">
        <v>301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214</v>
      </c>
      <c r="X5" s="209"/>
      <c r="Y5" s="209"/>
    </row>
    <row r="6" spans="2:25" ht="15" x14ac:dyDescent="0.25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0.11294740234689474</v>
      </c>
      <c r="U6" s="109">
        <v>9.8784829296620538E-2</v>
      </c>
      <c r="W6" s="109">
        <v>1.2432673463426315E-2</v>
      </c>
      <c r="X6" s="109">
        <v>4.7030939393315783E-2</v>
      </c>
      <c r="Y6" s="109">
        <v>0.26173271916063162</v>
      </c>
    </row>
    <row r="7" spans="2:25" s="57" customFormat="1" ht="21" customHeight="1" x14ac:dyDescent="0.25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220</v>
      </c>
      <c r="I7" s="58" t="s">
        <v>242</v>
      </c>
      <c r="J7" s="56" t="s">
        <v>219</v>
      </c>
      <c r="K7" s="56" t="s">
        <v>284</v>
      </c>
      <c r="L7" s="56" t="s">
        <v>218</v>
      </c>
      <c r="M7" s="56" t="s">
        <v>285</v>
      </c>
      <c r="N7" s="56" t="s">
        <v>221</v>
      </c>
      <c r="O7" s="56" t="s">
        <v>11</v>
      </c>
      <c r="P7" s="3"/>
      <c r="Q7" s="56" t="s">
        <v>6</v>
      </c>
      <c r="R7" s="56" t="s">
        <v>286</v>
      </c>
      <c r="S7" s="56" t="s">
        <v>287</v>
      </c>
      <c r="T7" s="56" t="s">
        <v>8</v>
      </c>
      <c r="U7" s="56" t="s">
        <v>9</v>
      </c>
      <c r="V7" s="1"/>
      <c r="W7" s="56" t="s">
        <v>215</v>
      </c>
      <c r="X7" s="56" t="s">
        <v>216</v>
      </c>
      <c r="Y7" s="56" t="s">
        <v>217</v>
      </c>
    </row>
    <row r="8" spans="2:25" ht="16.899999999999999" customHeight="1" x14ac:dyDescent="0.25">
      <c r="B8" s="127" t="s">
        <v>422</v>
      </c>
      <c r="C8" s="66" t="s">
        <v>538</v>
      </c>
      <c r="D8" s="66" t="s">
        <v>159</v>
      </c>
      <c r="E8" s="66" t="s">
        <v>160</v>
      </c>
      <c r="F8" s="70">
        <v>1.1299999999999999E-2</v>
      </c>
      <c r="H8" s="7">
        <v>131.05000000000001</v>
      </c>
      <c r="I8" s="13" t="s">
        <v>209</v>
      </c>
      <c r="J8" s="15" t="s">
        <v>209</v>
      </c>
      <c r="K8" s="15" t="s">
        <v>209</v>
      </c>
      <c r="L8" s="13">
        <v>4818.6407245</v>
      </c>
      <c r="M8" s="15" t="e">
        <v>#N/A</v>
      </c>
      <c r="N8" s="15">
        <v>0</v>
      </c>
      <c r="O8" s="8" t="s">
        <v>209</v>
      </c>
      <c r="P8" s="3"/>
      <c r="Q8" s="17" t="s">
        <v>209</v>
      </c>
      <c r="R8" s="10">
        <v>15.48</v>
      </c>
      <c r="S8" s="10">
        <v>1.45</v>
      </c>
      <c r="T8" s="8">
        <v>0.12878535772999999</v>
      </c>
      <c r="U8" s="8">
        <v>0.1327737504769172</v>
      </c>
      <c r="W8" s="8">
        <v>1.6995188575999999E-2</v>
      </c>
      <c r="X8" s="8">
        <v>1.5125568927E-2</v>
      </c>
      <c r="Y8" s="8">
        <v>0.23404536698</v>
      </c>
    </row>
    <row r="9" spans="2:25" ht="16.899999999999999" customHeight="1" x14ac:dyDescent="0.25">
      <c r="B9" s="5" t="s">
        <v>424</v>
      </c>
      <c r="C9" s="65" t="s">
        <v>539</v>
      </c>
      <c r="D9" s="65" t="s">
        <v>163</v>
      </c>
      <c r="E9" s="65" t="s">
        <v>163</v>
      </c>
      <c r="F9" s="68">
        <v>7.4999999999999997E-3</v>
      </c>
      <c r="H9" s="1">
        <v>75.55</v>
      </c>
      <c r="I9" s="12" t="s">
        <v>209</v>
      </c>
      <c r="J9" s="14" t="s">
        <v>209</v>
      </c>
      <c r="K9" s="14" t="s">
        <v>209</v>
      </c>
      <c r="L9" s="12">
        <v>2929.1002884999998</v>
      </c>
      <c r="M9" s="14" t="e">
        <v>#N/A</v>
      </c>
      <c r="N9" s="14">
        <v>0</v>
      </c>
      <c r="O9" s="6" t="s">
        <v>209</v>
      </c>
      <c r="P9" s="3"/>
      <c r="Q9" s="16" t="s">
        <v>209</v>
      </c>
      <c r="R9" s="9">
        <v>10.1</v>
      </c>
      <c r="S9" s="9">
        <v>0.85</v>
      </c>
      <c r="T9" s="6">
        <v>0.13566151778999999</v>
      </c>
      <c r="U9" s="6">
        <v>0.13500992720052946</v>
      </c>
      <c r="W9" s="6">
        <v>3.8221129997999996E-3</v>
      </c>
      <c r="X9" s="6">
        <v>5.8718231060999999E-2</v>
      </c>
      <c r="Y9" s="6">
        <v>0.16228789655</v>
      </c>
    </row>
    <row r="10" spans="2:25" s="7" customFormat="1" ht="16.899999999999999" customHeight="1" x14ac:dyDescent="0.25">
      <c r="B10" s="127" t="s">
        <v>433</v>
      </c>
      <c r="C10" s="66" t="s">
        <v>540</v>
      </c>
      <c r="D10" s="66" t="s">
        <v>163</v>
      </c>
      <c r="E10" s="66" t="s">
        <v>594</v>
      </c>
      <c r="F10" s="70">
        <v>6.0000000000000001E-3</v>
      </c>
      <c r="G10" s="1"/>
      <c r="H10" s="7">
        <v>87.7</v>
      </c>
      <c r="I10" s="13" t="s">
        <v>209</v>
      </c>
      <c r="J10" s="15" t="s">
        <v>209</v>
      </c>
      <c r="K10" s="15" t="s">
        <v>209</v>
      </c>
      <c r="L10" s="13">
        <v>1834.49083</v>
      </c>
      <c r="M10" s="15" t="e">
        <v>#N/A</v>
      </c>
      <c r="N10" s="15">
        <v>0</v>
      </c>
      <c r="O10" s="8" t="s">
        <v>209</v>
      </c>
      <c r="P10" s="3"/>
      <c r="Q10" s="17" t="s">
        <v>209</v>
      </c>
      <c r="R10" s="10">
        <v>3.5</v>
      </c>
      <c r="S10" s="10">
        <v>0</v>
      </c>
      <c r="T10" s="8">
        <v>5.3459599816999999E-2</v>
      </c>
      <c r="U10" s="8">
        <v>0</v>
      </c>
      <c r="V10" s="1"/>
      <c r="W10" s="8">
        <v>5.3453453453000004E-2</v>
      </c>
      <c r="X10" s="8">
        <v>0.13675847291000001</v>
      </c>
      <c r="Y10" s="8">
        <v>0.40091197487000002</v>
      </c>
    </row>
    <row r="11" spans="2:25" s="118" customFormat="1" ht="16.899999999999999" customHeight="1" x14ac:dyDescent="0.25">
      <c r="B11" s="128" t="s">
        <v>429</v>
      </c>
      <c r="C11" s="119" t="s">
        <v>541</v>
      </c>
      <c r="D11" s="119" t="s">
        <v>163</v>
      </c>
      <c r="E11" s="119" t="s">
        <v>163</v>
      </c>
      <c r="F11" s="120">
        <v>1.0999999999999999E-2</v>
      </c>
      <c r="G11" s="1"/>
      <c r="H11" s="118">
        <v>39.270000000000003</v>
      </c>
      <c r="I11" s="121" t="s">
        <v>209</v>
      </c>
      <c r="J11" s="122" t="s">
        <v>209</v>
      </c>
      <c r="K11" s="122" t="s">
        <v>209</v>
      </c>
      <c r="L11" s="121">
        <v>439.27308900000003</v>
      </c>
      <c r="M11" s="122" t="e">
        <v>#N/A</v>
      </c>
      <c r="N11" s="122">
        <v>0</v>
      </c>
      <c r="O11" s="123" t="s">
        <v>209</v>
      </c>
      <c r="P11" s="3"/>
      <c r="Q11" s="124" t="s">
        <v>209</v>
      </c>
      <c r="R11" s="125">
        <v>6.4</v>
      </c>
      <c r="S11" s="125">
        <v>0</v>
      </c>
      <c r="T11" s="123">
        <v>0.1744344508</v>
      </c>
      <c r="U11" s="123">
        <v>0</v>
      </c>
      <c r="V11" s="1"/>
      <c r="W11" s="123">
        <v>-9.8335854754999993E-3</v>
      </c>
      <c r="X11" s="123">
        <v>-6.2333864964999999E-2</v>
      </c>
      <c r="Y11" s="123">
        <v>0.25771081255</v>
      </c>
    </row>
    <row r="12" spans="2:25" s="7" customFormat="1" ht="16.899999999999999" customHeight="1" x14ac:dyDescent="0.25">
      <c r="B12" s="127" t="s">
        <v>423</v>
      </c>
      <c r="C12" s="66" t="s">
        <v>542</v>
      </c>
      <c r="D12" s="66" t="s">
        <v>163</v>
      </c>
      <c r="E12" s="66" t="s">
        <v>185</v>
      </c>
      <c r="F12" s="70">
        <v>0.01</v>
      </c>
      <c r="G12" s="1"/>
      <c r="H12" s="7">
        <v>90.87</v>
      </c>
      <c r="I12" s="13" t="s">
        <v>209</v>
      </c>
      <c r="J12" s="15" t="s">
        <v>209</v>
      </c>
      <c r="K12" s="15" t="s">
        <v>209</v>
      </c>
      <c r="L12" s="13">
        <v>2688.8008064999999</v>
      </c>
      <c r="M12" s="15" t="e">
        <v>#N/A</v>
      </c>
      <c r="N12" s="15">
        <v>0</v>
      </c>
      <c r="O12" s="8" t="s">
        <v>209</v>
      </c>
      <c r="P12" s="3"/>
      <c r="Q12" s="17" t="s">
        <v>209</v>
      </c>
      <c r="R12" s="10">
        <v>12.15</v>
      </c>
      <c r="S12" s="10">
        <v>1.1499999999999999</v>
      </c>
      <c r="T12" s="8">
        <v>0.14638554215999999</v>
      </c>
      <c r="U12" s="8">
        <v>0.15186530207989435</v>
      </c>
      <c r="V12" s="1"/>
      <c r="W12" s="8">
        <v>1.3495427169000001E-2</v>
      </c>
      <c r="X12" s="8">
        <v>6.2765816873999999E-2</v>
      </c>
      <c r="Y12" s="8">
        <v>0.26539063552999997</v>
      </c>
    </row>
    <row r="13" spans="2:25" s="118" customFormat="1" ht="16.899999999999999" customHeight="1" x14ac:dyDescent="0.25">
      <c r="B13" s="128" t="s">
        <v>439</v>
      </c>
      <c r="C13" s="119" t="s">
        <v>543</v>
      </c>
      <c r="D13" s="119" t="s">
        <v>163</v>
      </c>
      <c r="E13" s="119" t="s">
        <v>591</v>
      </c>
      <c r="F13" s="120">
        <v>0.01</v>
      </c>
      <c r="G13" s="1"/>
      <c r="H13" s="118">
        <v>104.5</v>
      </c>
      <c r="I13" s="121" t="s">
        <v>209</v>
      </c>
      <c r="J13" s="122" t="s">
        <v>209</v>
      </c>
      <c r="K13" s="122" t="s">
        <v>209</v>
      </c>
      <c r="L13" s="121">
        <v>4705.0998765000004</v>
      </c>
      <c r="M13" s="122" t="e">
        <v>#N/A</v>
      </c>
      <c r="N13" s="122">
        <v>0</v>
      </c>
      <c r="O13" s="123" t="s">
        <v>209</v>
      </c>
      <c r="P13" s="3"/>
      <c r="Q13" s="124" t="s">
        <v>209</v>
      </c>
      <c r="R13" s="125">
        <v>12</v>
      </c>
      <c r="S13" s="125">
        <v>1</v>
      </c>
      <c r="T13" s="123">
        <v>0.12543116964000001</v>
      </c>
      <c r="U13" s="123">
        <v>0.11483253588516747</v>
      </c>
      <c r="V13" s="1"/>
      <c r="W13" s="123">
        <v>4.8076923085000004E-3</v>
      </c>
      <c r="X13" s="123">
        <v>3.1025189995000001E-2</v>
      </c>
      <c r="Y13" s="123">
        <v>0.23275917065000001</v>
      </c>
    </row>
    <row r="14" spans="2:25" s="7" customFormat="1" ht="16.899999999999999" customHeight="1" x14ac:dyDescent="0.25">
      <c r="B14" s="127" t="s">
        <v>421</v>
      </c>
      <c r="C14" s="66" t="s">
        <v>544</v>
      </c>
      <c r="D14" s="66" t="s">
        <v>159</v>
      </c>
      <c r="E14" s="66" t="s">
        <v>595</v>
      </c>
      <c r="F14" s="70">
        <v>8.5000000000000006E-3</v>
      </c>
      <c r="G14" s="1"/>
      <c r="H14" s="7">
        <v>102.3</v>
      </c>
      <c r="I14" s="13" t="s">
        <v>209</v>
      </c>
      <c r="J14" s="15" t="s">
        <v>209</v>
      </c>
      <c r="K14" s="15" t="s">
        <v>209</v>
      </c>
      <c r="L14" s="13">
        <v>2943.3467839999998</v>
      </c>
      <c r="M14" s="15" t="e">
        <v>#N/A</v>
      </c>
      <c r="N14" s="15">
        <v>0</v>
      </c>
      <c r="O14" s="8" t="s">
        <v>209</v>
      </c>
      <c r="P14" s="3"/>
      <c r="Q14" s="17" t="s">
        <v>209</v>
      </c>
      <c r="R14" s="10">
        <v>11.75</v>
      </c>
      <c r="S14" s="10">
        <v>0.86</v>
      </c>
      <c r="T14" s="8">
        <v>0.12600536193</v>
      </c>
      <c r="U14" s="8">
        <v>0.10087976539589444</v>
      </c>
      <c r="V14" s="1"/>
      <c r="W14" s="8">
        <v>1.4076130055E-2</v>
      </c>
      <c r="X14" s="8">
        <v>4.1616410619000004E-2</v>
      </c>
      <c r="Y14" s="8">
        <v>0.23880670158</v>
      </c>
    </row>
    <row r="15" spans="2:25" s="118" customFormat="1" ht="16.899999999999999" customHeight="1" x14ac:dyDescent="0.25">
      <c r="B15" s="128" t="s">
        <v>434</v>
      </c>
      <c r="C15" s="119" t="s">
        <v>545</v>
      </c>
      <c r="D15" s="119" t="s">
        <v>163</v>
      </c>
      <c r="E15" s="119" t="s">
        <v>596</v>
      </c>
      <c r="F15" s="120">
        <v>1.0999999999999999E-2</v>
      </c>
      <c r="G15" s="1"/>
      <c r="H15" s="118">
        <v>84.45</v>
      </c>
      <c r="I15" s="121" t="s">
        <v>209</v>
      </c>
      <c r="J15" s="122" t="s">
        <v>209</v>
      </c>
      <c r="K15" s="122" t="s">
        <v>209</v>
      </c>
      <c r="L15" s="121">
        <v>265.38130749999999</v>
      </c>
      <c r="M15" s="122" t="e">
        <v>#N/A</v>
      </c>
      <c r="N15" s="122">
        <v>0</v>
      </c>
      <c r="O15" s="123" t="s">
        <v>209</v>
      </c>
      <c r="P15" s="3"/>
      <c r="Q15" s="124" t="s">
        <v>209</v>
      </c>
      <c r="R15" s="125">
        <v>10.5</v>
      </c>
      <c r="S15" s="125">
        <v>2</v>
      </c>
      <c r="T15" s="123">
        <v>0.13108614232000002</v>
      </c>
      <c r="U15" s="123">
        <v>0.28419182948490229</v>
      </c>
      <c r="V15" s="1"/>
      <c r="W15" s="123">
        <v>7.7679427395E-2</v>
      </c>
      <c r="X15" s="123">
        <v>8.2535662140999999E-2</v>
      </c>
      <c r="Y15" s="123">
        <v>0.19338092746000002</v>
      </c>
    </row>
    <row r="16" spans="2:25" s="7" customFormat="1" ht="16.899999999999999" customHeight="1" x14ac:dyDescent="0.25">
      <c r="B16" s="127" t="s">
        <v>435</v>
      </c>
      <c r="C16" s="66" t="s">
        <v>546</v>
      </c>
      <c r="D16" s="66" t="s">
        <v>163</v>
      </c>
      <c r="E16" s="66" t="s">
        <v>597</v>
      </c>
      <c r="F16" s="70">
        <v>1.4999999999999999E-2</v>
      </c>
      <c r="G16" s="1"/>
      <c r="H16" s="7">
        <v>46.3</v>
      </c>
      <c r="I16" s="13" t="s">
        <v>209</v>
      </c>
      <c r="J16" s="15" t="s">
        <v>209</v>
      </c>
      <c r="K16" s="15" t="s">
        <v>209</v>
      </c>
      <c r="L16" s="13">
        <v>540.08406449999995</v>
      </c>
      <c r="M16" s="15" t="e">
        <v>#N/A</v>
      </c>
      <c r="N16" s="15">
        <v>0</v>
      </c>
      <c r="O16" s="8" t="s">
        <v>209</v>
      </c>
      <c r="P16" s="3"/>
      <c r="Q16" s="17" t="s">
        <v>209</v>
      </c>
      <c r="R16" s="10">
        <v>2</v>
      </c>
      <c r="S16" s="10">
        <v>0.24</v>
      </c>
      <c r="T16" s="8">
        <v>5.3691275167999999E-2</v>
      </c>
      <c r="U16" s="8">
        <v>6.220302375809935E-2</v>
      </c>
      <c r="V16" s="1"/>
      <c r="W16" s="8">
        <v>4.6564195298000002E-2</v>
      </c>
      <c r="X16" s="8">
        <v>4.0017323657999995E-2</v>
      </c>
      <c r="Y16" s="8">
        <v>0.30773527303000003</v>
      </c>
    </row>
    <row r="17" spans="2:25" s="118" customFormat="1" ht="16.899999999999999" customHeight="1" x14ac:dyDescent="0.25">
      <c r="B17" s="128" t="s">
        <v>437</v>
      </c>
      <c r="C17" s="119" t="s">
        <v>547</v>
      </c>
      <c r="D17" s="119" t="s">
        <v>598</v>
      </c>
      <c r="E17" s="119" t="s">
        <v>579</v>
      </c>
      <c r="F17" s="120">
        <v>9.4999999999999998E-3</v>
      </c>
      <c r="G17" s="1"/>
      <c r="H17" s="118">
        <v>53.95</v>
      </c>
      <c r="I17" s="121" t="s">
        <v>209</v>
      </c>
      <c r="J17" s="122" t="s">
        <v>209</v>
      </c>
      <c r="K17" s="122" t="s">
        <v>209</v>
      </c>
      <c r="L17" s="121">
        <v>224.63901849999999</v>
      </c>
      <c r="M17" s="122" t="e">
        <v>#N/A</v>
      </c>
      <c r="N17" s="122">
        <v>0</v>
      </c>
      <c r="O17" s="123" t="s">
        <v>209</v>
      </c>
      <c r="P17" s="3"/>
      <c r="Q17" s="124" t="s">
        <v>209</v>
      </c>
      <c r="R17" s="125">
        <v>6.7</v>
      </c>
      <c r="S17" s="125">
        <v>0.5</v>
      </c>
      <c r="T17" s="123">
        <v>0.12293577981000001</v>
      </c>
      <c r="U17" s="123">
        <v>0.11121408711770157</v>
      </c>
      <c r="V17" s="1"/>
      <c r="W17" s="123">
        <v>-3.0373831776000001E-2</v>
      </c>
      <c r="X17" s="123">
        <v>0.17824270745000001</v>
      </c>
      <c r="Y17" s="123">
        <v>0.12140916539999999</v>
      </c>
    </row>
    <row r="18" spans="2:25" s="7" customFormat="1" ht="16.899999999999999" customHeight="1" x14ac:dyDescent="0.25">
      <c r="B18" s="127" t="s">
        <v>436</v>
      </c>
      <c r="C18" s="66" t="s">
        <v>548</v>
      </c>
      <c r="D18" s="66" t="s">
        <v>598</v>
      </c>
      <c r="E18" s="66" t="s">
        <v>579</v>
      </c>
      <c r="F18" s="70">
        <v>1.2999999999999999E-2</v>
      </c>
      <c r="G18" s="1"/>
      <c r="H18" s="7">
        <v>57.15</v>
      </c>
      <c r="I18" s="13" t="s">
        <v>209</v>
      </c>
      <c r="J18" s="15" t="s">
        <v>209</v>
      </c>
      <c r="K18" s="15" t="s">
        <v>209</v>
      </c>
      <c r="L18" s="13">
        <v>1687.0678559999999</v>
      </c>
      <c r="M18" s="15" t="e">
        <v>#N/A</v>
      </c>
      <c r="N18" s="15">
        <v>0</v>
      </c>
      <c r="O18" s="8" t="s">
        <v>209</v>
      </c>
      <c r="P18" s="3"/>
      <c r="Q18" s="17" t="s">
        <v>209</v>
      </c>
      <c r="R18" s="10">
        <v>7.17</v>
      </c>
      <c r="S18" s="10">
        <v>1</v>
      </c>
      <c r="T18" s="8">
        <v>0.11555197421000001</v>
      </c>
      <c r="U18" s="8">
        <v>0.20997375328083989</v>
      </c>
      <c r="V18" s="1"/>
      <c r="W18" s="8">
        <v>2.2910327546999999E-2</v>
      </c>
      <c r="X18" s="8">
        <v>7.5483644436000003E-2</v>
      </c>
      <c r="Y18" s="8">
        <v>0.12777575609</v>
      </c>
    </row>
    <row r="19" spans="2:25" s="118" customFormat="1" ht="16.899999999999999" customHeight="1" x14ac:dyDescent="0.25">
      <c r="B19" s="128" t="s">
        <v>428</v>
      </c>
      <c r="C19" s="119" t="s">
        <v>549</v>
      </c>
      <c r="D19" s="119" t="s">
        <v>203</v>
      </c>
      <c r="E19" s="119" t="s">
        <v>599</v>
      </c>
      <c r="F19" s="120">
        <v>1.4999999999999999E-2</v>
      </c>
      <c r="G19" s="1"/>
      <c r="H19" s="118">
        <v>179.99</v>
      </c>
      <c r="I19" s="121" t="s">
        <v>209</v>
      </c>
      <c r="J19" s="122" t="s">
        <v>209</v>
      </c>
      <c r="K19" s="122" t="s">
        <v>209</v>
      </c>
      <c r="L19" s="121">
        <v>1026.8025365000001</v>
      </c>
      <c r="M19" s="122" t="e">
        <v>#N/A</v>
      </c>
      <c r="N19" s="122">
        <v>0</v>
      </c>
      <c r="O19" s="123" t="s">
        <v>209</v>
      </c>
      <c r="P19" s="3"/>
      <c r="Q19" s="124" t="s">
        <v>209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-7.6087555835000001E-3</v>
      </c>
      <c r="X19" s="123">
        <v>5.7417582095000003E-2</v>
      </c>
      <c r="Y19" s="123">
        <v>0.94088783993000003</v>
      </c>
    </row>
    <row r="20" spans="2:25" s="7" customFormat="1" ht="16.899999999999999" customHeight="1" x14ac:dyDescent="0.25">
      <c r="B20" s="127" t="s">
        <v>432</v>
      </c>
      <c r="C20" s="66" t="s">
        <v>550</v>
      </c>
      <c r="D20" s="66" t="s">
        <v>523</v>
      </c>
      <c r="E20" s="66" t="s">
        <v>163</v>
      </c>
      <c r="F20" s="70">
        <v>1.2999999999999999E-2</v>
      </c>
      <c r="G20" s="1"/>
      <c r="H20" s="7">
        <v>31</v>
      </c>
      <c r="I20" s="13" t="s">
        <v>209</v>
      </c>
      <c r="J20" s="15" t="s">
        <v>209</v>
      </c>
      <c r="K20" s="15" t="s">
        <v>209</v>
      </c>
      <c r="L20" s="13">
        <v>91.798258000000004</v>
      </c>
      <c r="M20" s="15" t="e">
        <v>#N/A</v>
      </c>
      <c r="N20" s="15">
        <v>0</v>
      </c>
      <c r="O20" s="8" t="s">
        <v>209</v>
      </c>
      <c r="P20" s="3"/>
      <c r="Q20" s="17" t="s">
        <v>209</v>
      </c>
      <c r="R20" s="10">
        <v>0.9</v>
      </c>
      <c r="S20" s="10">
        <v>0</v>
      </c>
      <c r="T20" s="8">
        <v>2.5641025641000001E-2</v>
      </c>
      <c r="U20" s="8">
        <v>0</v>
      </c>
      <c r="V20" s="1"/>
      <c r="W20" s="8">
        <v>-4.6153846153999999E-2</v>
      </c>
      <c r="X20" s="8">
        <v>-4.1731066460000001E-2</v>
      </c>
      <c r="Y20" s="8">
        <v>-9.4136331288000002E-2</v>
      </c>
    </row>
    <row r="21" spans="2:25" s="118" customFormat="1" ht="16.899999999999999" customHeight="1" x14ac:dyDescent="0.25">
      <c r="B21" s="128" t="s">
        <v>431</v>
      </c>
      <c r="C21" s="119" t="s">
        <v>551</v>
      </c>
      <c r="D21" s="119" t="s">
        <v>163</v>
      </c>
      <c r="E21" s="119" t="s">
        <v>163</v>
      </c>
      <c r="F21" s="120">
        <v>1E-3</v>
      </c>
      <c r="G21" s="1"/>
      <c r="H21" s="118">
        <v>103.15</v>
      </c>
      <c r="I21" s="121" t="s">
        <v>209</v>
      </c>
      <c r="J21" s="122" t="s">
        <v>209</v>
      </c>
      <c r="K21" s="122" t="s">
        <v>209</v>
      </c>
      <c r="L21" s="121">
        <v>294.51639249999999</v>
      </c>
      <c r="M21" s="122" t="e">
        <v>#N/A</v>
      </c>
      <c r="N21" s="122">
        <v>0</v>
      </c>
      <c r="O21" s="123" t="s">
        <v>209</v>
      </c>
      <c r="P21" s="3"/>
      <c r="Q21" s="124" t="s">
        <v>209</v>
      </c>
      <c r="R21" s="125">
        <v>5.7033864660000004</v>
      </c>
      <c r="S21" s="125">
        <v>0</v>
      </c>
      <c r="T21" s="123">
        <v>5.6190999665000005E-2</v>
      </c>
      <c r="U21" s="123">
        <v>0</v>
      </c>
      <c r="V21" s="1"/>
      <c r="W21" s="123">
        <v>3.0881471117000001E-2</v>
      </c>
      <c r="X21" s="123">
        <v>2.1287128712999998E-2</v>
      </c>
      <c r="Y21" s="123">
        <v>0.13448165128</v>
      </c>
    </row>
    <row r="22" spans="2:25" s="7" customFormat="1" ht="16.899999999999999" customHeight="1" x14ac:dyDescent="0.25">
      <c r="B22" s="127" t="s">
        <v>430</v>
      </c>
      <c r="C22" s="66" t="s">
        <v>552</v>
      </c>
      <c r="D22" s="66" t="s">
        <v>163</v>
      </c>
      <c r="E22" s="66" t="s">
        <v>163</v>
      </c>
      <c r="F22" s="70">
        <v>3.0000000000000001E-3</v>
      </c>
      <c r="G22" s="1"/>
      <c r="H22" s="7">
        <v>114.5</v>
      </c>
      <c r="I22" s="13" t="s">
        <v>209</v>
      </c>
      <c r="J22" s="15" t="s">
        <v>209</v>
      </c>
      <c r="K22" s="15" t="s">
        <v>209</v>
      </c>
      <c r="L22" s="13">
        <v>372.27167350000002</v>
      </c>
      <c r="M22" s="15" t="e">
        <v>#N/A</v>
      </c>
      <c r="N22" s="15">
        <v>0</v>
      </c>
      <c r="O22" s="8" t="s">
        <v>209</v>
      </c>
      <c r="P22" s="3"/>
      <c r="Q22" s="17" t="s">
        <v>209</v>
      </c>
      <c r="R22" s="10">
        <v>10.376255647000001</v>
      </c>
      <c r="S22" s="10">
        <v>0</v>
      </c>
      <c r="T22" s="8">
        <v>0.10622702341</v>
      </c>
      <c r="U22" s="8">
        <v>0</v>
      </c>
      <c r="V22" s="1"/>
      <c r="W22" s="8">
        <v>1.3274336283E-2</v>
      </c>
      <c r="X22" s="8">
        <v>4.5662100455999999E-2</v>
      </c>
      <c r="Y22" s="8">
        <v>0.29442345596999997</v>
      </c>
    </row>
    <row r="23" spans="2:25" s="118" customFormat="1" ht="16.899999999999999" customHeight="1" x14ac:dyDescent="0.25">
      <c r="B23" s="128" t="s">
        <v>426</v>
      </c>
      <c r="C23" s="119" t="s">
        <v>553</v>
      </c>
      <c r="D23" s="119" t="s">
        <v>163</v>
      </c>
      <c r="E23" s="119" t="s">
        <v>600</v>
      </c>
      <c r="F23" s="120">
        <v>8.9999999999999993E-3</v>
      </c>
      <c r="G23" s="1"/>
      <c r="H23" s="118">
        <v>8.07</v>
      </c>
      <c r="I23" s="121" t="s">
        <v>209</v>
      </c>
      <c r="J23" s="122" t="s">
        <v>209</v>
      </c>
      <c r="K23" s="122" t="s">
        <v>209</v>
      </c>
      <c r="L23" s="121">
        <v>1311.6014385000001</v>
      </c>
      <c r="M23" s="122" t="e">
        <v>#N/A</v>
      </c>
      <c r="N23" s="122">
        <v>0</v>
      </c>
      <c r="O23" s="123" t="s">
        <v>209</v>
      </c>
      <c r="P23" s="3"/>
      <c r="Q23" s="124" t="s">
        <v>209</v>
      </c>
      <c r="R23" s="125">
        <v>1.0307588999999999</v>
      </c>
      <c r="S23" s="125">
        <v>0.09</v>
      </c>
      <c r="T23" s="123">
        <v>0.14375995815000001</v>
      </c>
      <c r="U23" s="123">
        <v>0.1338289962825279</v>
      </c>
      <c r="V23" s="1"/>
      <c r="W23" s="123">
        <v>1.2406947898E-3</v>
      </c>
      <c r="X23" s="123">
        <v>3.9504670388999998E-2</v>
      </c>
      <c r="Y23" s="123">
        <v>0.32318556098000001</v>
      </c>
    </row>
    <row r="24" spans="2:25" s="7" customFormat="1" ht="16.899999999999999" customHeight="1" x14ac:dyDescent="0.25">
      <c r="B24" s="127" t="s">
        <v>425</v>
      </c>
      <c r="C24" s="66" t="s">
        <v>554</v>
      </c>
      <c r="D24" s="66" t="s">
        <v>601</v>
      </c>
      <c r="E24" s="66" t="s">
        <v>602</v>
      </c>
      <c r="F24" s="70">
        <v>8.0000000000000002E-3</v>
      </c>
      <c r="G24" s="1"/>
      <c r="H24" s="7">
        <v>82.79</v>
      </c>
      <c r="I24" s="13" t="s">
        <v>209</v>
      </c>
      <c r="J24" s="15" t="s">
        <v>209</v>
      </c>
      <c r="K24" s="15" t="s">
        <v>209</v>
      </c>
      <c r="L24" s="13">
        <v>334.87382250000002</v>
      </c>
      <c r="M24" s="15" t="e">
        <v>#N/A</v>
      </c>
      <c r="N24" s="15">
        <v>0</v>
      </c>
      <c r="O24" s="8" t="s">
        <v>209</v>
      </c>
      <c r="P24" s="3"/>
      <c r="Q24" s="17" t="s">
        <v>209</v>
      </c>
      <c r="R24" s="10">
        <v>12.96</v>
      </c>
      <c r="S24" s="10">
        <v>1</v>
      </c>
      <c r="T24" s="8">
        <v>0.16945606694999998</v>
      </c>
      <c r="U24" s="8">
        <v>0.14494504167169947</v>
      </c>
      <c r="V24" s="1"/>
      <c r="W24" s="8">
        <v>3.5392696349000004E-2</v>
      </c>
      <c r="X24" s="8">
        <v>6.0812360115999997E-2</v>
      </c>
      <c r="Y24" s="8">
        <v>0.27678307428999999</v>
      </c>
    </row>
    <row r="25" spans="2:25" s="118" customFormat="1" ht="16.899999999999999" customHeight="1" x14ac:dyDescent="0.25">
      <c r="B25" s="128" t="s">
        <v>438</v>
      </c>
      <c r="C25" s="119" t="s">
        <v>555</v>
      </c>
      <c r="D25" s="119" t="s">
        <v>163</v>
      </c>
      <c r="E25" s="119" t="s">
        <v>591</v>
      </c>
      <c r="F25" s="120">
        <v>0.01</v>
      </c>
      <c r="G25" s="1"/>
      <c r="H25" s="118">
        <v>105.4</v>
      </c>
      <c r="I25" s="121" t="s">
        <v>209</v>
      </c>
      <c r="J25" s="122" t="s">
        <v>209</v>
      </c>
      <c r="K25" s="122" t="s">
        <v>209</v>
      </c>
      <c r="L25" s="121">
        <v>8269.7674654999992</v>
      </c>
      <c r="M25" s="122" t="e">
        <v>#N/A</v>
      </c>
      <c r="N25" s="122">
        <v>0</v>
      </c>
      <c r="O25" s="123" t="s">
        <v>209</v>
      </c>
      <c r="P25" s="3"/>
      <c r="Q25" s="124" t="s">
        <v>209</v>
      </c>
      <c r="R25" s="125">
        <v>17.3</v>
      </c>
      <c r="S25" s="125">
        <v>1.32</v>
      </c>
      <c r="T25" s="123">
        <v>0.17159293790999999</v>
      </c>
      <c r="U25" s="123">
        <v>0.15028462998102465</v>
      </c>
      <c r="V25" s="1"/>
      <c r="W25" s="123">
        <v>-2.5427646786000003E-2</v>
      </c>
      <c r="X25" s="123">
        <v>-3.1531994314999999E-2</v>
      </c>
      <c r="Y25" s="123">
        <v>0.23507015784999999</v>
      </c>
    </row>
    <row r="26" spans="2:25" s="7" customFormat="1" ht="16.899999999999999" customHeight="1" x14ac:dyDescent="0.25">
      <c r="B26" s="127" t="s">
        <v>427</v>
      </c>
      <c r="C26" s="66" t="s">
        <v>556</v>
      </c>
      <c r="D26" s="66" t="s">
        <v>472</v>
      </c>
      <c r="E26" s="66" t="s">
        <v>177</v>
      </c>
      <c r="F26" s="70">
        <v>8.5000000000000006E-3</v>
      </c>
      <c r="G26" s="1"/>
      <c r="H26" s="7">
        <v>78.67</v>
      </c>
      <c r="I26" s="13" t="s">
        <v>209</v>
      </c>
      <c r="J26" s="15" t="s">
        <v>209</v>
      </c>
      <c r="K26" s="15" t="s">
        <v>209</v>
      </c>
      <c r="L26" s="13">
        <v>259.37332950000001</v>
      </c>
      <c r="M26" s="15" t="e">
        <v>#N/A</v>
      </c>
      <c r="N26" s="15">
        <v>0</v>
      </c>
      <c r="O26" s="8" t="s">
        <v>209</v>
      </c>
      <c r="P26" s="3"/>
      <c r="Q26" s="17" t="s">
        <v>209</v>
      </c>
      <c r="R26" s="10">
        <v>11.24</v>
      </c>
      <c r="S26" s="10">
        <v>0.95</v>
      </c>
      <c r="T26" s="8">
        <v>0.15970446149</v>
      </c>
      <c r="U26" s="8">
        <v>0.14490911402059234</v>
      </c>
      <c r="V26" s="1"/>
      <c r="W26" s="8">
        <v>2.1025308239999999E-2</v>
      </c>
      <c r="X26" s="8">
        <v>8.2211904373000008E-2</v>
      </c>
      <c r="Y26" s="8">
        <v>0.32001257434999997</v>
      </c>
    </row>
    <row r="27" spans="2:25" ht="15" x14ac:dyDescent="0.25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L14" sqref="L14"/>
    </sheetView>
  </sheetViews>
  <sheetFormatPr defaultColWidth="0" defaultRowHeight="12.75" zeroHeight="1" x14ac:dyDescent="0.25"/>
  <cols>
    <col min="1" max="2" width="0.28515625" style="37" customWidth="1"/>
    <col min="3" max="3" width="17.7109375" style="1" customWidth="1"/>
    <col min="4" max="4" width="16.28515625" style="1" customWidth="1"/>
    <col min="5" max="5" width="15.5703125" style="1" customWidth="1"/>
    <col min="6" max="6" width="15.85546875" style="1" customWidth="1"/>
    <col min="7" max="7" width="10.7109375" style="1" customWidth="1"/>
    <col min="8" max="8" width="20.85546875" style="1" customWidth="1"/>
    <col min="9" max="9" width="22.42578125" style="1" customWidth="1"/>
    <col min="10" max="10" width="13.7109375" style="1" customWidth="1"/>
    <col min="11" max="11" width="18.85546875" style="1" customWidth="1"/>
    <col min="12" max="12" width="11.42578125" style="1" customWidth="1"/>
    <col min="13" max="13" width="11" style="1" customWidth="1"/>
    <col min="14" max="14" width="16.7109375" style="1" customWidth="1"/>
    <col min="15" max="24" width="0.28515625" style="37" customWidth="1"/>
    <col min="25" max="25" width="10.7109375" style="101" hidden="1" customWidth="1"/>
    <col min="26" max="26" width="8.7109375" style="37" hidden="1" customWidth="1"/>
    <col min="27" max="16384" width="8.7109375" style="1" hidden="1"/>
  </cols>
  <sheetData>
    <row r="1" spans="1:37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5" x14ac:dyDescent="0.25">
      <c r="A4" s="28"/>
      <c r="B4" s="28"/>
      <c r="C4" s="29" t="s">
        <v>643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25">
      <c r="Y5" s="1"/>
      <c r="Z5" s="1"/>
    </row>
    <row r="6" spans="1:37" s="2" customFormat="1" ht="17.45" customHeight="1" x14ac:dyDescent="0.25">
      <c r="A6" s="113"/>
      <c r="B6" s="113"/>
      <c r="C6" s="210" t="s">
        <v>1</v>
      </c>
      <c r="D6" s="211"/>
      <c r="E6" s="210" t="s">
        <v>301</v>
      </c>
      <c r="F6" s="211"/>
      <c r="G6" s="210" t="s">
        <v>7</v>
      </c>
      <c r="H6" s="209"/>
      <c r="I6" s="209"/>
      <c r="J6" s="209"/>
      <c r="K6" s="211"/>
      <c r="L6" s="209" t="s">
        <v>214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45" customHeight="1" x14ac:dyDescent="0.25">
      <c r="A7" s="113"/>
      <c r="B7" s="113"/>
      <c r="C7" s="180" t="s">
        <v>610</v>
      </c>
      <c r="D7" s="135" t="s">
        <v>209</v>
      </c>
      <c r="E7" s="162" t="s">
        <v>209</v>
      </c>
      <c r="F7" s="136" t="s">
        <v>209</v>
      </c>
      <c r="G7" s="163">
        <v>0.69214151981212091</v>
      </c>
      <c r="H7" s="138">
        <v>7.2946239690899999</v>
      </c>
      <c r="I7" s="138">
        <v>0.62250000000000005</v>
      </c>
      <c r="J7" s="139">
        <v>9.9398021507268064E-2</v>
      </c>
      <c r="K7" s="139">
        <v>9.1270062306381614E-2</v>
      </c>
      <c r="L7" s="164">
        <v>3.1734642427775003E-2</v>
      </c>
      <c r="M7" s="139">
        <v>8.8220952229199998E-2</v>
      </c>
      <c r="N7" s="139">
        <v>0.40431490749479992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25">
      <c r="A8" s="64"/>
      <c r="B8" s="64"/>
      <c r="C8" s="154" t="s">
        <v>0</v>
      </c>
      <c r="D8" s="63" t="s">
        <v>249</v>
      </c>
      <c r="E8" s="153" t="s">
        <v>10</v>
      </c>
      <c r="F8" s="63" t="s">
        <v>248</v>
      </c>
      <c r="G8" s="15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99999999999999" customHeight="1" x14ac:dyDescent="0.25">
      <c r="A9" s="37">
        <v>1</v>
      </c>
      <c r="B9" s="37">
        <v>19</v>
      </c>
      <c r="C9" s="127" t="s">
        <v>66</v>
      </c>
      <c r="D9" s="158">
        <v>3477.4340000000002</v>
      </c>
      <c r="E9" s="15">
        <v>136419.73582</v>
      </c>
      <c r="F9" s="158">
        <v>119236.07683999999</v>
      </c>
      <c r="G9" s="17">
        <v>1.1441145954764878</v>
      </c>
      <c r="H9" s="10">
        <v>1.02</v>
      </c>
      <c r="I9" s="10">
        <v>0.05</v>
      </c>
      <c r="J9" s="8">
        <v>2.6000509813917921E-2</v>
      </c>
      <c r="K9" s="160">
        <v>1.5294417537598779E-2</v>
      </c>
      <c r="L9" s="8">
        <v>-4.3170731707999996E-2</v>
      </c>
      <c r="M9" s="8">
        <v>-6.2133680434999998E-2</v>
      </c>
      <c r="N9" s="8">
        <v>0.11650198728</v>
      </c>
      <c r="Q9" s="38">
        <v>0.69214151981212091</v>
      </c>
      <c r="R9" s="39">
        <v>9.1270062306381614E-2</v>
      </c>
      <c r="S9" s="37">
        <v>1</v>
      </c>
      <c r="T9" s="37" t="s">
        <v>66</v>
      </c>
      <c r="U9" s="38">
        <v>1.1441145954764878</v>
      </c>
      <c r="V9" s="37">
        <v>1</v>
      </c>
      <c r="W9" s="99" t="s">
        <v>459</v>
      </c>
      <c r="X9" s="99">
        <v>0.16941176470588232</v>
      </c>
    </row>
    <row r="10" spans="1:37" s="118" customFormat="1" ht="16.899999999999999" customHeight="1" x14ac:dyDescent="0.25">
      <c r="A10" s="146">
        <v>3</v>
      </c>
      <c r="B10" s="146">
        <v>10</v>
      </c>
      <c r="C10" s="128" t="s">
        <v>64</v>
      </c>
      <c r="D10" s="165">
        <v>49616.923000000003</v>
      </c>
      <c r="E10" s="122">
        <v>460445.04544000002</v>
      </c>
      <c r="F10" s="165">
        <v>474282.19402</v>
      </c>
      <c r="G10" s="124">
        <v>0.97082507259503725</v>
      </c>
      <c r="H10" s="125">
        <v>1.0271547338</v>
      </c>
      <c r="I10" s="125">
        <v>7.4999999999999997E-2</v>
      </c>
      <c r="J10" s="123">
        <v>0.11068477734913794</v>
      </c>
      <c r="K10" s="170">
        <v>9.6982758620689655E-2</v>
      </c>
      <c r="L10" s="6">
        <v>7.0975187534999998E-2</v>
      </c>
      <c r="M10" s="6">
        <v>8.7777238706999994E-2</v>
      </c>
      <c r="N10" s="6">
        <v>0.32859467848000001</v>
      </c>
      <c r="O10" s="146"/>
      <c r="P10" s="146"/>
      <c r="Q10" s="148">
        <v>0.69214151981212091</v>
      </c>
      <c r="R10" s="149">
        <v>9.1270062306381614E-2</v>
      </c>
      <c r="S10" s="146">
        <v>2</v>
      </c>
      <c r="T10" s="146" t="s">
        <v>459</v>
      </c>
      <c r="U10" s="148">
        <v>0.97118453158030815</v>
      </c>
      <c r="V10" s="146">
        <v>2</v>
      </c>
      <c r="W10" s="181" t="s">
        <v>48</v>
      </c>
      <c r="X10" s="181">
        <v>0.13537227375282027</v>
      </c>
      <c r="Y10" s="147"/>
      <c r="Z10" s="146"/>
    </row>
    <row r="11" spans="1:37" ht="16.899999999999999" customHeight="1" x14ac:dyDescent="0.25">
      <c r="A11" s="37">
        <v>8</v>
      </c>
      <c r="B11" s="37">
        <v>11</v>
      </c>
      <c r="C11" s="127" t="s">
        <v>446</v>
      </c>
      <c r="D11" s="158">
        <v>9625</v>
      </c>
      <c r="E11" s="15">
        <v>751231.25</v>
      </c>
      <c r="F11" s="158">
        <v>1021195.9464</v>
      </c>
      <c r="G11" s="17">
        <v>0.73563869172052565</v>
      </c>
      <c r="H11" s="10">
        <v>14.35</v>
      </c>
      <c r="I11" s="10">
        <v>0.6</v>
      </c>
      <c r="J11" s="8">
        <v>0.18385650224215247</v>
      </c>
      <c r="K11" s="160">
        <v>9.2248558616271625E-2</v>
      </c>
      <c r="L11" s="8">
        <v>5.3022126282000002E-2</v>
      </c>
      <c r="M11" s="8">
        <v>7.4888159506000002E-2</v>
      </c>
      <c r="N11" s="8">
        <v>0.20842082101999998</v>
      </c>
      <c r="Q11" s="38">
        <v>0.69214151981212091</v>
      </c>
      <c r="R11" s="39">
        <v>9.1270062306381614E-2</v>
      </c>
      <c r="S11" s="37">
        <v>3</v>
      </c>
      <c r="T11" s="37" t="s">
        <v>64</v>
      </c>
      <c r="U11" s="38">
        <v>0.97082507259503725</v>
      </c>
      <c r="V11" s="37">
        <v>3</v>
      </c>
      <c r="W11" s="99" t="s">
        <v>73</v>
      </c>
      <c r="X11" s="99">
        <v>0.13034033309196236</v>
      </c>
    </row>
    <row r="12" spans="1:37" s="118" customFormat="1" ht="16.899999999999999" customHeight="1" x14ac:dyDescent="0.25">
      <c r="A12" s="146">
        <v>9</v>
      </c>
      <c r="B12" s="146">
        <v>16</v>
      </c>
      <c r="C12" s="128" t="s">
        <v>37</v>
      </c>
      <c r="D12" s="165">
        <v>27130.066999999999</v>
      </c>
      <c r="E12" s="122">
        <v>2128625.0567999999</v>
      </c>
      <c r="F12" s="165">
        <v>2928324.1762000001</v>
      </c>
      <c r="G12" s="124">
        <v>0.72690895157729907</v>
      </c>
      <c r="H12" s="125">
        <v>5.7</v>
      </c>
      <c r="I12" s="125">
        <v>0.45</v>
      </c>
      <c r="J12" s="123">
        <v>7.2648483304276784E-2</v>
      </c>
      <c r="K12" s="170">
        <v>6.8824878919841168E-2</v>
      </c>
      <c r="L12" s="123">
        <v>-5.5040346861999996E-2</v>
      </c>
      <c r="M12" s="123">
        <v>-3.2676494863999997E-2</v>
      </c>
      <c r="N12" s="123">
        <v>8.5664528666000009E-2</v>
      </c>
      <c r="O12" s="146"/>
      <c r="P12" s="146"/>
      <c r="Q12" s="148">
        <v>0.69214151981212091</v>
      </c>
      <c r="R12" s="149">
        <v>9.1270062306381614E-2</v>
      </c>
      <c r="S12" s="146">
        <v>4</v>
      </c>
      <c r="T12" s="146" t="s">
        <v>24</v>
      </c>
      <c r="U12" s="148">
        <v>0.88809460285957231</v>
      </c>
      <c r="V12" s="146">
        <v>4</v>
      </c>
      <c r="W12" s="181" t="s">
        <v>30</v>
      </c>
      <c r="X12" s="181">
        <v>0.12566907144519435</v>
      </c>
      <c r="Y12" s="147"/>
      <c r="Z12" s="146"/>
    </row>
    <row r="13" spans="1:37" ht="16.899999999999999" customHeight="1" x14ac:dyDescent="0.25">
      <c r="A13" s="37">
        <v>2</v>
      </c>
      <c r="B13" s="37">
        <v>1</v>
      </c>
      <c r="C13" s="127" t="s">
        <v>459</v>
      </c>
      <c r="D13" s="158">
        <v>35021.735999999997</v>
      </c>
      <c r="E13" s="15">
        <v>297684.75599999999</v>
      </c>
      <c r="F13" s="158">
        <v>306517.19248000003</v>
      </c>
      <c r="G13" s="17">
        <v>0.97118453158030815</v>
      </c>
      <c r="H13" s="10">
        <v>1.47</v>
      </c>
      <c r="I13" s="10">
        <v>0.12</v>
      </c>
      <c r="J13" s="8">
        <v>0.17294117647058821</v>
      </c>
      <c r="K13" s="160">
        <v>0.16941176470588232</v>
      </c>
      <c r="L13" s="8">
        <v>-1.1627906977E-2</v>
      </c>
      <c r="M13" s="8">
        <v>4.7218062108999995E-2</v>
      </c>
      <c r="N13" s="8">
        <v>0.44401430646999995</v>
      </c>
      <c r="Q13" s="38">
        <v>0.69214151981212091</v>
      </c>
      <c r="R13" s="39">
        <v>9.1270062306381614E-2</v>
      </c>
      <c r="S13" s="37">
        <v>5</v>
      </c>
      <c r="T13" s="37" t="s">
        <v>30</v>
      </c>
      <c r="U13" s="38">
        <v>0.84740842715486375</v>
      </c>
      <c r="V13" s="37">
        <v>5</v>
      </c>
      <c r="W13" s="99" t="s">
        <v>77</v>
      </c>
      <c r="X13" s="99">
        <v>0.11729938622414185</v>
      </c>
    </row>
    <row r="14" spans="1:37" s="118" customFormat="1" ht="16.899999999999999" customHeight="1" x14ac:dyDescent="0.25">
      <c r="A14" s="146">
        <v>5</v>
      </c>
      <c r="B14" s="146">
        <v>4</v>
      </c>
      <c r="C14" s="128" t="s">
        <v>30</v>
      </c>
      <c r="D14" s="165">
        <v>12000</v>
      </c>
      <c r="E14" s="122">
        <v>1031280</v>
      </c>
      <c r="F14" s="165">
        <v>1216981.0530000001</v>
      </c>
      <c r="G14" s="124">
        <v>0.84740842715486375</v>
      </c>
      <c r="H14" s="125">
        <v>10.53</v>
      </c>
      <c r="I14" s="125">
        <v>0.9</v>
      </c>
      <c r="J14" s="123">
        <v>0.12252734465906445</v>
      </c>
      <c r="K14" s="170">
        <v>0.12566907144519435</v>
      </c>
      <c r="L14" s="123">
        <v>3.4300156456E-2</v>
      </c>
      <c r="M14" s="123">
        <v>5.8110476744000002E-2</v>
      </c>
      <c r="N14" s="123">
        <v>0.46483144950000005</v>
      </c>
      <c r="O14" s="146"/>
      <c r="P14" s="146"/>
      <c r="Q14" s="148">
        <v>0.69214151981212091</v>
      </c>
      <c r="R14" s="149">
        <v>9.1270062306381614E-2</v>
      </c>
      <c r="S14" s="146">
        <v>6</v>
      </c>
      <c r="T14" s="146" t="s">
        <v>228</v>
      </c>
      <c r="U14" s="148">
        <v>0.78547620649498451</v>
      </c>
      <c r="V14" s="146">
        <v>6</v>
      </c>
      <c r="W14" s="181" t="s">
        <v>71</v>
      </c>
      <c r="X14" s="181">
        <v>0.10704330050176547</v>
      </c>
      <c r="Y14" s="147"/>
      <c r="Z14" s="146"/>
    </row>
    <row r="15" spans="1:37" ht="16.899999999999999" customHeight="1" x14ac:dyDescent="0.25">
      <c r="A15" s="37">
        <v>4</v>
      </c>
      <c r="B15" s="37">
        <v>15</v>
      </c>
      <c r="C15" s="127" t="s">
        <v>24</v>
      </c>
      <c r="D15" s="158">
        <v>11817.767</v>
      </c>
      <c r="E15" s="15">
        <v>1549427.4313999999</v>
      </c>
      <c r="F15" s="158">
        <v>1744664.8436</v>
      </c>
      <c r="G15" s="17">
        <v>0.88809460285957231</v>
      </c>
      <c r="H15" s="10">
        <v>12.55</v>
      </c>
      <c r="I15" s="10">
        <v>0.85</v>
      </c>
      <c r="J15" s="8">
        <v>9.5721150177385472E-2</v>
      </c>
      <c r="K15" s="160">
        <v>7.779726946687901E-2</v>
      </c>
      <c r="L15" s="8">
        <v>6.4290932706999995E-2</v>
      </c>
      <c r="M15" s="8">
        <v>7.7582624219000001E-2</v>
      </c>
      <c r="N15" s="8">
        <v>0.43496585023000001</v>
      </c>
      <c r="Q15" s="38">
        <v>0.69214151981212091</v>
      </c>
      <c r="R15" s="39">
        <v>9.1270062306381614E-2</v>
      </c>
      <c r="S15" s="37">
        <v>7</v>
      </c>
      <c r="T15" s="37" t="s">
        <v>73</v>
      </c>
      <c r="U15" s="38">
        <v>0.76470882824817776</v>
      </c>
      <c r="V15" s="37">
        <v>7</v>
      </c>
      <c r="W15" s="99" t="s">
        <v>395</v>
      </c>
      <c r="X15" s="99">
        <v>0.1068872276125338</v>
      </c>
    </row>
    <row r="16" spans="1:37" s="118" customFormat="1" ht="16.899999999999999" customHeight="1" x14ac:dyDescent="0.25">
      <c r="A16" s="146">
        <v>10</v>
      </c>
      <c r="B16" s="146">
        <v>12</v>
      </c>
      <c r="C16" s="128" t="s">
        <v>49</v>
      </c>
      <c r="D16" s="165">
        <v>3690.6950000000002</v>
      </c>
      <c r="E16" s="122">
        <v>525850.22360000003</v>
      </c>
      <c r="F16" s="165">
        <v>735960.80038000003</v>
      </c>
      <c r="G16" s="124">
        <v>0.71450846747338548</v>
      </c>
      <c r="H16" s="125">
        <v>10.18</v>
      </c>
      <c r="I16" s="125">
        <v>1.07</v>
      </c>
      <c r="J16" s="123">
        <v>7.1448624368332395E-2</v>
      </c>
      <c r="K16" s="170">
        <v>9.0117911285794494E-2</v>
      </c>
      <c r="L16" s="123">
        <v>1.2651030562000001E-2</v>
      </c>
      <c r="M16" s="123">
        <v>2.5820197234000003E-2</v>
      </c>
      <c r="N16" s="123">
        <v>0.33216286228999997</v>
      </c>
      <c r="O16" s="146"/>
      <c r="P16" s="146"/>
      <c r="Q16" s="148">
        <v>0.69214151981212091</v>
      </c>
      <c r="R16" s="149">
        <v>9.1270062306381614E-2</v>
      </c>
      <c r="S16" s="146">
        <v>8</v>
      </c>
      <c r="T16" s="146" t="s">
        <v>446</v>
      </c>
      <c r="U16" s="148">
        <v>0.73563869172052565</v>
      </c>
      <c r="V16" s="146">
        <v>8</v>
      </c>
      <c r="W16" s="181" t="s">
        <v>18</v>
      </c>
      <c r="X16" s="181">
        <v>0.10154798761609907</v>
      </c>
      <c r="Y16" s="147"/>
      <c r="Z16" s="146"/>
    </row>
    <row r="17" spans="1:26" ht="16.899999999999999" customHeight="1" x14ac:dyDescent="0.25">
      <c r="A17" s="37">
        <v>7</v>
      </c>
      <c r="B17" s="37">
        <v>3</v>
      </c>
      <c r="C17" s="127" t="s">
        <v>73</v>
      </c>
      <c r="D17" s="158">
        <v>1798</v>
      </c>
      <c r="E17" s="15">
        <v>74491.14</v>
      </c>
      <c r="F17" s="158">
        <v>97411.115510000003</v>
      </c>
      <c r="G17" s="17">
        <v>0.76470882824817776</v>
      </c>
      <c r="H17" s="10">
        <v>5.31</v>
      </c>
      <c r="I17" s="10">
        <v>0.45</v>
      </c>
      <c r="J17" s="8">
        <v>0.12816799420709629</v>
      </c>
      <c r="K17" s="160">
        <v>0.13034033309196236</v>
      </c>
      <c r="L17" s="8">
        <v>6.5597667635000001E-3</v>
      </c>
      <c r="M17" s="8">
        <v>0.15031452609000001</v>
      </c>
      <c r="N17" s="8">
        <v>0.45867624083999997</v>
      </c>
      <c r="Q17" s="38">
        <v>0.69214151981212091</v>
      </c>
      <c r="R17" s="39">
        <v>9.1270062306381614E-2</v>
      </c>
      <c r="S17" s="37">
        <v>9</v>
      </c>
      <c r="T17" s="37" t="s">
        <v>37</v>
      </c>
      <c r="U17" s="38">
        <v>0.72690895157729907</v>
      </c>
      <c r="V17" s="37">
        <v>9</v>
      </c>
      <c r="W17" s="99" t="s">
        <v>45</v>
      </c>
      <c r="X17" s="99">
        <v>9.7472924187725629E-2</v>
      </c>
    </row>
    <row r="18" spans="1:26" s="118" customFormat="1" ht="16.899999999999999" customHeight="1" x14ac:dyDescent="0.25">
      <c r="A18" s="146">
        <v>6</v>
      </c>
      <c r="B18" s="146">
        <v>17</v>
      </c>
      <c r="C18" s="128" t="s">
        <v>228</v>
      </c>
      <c r="D18" s="165">
        <v>4824.9870000000001</v>
      </c>
      <c r="E18" s="122">
        <v>289740.46935000003</v>
      </c>
      <c r="F18" s="165">
        <v>368872.36933999998</v>
      </c>
      <c r="G18" s="124">
        <v>0.78547620649498451</v>
      </c>
      <c r="H18" s="125">
        <v>3.98</v>
      </c>
      <c r="I18" s="125">
        <v>0.34</v>
      </c>
      <c r="J18" s="123">
        <v>6.6278101582014984E-2</v>
      </c>
      <c r="K18" s="170">
        <v>6.7943380516236468E-2</v>
      </c>
      <c r="L18" s="123">
        <v>0.11887460406</v>
      </c>
      <c r="M18" s="123">
        <v>0.14777620825999999</v>
      </c>
      <c r="N18" s="123">
        <v>0.46715539092000002</v>
      </c>
      <c r="O18" s="146"/>
      <c r="P18" s="146"/>
      <c r="Q18" s="148">
        <v>0.69214151981212091</v>
      </c>
      <c r="R18" s="149">
        <v>9.1270062306381614E-2</v>
      </c>
      <c r="S18" s="146">
        <v>10</v>
      </c>
      <c r="T18" s="146" t="s">
        <v>49</v>
      </c>
      <c r="U18" s="148">
        <v>0.71450846747338548</v>
      </c>
      <c r="V18" s="146">
        <v>10</v>
      </c>
      <c r="W18" s="181" t="s">
        <v>64</v>
      </c>
      <c r="X18" s="181">
        <v>9.6982758620689655E-2</v>
      </c>
      <c r="Y18" s="147"/>
      <c r="Z18" s="146"/>
    </row>
    <row r="19" spans="1:26" ht="16.899999999999999" customHeight="1" x14ac:dyDescent="0.25">
      <c r="A19" s="37">
        <v>12</v>
      </c>
      <c r="B19" s="37">
        <v>13</v>
      </c>
      <c r="C19" s="127" t="s">
        <v>21</v>
      </c>
      <c r="D19" s="158">
        <v>20767.328000000001</v>
      </c>
      <c r="E19" s="15">
        <v>1391410.976</v>
      </c>
      <c r="F19" s="158">
        <v>2153572.2779000001</v>
      </c>
      <c r="G19" s="17">
        <v>0.64609439408126024</v>
      </c>
      <c r="H19" s="10">
        <v>5.76</v>
      </c>
      <c r="I19" s="10">
        <v>0.48</v>
      </c>
      <c r="J19" s="8">
        <v>8.5970149253731337E-2</v>
      </c>
      <c r="K19" s="160">
        <v>8.5970149253731337E-2</v>
      </c>
      <c r="L19" s="8">
        <v>-3.2490974729999997E-2</v>
      </c>
      <c r="M19" s="8">
        <v>2.2187944425000002E-2</v>
      </c>
      <c r="N19" s="8">
        <v>0.31057157561999998</v>
      </c>
      <c r="Q19" s="38">
        <v>0.69214151981212091</v>
      </c>
      <c r="R19" s="39">
        <v>9.1270062306381614E-2</v>
      </c>
      <c r="S19" s="37">
        <v>11</v>
      </c>
      <c r="T19" s="37" t="s">
        <v>77</v>
      </c>
      <c r="U19" s="38">
        <v>0.64817828949737777</v>
      </c>
      <c r="V19" s="37">
        <v>11</v>
      </c>
      <c r="W19" s="99" t="s">
        <v>446</v>
      </c>
      <c r="X19" s="99">
        <v>9.2248558616271625E-2</v>
      </c>
    </row>
    <row r="20" spans="1:26" ht="16.899999999999999" customHeight="1" x14ac:dyDescent="0.25">
      <c r="A20" s="37">
        <v>11</v>
      </c>
      <c r="B20" s="37">
        <v>5</v>
      </c>
      <c r="C20" s="127" t="s">
        <v>77</v>
      </c>
      <c r="D20" s="158">
        <v>1815.6959999999999</v>
      </c>
      <c r="E20" s="15">
        <v>79872.467040000003</v>
      </c>
      <c r="F20" s="158">
        <v>123226.07580999999</v>
      </c>
      <c r="G20" s="17">
        <v>0.64817828949737777</v>
      </c>
      <c r="H20" s="10">
        <v>5.6880091579999998</v>
      </c>
      <c r="I20" s="10">
        <v>0.43</v>
      </c>
      <c r="J20" s="8">
        <v>0.12930232230052283</v>
      </c>
      <c r="K20" s="160">
        <v>0.11729938622414185</v>
      </c>
      <c r="L20" s="8">
        <v>-3.8563176431000004E-2</v>
      </c>
      <c r="M20" s="8">
        <v>-2.4844273921000002E-2</v>
      </c>
      <c r="N20" s="8">
        <v>0.32700497519999999</v>
      </c>
      <c r="Q20" s="38">
        <v>0.69214151981212091</v>
      </c>
      <c r="R20" s="39">
        <v>9.1270062306381614E-2</v>
      </c>
      <c r="S20" s="37">
        <v>13</v>
      </c>
      <c r="T20" s="37" t="s">
        <v>71</v>
      </c>
      <c r="U20" s="38">
        <v>0.64561979859129315</v>
      </c>
      <c r="V20" s="37">
        <v>13</v>
      </c>
      <c r="W20" s="99" t="s">
        <v>21</v>
      </c>
      <c r="X20" s="99">
        <v>8.5970149253731337E-2</v>
      </c>
    </row>
    <row r="21" spans="1:26" s="118" customFormat="1" ht="16.899999999999999" customHeight="1" x14ac:dyDescent="0.25">
      <c r="A21" s="146">
        <v>13</v>
      </c>
      <c r="B21" s="146">
        <v>6</v>
      </c>
      <c r="C21" s="128" t="s">
        <v>71</v>
      </c>
      <c r="D21" s="165">
        <v>2676</v>
      </c>
      <c r="E21" s="122">
        <v>143995.56</v>
      </c>
      <c r="F21" s="165">
        <v>223034.61001999999</v>
      </c>
      <c r="G21" s="124">
        <v>0.64561979859129315</v>
      </c>
      <c r="H21" s="125">
        <v>4.1399999999999997</v>
      </c>
      <c r="I21" s="125">
        <v>0.48</v>
      </c>
      <c r="J21" s="123">
        <v>7.6937372235643925E-2</v>
      </c>
      <c r="K21" s="170">
        <v>0.10704330050176547</v>
      </c>
      <c r="L21" s="123">
        <v>4.5260295259000001E-2</v>
      </c>
      <c r="M21" s="123">
        <v>6.6190124495000002E-2</v>
      </c>
      <c r="N21" s="123">
        <v>0.38970402249000002</v>
      </c>
      <c r="O21" s="146"/>
      <c r="P21" s="146"/>
      <c r="Q21" s="148">
        <v>0.69214151981212091</v>
      </c>
      <c r="R21" s="149">
        <v>9.1270062306381614E-2</v>
      </c>
      <c r="S21" s="146">
        <v>14</v>
      </c>
      <c r="T21" s="146" t="s">
        <v>395</v>
      </c>
      <c r="U21" s="148">
        <v>0.5707419498735713</v>
      </c>
      <c r="V21" s="146">
        <v>14</v>
      </c>
      <c r="W21" s="181" t="s">
        <v>76</v>
      </c>
      <c r="X21" s="181">
        <v>8.2929061784897035E-2</v>
      </c>
      <c r="Y21" s="147"/>
      <c r="Z21" s="146"/>
    </row>
    <row r="22" spans="1:26" ht="16.899999999999999" customHeight="1" x14ac:dyDescent="0.25">
      <c r="A22" s="37">
        <v>16</v>
      </c>
      <c r="B22" s="37">
        <v>9</v>
      </c>
      <c r="C22" s="127" t="s">
        <v>45</v>
      </c>
      <c r="D22" s="158">
        <v>82826.294999999998</v>
      </c>
      <c r="E22" s="15">
        <v>458857.67430000001</v>
      </c>
      <c r="F22" s="158">
        <v>819496.80053000001</v>
      </c>
      <c r="G22" s="17">
        <v>0.55992613272344582</v>
      </c>
      <c r="H22" s="10">
        <v>0.63</v>
      </c>
      <c r="I22" s="10">
        <v>4.4999999999999998E-2</v>
      </c>
      <c r="J22" s="8">
        <v>0.11371841155234656</v>
      </c>
      <c r="K22" s="160">
        <v>9.7472924187725629E-2</v>
      </c>
      <c r="L22" s="8">
        <v>1.1872146118999999E-2</v>
      </c>
      <c r="M22" s="8">
        <v>9.7354468875000003E-2</v>
      </c>
      <c r="N22" s="8">
        <v>0.32495868289000002</v>
      </c>
      <c r="Q22" s="38">
        <v>0.69214151981212091</v>
      </c>
      <c r="R22" s="39">
        <v>9.1270062306381614E-2</v>
      </c>
      <c r="S22" s="37">
        <v>15</v>
      </c>
      <c r="T22" s="37" t="s">
        <v>18</v>
      </c>
      <c r="U22" s="38">
        <v>0.56378317043537296</v>
      </c>
      <c r="V22" s="37">
        <v>15</v>
      </c>
      <c r="W22" s="99" t="s">
        <v>24</v>
      </c>
      <c r="X22" s="99">
        <v>7.779726946687901E-2</v>
      </c>
    </row>
    <row r="23" spans="1:26" s="118" customFormat="1" ht="16.899999999999999" customHeight="1" x14ac:dyDescent="0.25">
      <c r="A23" s="146">
        <v>15</v>
      </c>
      <c r="B23" s="146">
        <v>8</v>
      </c>
      <c r="C23" s="128" t="s">
        <v>18</v>
      </c>
      <c r="D23" s="165">
        <v>26638.202000000001</v>
      </c>
      <c r="E23" s="122">
        <v>1290620.8869</v>
      </c>
      <c r="F23" s="165">
        <v>2289214.9936000002</v>
      </c>
      <c r="G23" s="124">
        <v>0.56378317043537296</v>
      </c>
      <c r="H23" s="125">
        <v>5.04</v>
      </c>
      <c r="I23" s="125">
        <v>0.41</v>
      </c>
      <c r="J23" s="123">
        <v>0.10402476780185758</v>
      </c>
      <c r="K23" s="170">
        <v>0.10154798761609907</v>
      </c>
      <c r="L23" s="123">
        <v>-1.7453427100000002E-2</v>
      </c>
      <c r="M23" s="123">
        <v>7.2535365155999995E-2</v>
      </c>
      <c r="N23" s="123">
        <v>0.37044762663000003</v>
      </c>
      <c r="O23" s="146"/>
      <c r="P23" s="146"/>
      <c r="Q23" s="148">
        <v>0.69214151981212091</v>
      </c>
      <c r="R23" s="149">
        <v>9.1270062306381614E-2</v>
      </c>
      <c r="S23" s="146">
        <v>16</v>
      </c>
      <c r="T23" s="146" t="s">
        <v>45</v>
      </c>
      <c r="U23" s="148">
        <v>0.55992613272344582</v>
      </c>
      <c r="V23" s="146">
        <v>16</v>
      </c>
      <c r="W23" s="181" t="s">
        <v>37</v>
      </c>
      <c r="X23" s="181">
        <v>6.8824878919841168E-2</v>
      </c>
      <c r="Y23" s="147"/>
      <c r="Z23" s="146"/>
    </row>
    <row r="24" spans="1:26" ht="16.899999999999999" customHeight="1" x14ac:dyDescent="0.25">
      <c r="A24" s="37">
        <v>14</v>
      </c>
      <c r="B24" s="37">
        <v>7</v>
      </c>
      <c r="C24" s="127" t="s">
        <v>395</v>
      </c>
      <c r="D24" s="158">
        <v>11610.812</v>
      </c>
      <c r="E24" s="15">
        <v>729971.75043999997</v>
      </c>
      <c r="F24" s="158">
        <v>1278987.3788000001</v>
      </c>
      <c r="G24" s="17">
        <v>0.5707419498735713</v>
      </c>
      <c r="H24" s="10">
        <v>6.5</v>
      </c>
      <c r="I24" s="10">
        <v>0.56000000000000005</v>
      </c>
      <c r="J24" s="8">
        <v>0.10338794337521871</v>
      </c>
      <c r="K24" s="160">
        <v>0.1068872276125338</v>
      </c>
      <c r="L24" s="8">
        <v>5.2013793943999999E-2</v>
      </c>
      <c r="M24" s="8">
        <v>0.13607735167999999</v>
      </c>
      <c r="N24" s="8">
        <v>0.54613412176999998</v>
      </c>
      <c r="Q24" s="38">
        <v>0.69214151981212091</v>
      </c>
      <c r="R24" s="39">
        <v>9.1270062306381614E-2</v>
      </c>
      <c r="S24" s="37">
        <v>17</v>
      </c>
      <c r="T24" s="37" t="s">
        <v>78</v>
      </c>
      <c r="U24" s="38">
        <v>0.5547811261916108</v>
      </c>
      <c r="V24" s="37">
        <v>17</v>
      </c>
      <c r="W24" s="99" t="s">
        <v>228</v>
      </c>
      <c r="X24" s="99">
        <v>6.7943380516236468E-2</v>
      </c>
    </row>
    <row r="25" spans="1:26" s="118" customFormat="1" ht="16.899999999999999" customHeight="1" x14ac:dyDescent="0.25">
      <c r="A25" s="146">
        <v>19</v>
      </c>
      <c r="B25" s="146">
        <v>2</v>
      </c>
      <c r="C25" s="128" t="s">
        <v>48</v>
      </c>
      <c r="D25" s="165">
        <v>8543.4930000000004</v>
      </c>
      <c r="E25" s="122">
        <v>340799.93576999998</v>
      </c>
      <c r="F25" s="165">
        <v>766574.19964000001</v>
      </c>
      <c r="G25" s="124">
        <v>0.44457527520499263</v>
      </c>
      <c r="H25" s="125">
        <v>4.71</v>
      </c>
      <c r="I25" s="125">
        <v>0.45</v>
      </c>
      <c r="J25" s="123">
        <v>0.1180747054399599</v>
      </c>
      <c r="K25" s="170">
        <v>0.13537227375282027</v>
      </c>
      <c r="L25" s="123">
        <v>1.0013877156E-2</v>
      </c>
      <c r="M25" s="123">
        <v>6.3101841763999994E-2</v>
      </c>
      <c r="N25" s="123">
        <v>0.50424361009000007</v>
      </c>
      <c r="O25" s="146"/>
      <c r="P25" s="146"/>
      <c r="Q25" s="148">
        <v>0.69214151981212091</v>
      </c>
      <c r="R25" s="149">
        <v>9.1270062306381614E-2</v>
      </c>
      <c r="S25" s="146">
        <v>18</v>
      </c>
      <c r="T25" s="146" t="s">
        <v>463</v>
      </c>
      <c r="U25" s="148">
        <v>0.54516981769364381</v>
      </c>
      <c r="V25" s="146">
        <v>18</v>
      </c>
      <c r="W25" s="181" t="s">
        <v>78</v>
      </c>
      <c r="X25" s="181">
        <v>4.7999999999999994E-2</v>
      </c>
      <c r="Y25" s="147"/>
      <c r="Z25" s="146"/>
    </row>
    <row r="26" spans="1:26" ht="16.899999999999999" customHeight="1" x14ac:dyDescent="0.25">
      <c r="A26" s="37">
        <v>18</v>
      </c>
      <c r="B26" s="37">
        <v>20</v>
      </c>
      <c r="C26" s="127" t="s">
        <v>463</v>
      </c>
      <c r="D26" s="158">
        <v>7316.1710000000003</v>
      </c>
      <c r="E26" s="15">
        <v>165345.46460000001</v>
      </c>
      <c r="F26" s="158">
        <v>303291.67028999998</v>
      </c>
      <c r="G26" s="17">
        <v>0.54516981769364381</v>
      </c>
      <c r="H26" s="10">
        <v>0</v>
      </c>
      <c r="I26" s="10">
        <v>0</v>
      </c>
      <c r="J26" s="8">
        <v>0</v>
      </c>
      <c r="K26" s="160">
        <v>0</v>
      </c>
      <c r="L26" s="8">
        <v>0.25277161861999997</v>
      </c>
      <c r="M26" s="8">
        <v>0.39938080495</v>
      </c>
      <c r="N26" s="8">
        <v>0.80511182109000001</v>
      </c>
      <c r="Q26" s="38">
        <v>0.69214151981212091</v>
      </c>
      <c r="R26" s="39">
        <v>9.1270062306381614E-2</v>
      </c>
      <c r="S26" s="37">
        <v>19</v>
      </c>
      <c r="T26" s="37" t="s">
        <v>48</v>
      </c>
      <c r="U26" s="38">
        <v>0.44457527520499263</v>
      </c>
      <c r="V26" s="37">
        <v>19</v>
      </c>
      <c r="W26" s="99" t="s">
        <v>66</v>
      </c>
      <c r="X26" s="99">
        <v>1.5294417537598779E-2</v>
      </c>
    </row>
    <row r="27" spans="1:26" s="118" customFormat="1" ht="16.899999999999999" customHeight="1" x14ac:dyDescent="0.25">
      <c r="A27" s="146">
        <v>17</v>
      </c>
      <c r="B27" s="146">
        <v>18</v>
      </c>
      <c r="C27" s="128" t="s">
        <v>78</v>
      </c>
      <c r="D27" s="165">
        <v>1415</v>
      </c>
      <c r="E27" s="122">
        <v>56600</v>
      </c>
      <c r="F27" s="165">
        <v>102022.2162</v>
      </c>
      <c r="G27" s="124">
        <v>0.5547811261916108</v>
      </c>
      <c r="H27" s="125">
        <v>1.66</v>
      </c>
      <c r="I27" s="125">
        <v>0.16</v>
      </c>
      <c r="J27" s="123">
        <v>4.1500000000000002E-2</v>
      </c>
      <c r="K27" s="170">
        <v>4.7999999999999994E-2</v>
      </c>
      <c r="L27" s="123">
        <v>4.6846375294999999E-2</v>
      </c>
      <c r="M27" s="123">
        <v>0.2294917484</v>
      </c>
      <c r="N27" s="123">
        <v>1.0203485922</v>
      </c>
      <c r="O27" s="146"/>
      <c r="P27" s="146"/>
      <c r="Q27" s="148">
        <v>0.69214151981212091</v>
      </c>
      <c r="R27" s="149">
        <v>9.1270062306381614E-2</v>
      </c>
      <c r="S27" s="146">
        <v>20</v>
      </c>
      <c r="T27" s="146" t="s">
        <v>76</v>
      </c>
      <c r="U27" s="148">
        <v>0.31782397198508516</v>
      </c>
      <c r="V27" s="146">
        <v>20</v>
      </c>
      <c r="W27" s="181" t="s">
        <v>463</v>
      </c>
      <c r="X27" s="181">
        <v>0</v>
      </c>
      <c r="Y27" s="147"/>
      <c r="Z27" s="146"/>
    </row>
    <row r="28" spans="1:26" ht="16.899999999999999" customHeight="1" x14ac:dyDescent="0.25">
      <c r="A28" s="37">
        <v>20</v>
      </c>
      <c r="B28" s="37">
        <v>14</v>
      </c>
      <c r="C28" s="127" t="s">
        <v>76</v>
      </c>
      <c r="D28" s="158">
        <v>111.17700000000001</v>
      </c>
      <c r="E28" s="15">
        <v>72876.523499999996</v>
      </c>
      <c r="F28" s="158">
        <v>229298.38503</v>
      </c>
      <c r="G28" s="17">
        <v>0.31782397198508516</v>
      </c>
      <c r="H28" s="10">
        <v>45.647315489999997</v>
      </c>
      <c r="I28" s="10">
        <v>4.53</v>
      </c>
      <c r="J28" s="8">
        <v>6.9637399679633866E-2</v>
      </c>
      <c r="K28" s="160">
        <v>8.2929061784897035E-2</v>
      </c>
      <c r="L28" s="8">
        <v>5.3587501604999997E-2</v>
      </c>
      <c r="M28" s="8">
        <v>0.12826635119000002</v>
      </c>
      <c r="N28" s="8">
        <v>0.14678500621999999</v>
      </c>
      <c r="Q28" s="38">
        <v>0.69214151981212091</v>
      </c>
      <c r="R28" s="39">
        <v>9.1270062306381614E-2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25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25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25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25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25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25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25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25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25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25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25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25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25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25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25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25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25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25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25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25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25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25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25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25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25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25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25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25"/>
    <row r="57" spans="3:18" x14ac:dyDescent="0.25"/>
    <row r="58" spans="3:18" x14ac:dyDescent="0.25"/>
    <row r="59" spans="3:18" x14ac:dyDescent="0.25"/>
    <row r="60" spans="3:18" x14ac:dyDescent="0.25">
      <c r="E60" s="161"/>
    </row>
    <row r="61" spans="3:18" x14ac:dyDescent="0.25"/>
    <row r="62" spans="3:18" x14ac:dyDescent="0.25"/>
    <row r="63" spans="3:18" x14ac:dyDescent="0.25"/>
    <row r="64" spans="3:18" x14ac:dyDescent="0.25"/>
    <row r="65" x14ac:dyDescent="0.25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5" zeroHeight="1" x14ac:dyDescent="0.25"/>
  <cols>
    <col min="1" max="2" width="0.28515625" style="37" customWidth="1"/>
    <col min="3" max="3" width="12.7109375" style="1" customWidth="1"/>
    <col min="4" max="4" width="15.140625" style="1" customWidth="1"/>
    <col min="5" max="5" width="17.5703125" style="1" customWidth="1"/>
    <col min="6" max="6" width="15.5703125" style="1" customWidth="1"/>
    <col min="7" max="7" width="10.42578125" style="1" customWidth="1"/>
    <col min="8" max="8" width="20" style="1" customWidth="1"/>
    <col min="9" max="9" width="24.28515625" style="1" customWidth="1"/>
    <col min="10" max="10" width="14.28515625" style="1" customWidth="1"/>
    <col min="11" max="11" width="17.85546875" style="1" customWidth="1"/>
    <col min="12" max="12" width="12.42578125" style="1" customWidth="1"/>
    <col min="13" max="13" width="10.28515625" style="1" customWidth="1"/>
    <col min="14" max="14" width="16.7109375" style="1" customWidth="1"/>
    <col min="15" max="21" width="0.28515625" style="37" customWidth="1"/>
    <col min="22" max="24" width="0.28515625" style="98" customWidth="1"/>
    <col min="25" max="16384" width="8.7109375" style="1" hidden="1"/>
  </cols>
  <sheetData>
    <row r="1" spans="1:41" s="23" customFormat="1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25">
      <c r="A4" s="28"/>
      <c r="B4" s="28"/>
      <c r="C4" s="29" t="s">
        <v>643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25"/>
    <row r="6" spans="1:41" s="2" customFormat="1" ht="17.45" customHeight="1" x14ac:dyDescent="0.25">
      <c r="A6" s="113"/>
      <c r="B6" s="113"/>
      <c r="C6" s="209" t="s">
        <v>1</v>
      </c>
      <c r="D6" s="209"/>
      <c r="E6" s="210" t="s">
        <v>301</v>
      </c>
      <c r="F6" s="211"/>
      <c r="G6" s="209" t="s">
        <v>7</v>
      </c>
      <c r="H6" s="209"/>
      <c r="I6" s="209"/>
      <c r="J6" s="209"/>
      <c r="K6" s="209"/>
      <c r="L6" s="210" t="s">
        <v>214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45" customHeight="1" x14ac:dyDescent="0.25">
      <c r="A7" s="113"/>
      <c r="B7" s="113"/>
      <c r="C7" s="179" t="s">
        <v>611</v>
      </c>
      <c r="D7" s="135"/>
      <c r="E7" s="162" t="s">
        <v>209</v>
      </c>
      <c r="F7" s="166" t="s">
        <v>209</v>
      </c>
      <c r="G7" s="137">
        <v>0.94628476555059982</v>
      </c>
      <c r="H7" s="138">
        <v>9.7796219588105568</v>
      </c>
      <c r="I7" s="138">
        <v>0.79722222222222228</v>
      </c>
      <c r="J7" s="139">
        <v>9.1729094798775709E-2</v>
      </c>
      <c r="K7" s="139">
        <v>9.2841211723101641E-2</v>
      </c>
      <c r="L7" s="164">
        <v>1.3309677763926662E-2</v>
      </c>
      <c r="M7" s="139">
        <v>3.0801599884999999E-2</v>
      </c>
      <c r="N7" s="139">
        <v>0.32862889573383325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25">
      <c r="A8" s="64"/>
      <c r="B8" s="64"/>
      <c r="C8" s="56" t="s">
        <v>0</v>
      </c>
      <c r="D8" s="63" t="s">
        <v>249</v>
      </c>
      <c r="E8" s="15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99999999999999" customHeight="1" x14ac:dyDescent="0.25">
      <c r="A9" s="37">
        <v>14</v>
      </c>
      <c r="B9" s="37">
        <v>17</v>
      </c>
      <c r="C9" s="127" t="s">
        <v>60</v>
      </c>
      <c r="D9" s="158">
        <v>685</v>
      </c>
      <c r="E9" s="15">
        <v>325422.95</v>
      </c>
      <c r="F9" s="158">
        <v>403833.48836000002</v>
      </c>
      <c r="G9" s="17">
        <v>0.80583448223070486</v>
      </c>
      <c r="H9" s="10">
        <v>44.03</v>
      </c>
      <c r="I9" s="10">
        <v>3.1</v>
      </c>
      <c r="J9" s="8">
        <v>9.2681078577893775E-2</v>
      </c>
      <c r="K9" s="160">
        <v>7.830424990001475E-2</v>
      </c>
      <c r="L9" s="8">
        <v>-1.7440638794E-3</v>
      </c>
      <c r="M9" s="8">
        <v>5.7729868367E-3</v>
      </c>
      <c r="N9" s="8">
        <v>5.8772201242E-2</v>
      </c>
      <c r="Q9" s="38">
        <v>0.94628476555059982</v>
      </c>
      <c r="R9" s="39">
        <v>9.2841211723101641E-2</v>
      </c>
      <c r="S9" s="37">
        <v>1</v>
      </c>
      <c r="T9" s="39" t="s">
        <v>27</v>
      </c>
      <c r="U9" s="38">
        <v>1.0628547827722847</v>
      </c>
      <c r="V9" s="37">
        <v>1</v>
      </c>
      <c r="W9" s="133" t="s">
        <v>44</v>
      </c>
      <c r="X9" s="134">
        <v>0.14036053392046235</v>
      </c>
    </row>
    <row r="10" spans="1:41" s="147" customFormat="1" ht="16.899999999999999" customHeight="1" x14ac:dyDescent="0.25">
      <c r="A10" s="146">
        <v>5</v>
      </c>
      <c r="B10" s="146">
        <v>15</v>
      </c>
      <c r="C10" s="128" t="s">
        <v>16</v>
      </c>
      <c r="D10" s="165">
        <v>42404.675000000003</v>
      </c>
      <c r="E10" s="122">
        <v>6741071.1847999999</v>
      </c>
      <c r="F10" s="165">
        <v>7056514.9989999998</v>
      </c>
      <c r="G10" s="124">
        <v>0.95529750673743308</v>
      </c>
      <c r="H10" s="125">
        <v>13.2</v>
      </c>
      <c r="I10" s="125">
        <v>1.1000000000000001</v>
      </c>
      <c r="J10" s="123">
        <v>8.3034534817274283E-2</v>
      </c>
      <c r="K10" s="170">
        <v>8.3034534817274297E-2</v>
      </c>
      <c r="L10" s="6">
        <v>1.6432225063999998E-2</v>
      </c>
      <c r="M10" s="6">
        <v>2.3253917850999999E-2</v>
      </c>
      <c r="N10" s="6">
        <v>0.14776907633</v>
      </c>
      <c r="Q10" s="148">
        <v>0.94628476555059982</v>
      </c>
      <c r="R10" s="149">
        <v>9.2841211723101641E-2</v>
      </c>
      <c r="S10" s="146">
        <v>2</v>
      </c>
      <c r="T10" s="149" t="s">
        <v>29</v>
      </c>
      <c r="U10" s="148">
        <v>1.0062184571954187</v>
      </c>
      <c r="V10" s="146">
        <v>2</v>
      </c>
      <c r="W10" s="150" t="s">
        <v>342</v>
      </c>
      <c r="X10" s="151">
        <v>0.137221269296741</v>
      </c>
    </row>
    <row r="11" spans="1:41" s="101" customFormat="1" ht="16.899999999999999" customHeight="1" x14ac:dyDescent="0.25">
      <c r="A11" s="37">
        <v>2</v>
      </c>
      <c r="B11" s="37">
        <v>11</v>
      </c>
      <c r="C11" s="127" t="s">
        <v>29</v>
      </c>
      <c r="D11" s="158">
        <v>53310.351999999999</v>
      </c>
      <c r="E11" s="15">
        <v>5528283.5023999996</v>
      </c>
      <c r="F11" s="158">
        <v>5494118.5613000002</v>
      </c>
      <c r="G11" s="17">
        <v>1.0062184571954187</v>
      </c>
      <c r="H11" s="10">
        <v>9.4300999999999995</v>
      </c>
      <c r="I11" s="10">
        <v>0.8</v>
      </c>
      <c r="J11" s="8">
        <v>9.0936354869816771E-2</v>
      </c>
      <c r="K11" s="160">
        <v>9.257473481195759E-2</v>
      </c>
      <c r="L11" s="8">
        <v>1.8534461724000001E-2</v>
      </c>
      <c r="M11" s="8">
        <v>2.5976262468E-2</v>
      </c>
      <c r="N11" s="8">
        <v>0.19975193218000001</v>
      </c>
      <c r="Q11" s="38">
        <v>0.94628476555059982</v>
      </c>
      <c r="R11" s="39">
        <v>9.2841211723101641E-2</v>
      </c>
      <c r="S11" s="37">
        <v>3</v>
      </c>
      <c r="T11" s="39" t="s">
        <v>17</v>
      </c>
      <c r="U11" s="38">
        <v>0.97543632888252285</v>
      </c>
      <c r="V11" s="37">
        <v>3</v>
      </c>
      <c r="W11" s="133" t="s">
        <v>390</v>
      </c>
      <c r="X11" s="134">
        <v>0.12364425162689804</v>
      </c>
    </row>
    <row r="12" spans="1:41" s="101" customFormat="1" ht="16.899999999999999" customHeight="1" x14ac:dyDescent="0.25">
      <c r="A12" s="37">
        <v>1</v>
      </c>
      <c r="B12" s="37">
        <v>14</v>
      </c>
      <c r="C12" s="5" t="s">
        <v>27</v>
      </c>
      <c r="D12" s="157">
        <v>18021.303</v>
      </c>
      <c r="E12" s="14">
        <v>2234641.5720000002</v>
      </c>
      <c r="F12" s="157">
        <v>2102490.0186000001</v>
      </c>
      <c r="G12" s="16">
        <v>1.0628547827722847</v>
      </c>
      <c r="H12" s="9">
        <v>10.62</v>
      </c>
      <c r="I12" s="9">
        <v>0.87</v>
      </c>
      <c r="J12" s="6">
        <v>8.5645161290322569E-2</v>
      </c>
      <c r="K12" s="159">
        <v>8.4193548387096764E-2</v>
      </c>
      <c r="L12" s="123">
        <v>4.4562378906999996E-2</v>
      </c>
      <c r="M12" s="123">
        <v>6.7413854635999998E-2</v>
      </c>
      <c r="N12" s="123">
        <v>0.33722158053999995</v>
      </c>
      <c r="Q12" s="38">
        <v>0.94628476555059982</v>
      </c>
      <c r="R12" s="39">
        <v>9.2841211723101641E-2</v>
      </c>
      <c r="S12" s="37">
        <v>4</v>
      </c>
      <c r="T12" s="39" t="s">
        <v>441</v>
      </c>
      <c r="U12" s="38">
        <v>0.95535986851145838</v>
      </c>
      <c r="V12" s="37">
        <v>4</v>
      </c>
      <c r="W12" s="133" t="s">
        <v>40</v>
      </c>
      <c r="X12" s="134">
        <v>0.11583011583220323</v>
      </c>
    </row>
    <row r="13" spans="1:41" s="101" customFormat="1" ht="16.899999999999999" customHeight="1" x14ac:dyDescent="0.25">
      <c r="A13" s="37">
        <v>7</v>
      </c>
      <c r="B13" s="37">
        <v>4</v>
      </c>
      <c r="C13" s="127" t="s">
        <v>40</v>
      </c>
      <c r="D13" s="158">
        <v>214249.66399999999</v>
      </c>
      <c r="E13" s="15">
        <v>2219626.5189999999</v>
      </c>
      <c r="F13" s="158">
        <v>2400934.5813000002</v>
      </c>
      <c r="G13" s="17">
        <v>0.9244843804941032</v>
      </c>
      <c r="H13" s="10">
        <v>1.2050000000000001</v>
      </c>
      <c r="I13" s="10">
        <v>0.1</v>
      </c>
      <c r="J13" s="8">
        <v>0.1163127413148374</v>
      </c>
      <c r="K13" s="160">
        <v>0.11583011583220323</v>
      </c>
      <c r="L13" s="8">
        <v>4.1206030151000002E-2</v>
      </c>
      <c r="M13" s="8">
        <v>6.7734492310000005E-2</v>
      </c>
      <c r="N13" s="8">
        <v>0.23818957057999998</v>
      </c>
      <c r="Q13" s="38">
        <v>0.94628476555059982</v>
      </c>
      <c r="R13" s="39">
        <v>9.2841211723101641E-2</v>
      </c>
      <c r="S13" s="37">
        <v>5</v>
      </c>
      <c r="T13" s="39" t="s">
        <v>16</v>
      </c>
      <c r="U13" s="38">
        <v>0.95529750673743308</v>
      </c>
      <c r="V13" s="37">
        <v>5</v>
      </c>
      <c r="W13" s="133" t="s">
        <v>441</v>
      </c>
      <c r="X13" s="134">
        <v>0.10680228862047041</v>
      </c>
    </row>
    <row r="14" spans="1:41" s="101" customFormat="1" ht="16.899999999999999" customHeight="1" x14ac:dyDescent="0.25">
      <c r="A14" s="37">
        <v>3</v>
      </c>
      <c r="B14" s="37">
        <v>9</v>
      </c>
      <c r="C14" s="5" t="s">
        <v>17</v>
      </c>
      <c r="D14" s="157">
        <v>40015.69</v>
      </c>
      <c r="E14" s="14">
        <v>4126417.9528000001</v>
      </c>
      <c r="F14" s="157">
        <v>4230330.3974000001</v>
      </c>
      <c r="G14" s="16">
        <v>0.97543632888252285</v>
      </c>
      <c r="H14" s="9">
        <v>9.84</v>
      </c>
      <c r="I14" s="9">
        <v>0.82</v>
      </c>
      <c r="J14" s="6">
        <v>9.5422808378588048E-2</v>
      </c>
      <c r="K14" s="159">
        <v>9.5422808378588048E-2</v>
      </c>
      <c r="L14" s="123">
        <v>-4.8463700658999998E-4</v>
      </c>
      <c r="M14" s="123">
        <v>-1.0099022877999998E-2</v>
      </c>
      <c r="N14" s="123">
        <v>0.22258093475999999</v>
      </c>
      <c r="Q14" s="38">
        <v>0.94628476555059982</v>
      </c>
      <c r="R14" s="39">
        <v>9.2841211723101641E-2</v>
      </c>
      <c r="S14" s="37">
        <v>6</v>
      </c>
      <c r="T14" s="39" t="s">
        <v>31</v>
      </c>
      <c r="U14" s="38">
        <v>0.9249386251930477</v>
      </c>
      <c r="V14" s="37">
        <v>6</v>
      </c>
      <c r="W14" s="133" t="s">
        <v>235</v>
      </c>
      <c r="X14" s="134">
        <v>0.1025553371506709</v>
      </c>
    </row>
    <row r="15" spans="1:41" s="101" customFormat="1" ht="16.899999999999999" customHeight="1" x14ac:dyDescent="0.25">
      <c r="A15" s="37">
        <v>8</v>
      </c>
      <c r="B15" s="37">
        <v>3</v>
      </c>
      <c r="C15" s="127" t="s">
        <v>390</v>
      </c>
      <c r="D15" s="158">
        <v>4235.0420000000004</v>
      </c>
      <c r="E15" s="15">
        <v>390470.87239999999</v>
      </c>
      <c r="F15" s="158">
        <v>427360.39432000002</v>
      </c>
      <c r="G15" s="17">
        <v>0.91368053191101795</v>
      </c>
      <c r="H15" s="10">
        <v>12.1</v>
      </c>
      <c r="I15" s="10">
        <v>0.95</v>
      </c>
      <c r="J15" s="8">
        <v>0.13123644251626898</v>
      </c>
      <c r="K15" s="160">
        <v>0.12364425162689804</v>
      </c>
      <c r="L15" s="8">
        <v>2.944596797E-2</v>
      </c>
      <c r="M15" s="8">
        <v>6.3801680606E-2</v>
      </c>
      <c r="N15" s="8">
        <v>0.27901680203000001</v>
      </c>
      <c r="Q15" s="38">
        <v>0.94628476555059982</v>
      </c>
      <c r="R15" s="39">
        <v>9.2841211723101641E-2</v>
      </c>
      <c r="S15" s="37">
        <v>7</v>
      </c>
      <c r="T15" s="39" t="s">
        <v>40</v>
      </c>
      <c r="U15" s="38">
        <v>0.9244843804941032</v>
      </c>
      <c r="V15" s="37">
        <v>7</v>
      </c>
      <c r="W15" s="133" t="s">
        <v>54</v>
      </c>
      <c r="X15" s="134">
        <v>0.10224215246636771</v>
      </c>
    </row>
    <row r="16" spans="1:41" s="147" customFormat="1" ht="16.899999999999999" customHeight="1" x14ac:dyDescent="0.25">
      <c r="A16" s="146">
        <v>6</v>
      </c>
      <c r="B16" s="146">
        <v>16</v>
      </c>
      <c r="C16" s="127" t="s">
        <v>31</v>
      </c>
      <c r="D16" s="165">
        <v>16118.565000000001</v>
      </c>
      <c r="E16" s="122">
        <v>1794157.4702000001</v>
      </c>
      <c r="F16" s="165">
        <v>1939758.4027</v>
      </c>
      <c r="G16" s="124">
        <v>0.9249386251930477</v>
      </c>
      <c r="H16" s="125">
        <v>9.08</v>
      </c>
      <c r="I16" s="125">
        <v>0.75</v>
      </c>
      <c r="J16" s="123">
        <v>8.1573982568924244E-2</v>
      </c>
      <c r="K16" s="170">
        <v>8.0855269066114316E-2</v>
      </c>
      <c r="L16" s="123">
        <v>5.1471916212999999E-3</v>
      </c>
      <c r="M16" s="123">
        <v>5.1471916212999999E-3</v>
      </c>
      <c r="N16" s="123">
        <v>0.23627587768000002</v>
      </c>
      <c r="Q16" s="148">
        <v>0.94628476555059982</v>
      </c>
      <c r="R16" s="149">
        <v>9.2841211723101641E-2</v>
      </c>
      <c r="S16" s="146">
        <v>8</v>
      </c>
      <c r="T16" s="149" t="s">
        <v>390</v>
      </c>
      <c r="U16" s="148">
        <v>0.91368053191101795</v>
      </c>
      <c r="V16" s="146">
        <v>8</v>
      </c>
      <c r="W16" s="150" t="s">
        <v>236</v>
      </c>
      <c r="X16" s="151">
        <v>9.6774193548387094E-2</v>
      </c>
    </row>
    <row r="17" spans="1:24" s="101" customFormat="1" ht="16.899999999999999" customHeight="1" x14ac:dyDescent="0.25">
      <c r="A17" s="37">
        <v>12</v>
      </c>
      <c r="B17" s="37">
        <v>13</v>
      </c>
      <c r="C17" s="128" t="s">
        <v>233</v>
      </c>
      <c r="D17" s="158">
        <v>12660.066999999999</v>
      </c>
      <c r="E17" s="15">
        <v>1219164.4521000001</v>
      </c>
      <c r="F17" s="158">
        <v>1390517.3646</v>
      </c>
      <c r="G17" s="17">
        <v>0.87677039002724588</v>
      </c>
      <c r="H17" s="10">
        <v>8.1199999999999992</v>
      </c>
      <c r="I17" s="10">
        <v>0.72</v>
      </c>
      <c r="J17" s="8">
        <v>8.4319833852544102E-2</v>
      </c>
      <c r="K17" s="160">
        <v>8.9719626168224292E-2</v>
      </c>
      <c r="L17" s="8">
        <v>5.8823529410999997E-2</v>
      </c>
      <c r="M17" s="8">
        <v>6.0443056279999997E-2</v>
      </c>
      <c r="N17" s="8">
        <v>0.47448385206999999</v>
      </c>
      <c r="Q17" s="38">
        <v>0.94628476555059982</v>
      </c>
      <c r="R17" s="39">
        <v>9.2841211723101641E-2</v>
      </c>
      <c r="S17" s="37">
        <v>9</v>
      </c>
      <c r="T17" s="39" t="s">
        <v>32</v>
      </c>
      <c r="U17" s="38">
        <v>0.9132435667351283</v>
      </c>
      <c r="V17" s="37">
        <v>9</v>
      </c>
      <c r="W17" s="133" t="s">
        <v>17</v>
      </c>
      <c r="X17" s="134">
        <v>9.5422808378588048E-2</v>
      </c>
    </row>
    <row r="18" spans="1:24" s="147" customFormat="1" ht="16.899999999999999" customHeight="1" x14ac:dyDescent="0.25">
      <c r="A18" s="146">
        <v>11</v>
      </c>
      <c r="B18" s="146">
        <v>6</v>
      </c>
      <c r="C18" s="127" t="s">
        <v>235</v>
      </c>
      <c r="D18" s="165">
        <v>2810.1930000000002</v>
      </c>
      <c r="E18" s="122">
        <v>328820.68293000001</v>
      </c>
      <c r="F18" s="165">
        <v>367481.12099000002</v>
      </c>
      <c r="G18" s="124">
        <v>0.8947961246122027</v>
      </c>
      <c r="H18" s="125">
        <v>11.58</v>
      </c>
      <c r="I18" s="125">
        <v>1</v>
      </c>
      <c r="J18" s="123">
        <v>9.8965900350397401E-2</v>
      </c>
      <c r="K18" s="170">
        <v>0.1025553371506709</v>
      </c>
      <c r="L18" s="6">
        <v>8.7068965512999991E-3</v>
      </c>
      <c r="M18" s="6">
        <v>3.6433712975999996E-2</v>
      </c>
      <c r="N18" s="6">
        <v>0.45232901098</v>
      </c>
      <c r="Q18" s="148">
        <v>0.94628476555059982</v>
      </c>
      <c r="R18" s="149">
        <v>9.2841211723101641E-2</v>
      </c>
      <c r="S18" s="146">
        <v>10</v>
      </c>
      <c r="T18" s="149" t="s">
        <v>236</v>
      </c>
      <c r="U18" s="148">
        <v>0.90944066494341891</v>
      </c>
      <c r="V18" s="146">
        <v>10</v>
      </c>
      <c r="W18" s="150" t="s">
        <v>32</v>
      </c>
      <c r="X18" s="151">
        <v>9.2933204259438532E-2</v>
      </c>
    </row>
    <row r="19" spans="1:24" s="101" customFormat="1" ht="16.899999999999999" customHeight="1" x14ac:dyDescent="0.25">
      <c r="A19" s="37">
        <v>9</v>
      </c>
      <c r="B19" s="37">
        <v>10</v>
      </c>
      <c r="C19" s="5" t="s">
        <v>32</v>
      </c>
      <c r="D19" s="158">
        <v>14997.396000000001</v>
      </c>
      <c r="E19" s="15">
        <v>1549231.0068000001</v>
      </c>
      <c r="F19" s="158">
        <v>1696405.0591</v>
      </c>
      <c r="G19" s="17">
        <v>0.9132435667351283</v>
      </c>
      <c r="H19" s="10">
        <v>8.5399999999999991</v>
      </c>
      <c r="I19" s="10">
        <v>0.8</v>
      </c>
      <c r="J19" s="8">
        <v>8.2671829622458851E-2</v>
      </c>
      <c r="K19" s="160">
        <v>9.2933204259438532E-2</v>
      </c>
      <c r="L19" s="8">
        <v>1.4236622483E-2</v>
      </c>
      <c r="M19" s="8">
        <v>5.4185796862000001E-2</v>
      </c>
      <c r="N19" s="8">
        <v>0.45635564385999999</v>
      </c>
      <c r="Q19" s="38">
        <v>0.94628476555059982</v>
      </c>
      <c r="R19" s="39">
        <v>9.2841211723101641E-2</v>
      </c>
      <c r="S19" s="37">
        <v>11</v>
      </c>
      <c r="T19" s="39" t="s">
        <v>235</v>
      </c>
      <c r="U19" s="38">
        <v>0.8947961246122027</v>
      </c>
      <c r="V19" s="37">
        <v>11</v>
      </c>
      <c r="W19" s="133" t="s">
        <v>29</v>
      </c>
      <c r="X19" s="134">
        <v>9.257473481195759E-2</v>
      </c>
    </row>
    <row r="20" spans="1:24" s="101" customFormat="1" ht="16.899999999999999" customHeight="1" x14ac:dyDescent="0.25">
      <c r="A20" s="37">
        <v>15</v>
      </c>
      <c r="B20" s="37">
        <v>12</v>
      </c>
      <c r="C20" s="127" t="s">
        <v>231</v>
      </c>
      <c r="D20" s="157">
        <v>42500</v>
      </c>
      <c r="E20" s="14">
        <v>391000</v>
      </c>
      <c r="F20" s="157">
        <v>509445.28983000002</v>
      </c>
      <c r="G20" s="16">
        <v>0.76750145266918701</v>
      </c>
      <c r="H20" s="9">
        <v>0.88</v>
      </c>
      <c r="I20" s="9">
        <v>7.0000000000000007E-2</v>
      </c>
      <c r="J20" s="6">
        <v>9.5652173913043481E-2</v>
      </c>
      <c r="K20" s="159">
        <v>9.1304347826086957E-2</v>
      </c>
      <c r="L20" s="123">
        <v>-5.4054054070999998E-3</v>
      </c>
      <c r="M20" s="123">
        <v>1.6963425299999998E-2</v>
      </c>
      <c r="N20" s="123">
        <v>0.33059135057</v>
      </c>
      <c r="Q20" s="38">
        <v>0.94628476555059982</v>
      </c>
      <c r="R20" s="39">
        <v>9.2841211723101641E-2</v>
      </c>
      <c r="S20" s="37">
        <v>12</v>
      </c>
      <c r="T20" s="39" t="s">
        <v>233</v>
      </c>
      <c r="U20" s="38">
        <v>0.87677039002724588</v>
      </c>
      <c r="V20" s="37">
        <v>12</v>
      </c>
      <c r="W20" s="133" t="s">
        <v>231</v>
      </c>
      <c r="X20" s="134">
        <v>9.1304347826086957E-2</v>
      </c>
    </row>
    <row r="21" spans="1:24" s="141" customFormat="1" ht="16.899999999999999" customHeight="1" x14ac:dyDescent="0.25">
      <c r="A21" s="126">
        <v>4</v>
      </c>
      <c r="B21" s="126">
        <v>5</v>
      </c>
      <c r="C21" s="128" t="s">
        <v>441</v>
      </c>
      <c r="D21" s="158">
        <v>7739.0919999999996</v>
      </c>
      <c r="E21" s="15">
        <v>608679.5858</v>
      </c>
      <c r="F21" s="158">
        <v>637120.73938000004</v>
      </c>
      <c r="G21" s="17">
        <v>0.95535986851145838</v>
      </c>
      <c r="H21" s="10">
        <v>7.15</v>
      </c>
      <c r="I21" s="10">
        <v>0.7</v>
      </c>
      <c r="J21" s="8">
        <v>9.0909090909090912E-2</v>
      </c>
      <c r="K21" s="160">
        <v>0.10680228862047041</v>
      </c>
      <c r="L21" s="8">
        <v>0.12759856629999999</v>
      </c>
      <c r="M21" s="8">
        <v>0.15851420441</v>
      </c>
      <c r="N21" s="8">
        <v>0.45795795916999998</v>
      </c>
      <c r="Q21" s="142">
        <v>0.94628476555059982</v>
      </c>
      <c r="R21" s="143">
        <v>9.2841211723101641E-2</v>
      </c>
      <c r="S21" s="126">
        <v>13</v>
      </c>
      <c r="T21" s="143" t="s">
        <v>641</v>
      </c>
      <c r="U21" s="142">
        <v>0.84761305529677744</v>
      </c>
      <c r="V21" s="126">
        <v>13</v>
      </c>
      <c r="W21" s="144" t="s">
        <v>233</v>
      </c>
      <c r="X21" s="145">
        <v>8.9719626168224292E-2</v>
      </c>
    </row>
    <row r="22" spans="1:24" s="101" customFormat="1" ht="16.899999999999999" customHeight="1" x14ac:dyDescent="0.25">
      <c r="A22" s="37">
        <v>18</v>
      </c>
      <c r="B22" s="37">
        <v>1</v>
      </c>
      <c r="C22" s="127" t="s">
        <v>44</v>
      </c>
      <c r="D22" s="165">
        <v>7150.4219999999996</v>
      </c>
      <c r="E22" s="122">
        <v>519621.16674000002</v>
      </c>
      <c r="F22" s="165">
        <v>735832.55735000002</v>
      </c>
      <c r="G22" s="124">
        <v>0.70616767571598671</v>
      </c>
      <c r="H22" s="125">
        <v>9.4700000000000006</v>
      </c>
      <c r="I22" s="125">
        <v>0.85</v>
      </c>
      <c r="J22" s="123">
        <v>0.13031512315948809</v>
      </c>
      <c r="K22" s="170">
        <v>0.14036053392046235</v>
      </c>
      <c r="L22" s="123">
        <v>-9.0902354948000003E-2</v>
      </c>
      <c r="M22" s="123">
        <v>-0.10345188578</v>
      </c>
      <c r="N22" s="123">
        <v>0.28461147891999999</v>
      </c>
      <c r="Q22" s="38">
        <v>0.94628476555059982</v>
      </c>
      <c r="R22" s="39">
        <v>9.2841211723101641E-2</v>
      </c>
      <c r="S22" s="37">
        <v>14</v>
      </c>
      <c r="T22" s="39" t="s">
        <v>60</v>
      </c>
      <c r="U22" s="38">
        <v>0.80583448223070486</v>
      </c>
      <c r="V22" s="37">
        <v>14</v>
      </c>
      <c r="W22" s="133" t="s">
        <v>27</v>
      </c>
      <c r="X22" s="134">
        <v>8.4193548387096764E-2</v>
      </c>
    </row>
    <row r="23" spans="1:24" s="141" customFormat="1" ht="16.899999999999999" customHeight="1" x14ac:dyDescent="0.25">
      <c r="A23" s="126">
        <v>10</v>
      </c>
      <c r="B23" s="126">
        <v>8</v>
      </c>
      <c r="C23" s="128" t="s">
        <v>236</v>
      </c>
      <c r="D23" s="158">
        <v>6687.0349999999999</v>
      </c>
      <c r="E23" s="15">
        <v>621894.255</v>
      </c>
      <c r="F23" s="158">
        <v>683820.59322000004</v>
      </c>
      <c r="G23" s="17">
        <v>0.90944066494341891</v>
      </c>
      <c r="H23" s="10">
        <v>9.02</v>
      </c>
      <c r="I23" s="10">
        <v>0.75</v>
      </c>
      <c r="J23" s="8">
        <v>9.6989247311827953E-2</v>
      </c>
      <c r="K23" s="160">
        <v>9.6774193548387094E-2</v>
      </c>
      <c r="L23" s="8">
        <v>-4.9330365073E-4</v>
      </c>
      <c r="M23" s="8">
        <v>2.1953093616000001E-2</v>
      </c>
      <c r="N23" s="8">
        <v>0.58475896483000001</v>
      </c>
      <c r="Q23" s="142">
        <v>0.94628476555059982</v>
      </c>
      <c r="R23" s="143">
        <v>9.2841211723101641E-2</v>
      </c>
      <c r="S23" s="126">
        <v>15</v>
      </c>
      <c r="T23" s="143" t="s">
        <v>231</v>
      </c>
      <c r="U23" s="142">
        <v>0.76750145266918701</v>
      </c>
      <c r="V23" s="126">
        <v>15</v>
      </c>
      <c r="W23" s="144" t="s">
        <v>16</v>
      </c>
      <c r="X23" s="145">
        <v>8.3034534817274297E-2</v>
      </c>
    </row>
    <row r="24" spans="1:24" s="101" customFormat="1" ht="16.899999999999999" customHeight="1" x14ac:dyDescent="0.25">
      <c r="A24" s="37">
        <v>13</v>
      </c>
      <c r="B24" s="37">
        <v>18</v>
      </c>
      <c r="C24" s="127" t="s">
        <v>641</v>
      </c>
      <c r="D24" s="165">
        <v>2481.2839899999999</v>
      </c>
      <c r="E24" s="122">
        <v>59550.815759999998</v>
      </c>
      <c r="F24" s="165">
        <v>70257.077080000003</v>
      </c>
      <c r="G24" s="124">
        <v>0.84761305529677744</v>
      </c>
      <c r="H24" s="125">
        <v>0.26219525858999998</v>
      </c>
      <c r="I24" s="125">
        <v>0</v>
      </c>
      <c r="J24" s="123">
        <v>1.0924802441249999E-2</v>
      </c>
      <c r="K24" s="170">
        <v>0</v>
      </c>
      <c r="L24" s="123">
        <v>-4.6483909417000001E-2</v>
      </c>
      <c r="M24" s="123">
        <v>0</v>
      </c>
      <c r="N24" s="123">
        <v>8.1161980536999995E-2</v>
      </c>
      <c r="Q24" s="38">
        <v>0.94628476555059982</v>
      </c>
      <c r="R24" s="39">
        <v>9.2841211723101641E-2</v>
      </c>
      <c r="S24" s="37">
        <v>16</v>
      </c>
      <c r="T24" s="39" t="s">
        <v>54</v>
      </c>
      <c r="U24" s="38">
        <v>0.74983807024724047</v>
      </c>
      <c r="V24" s="37">
        <v>16</v>
      </c>
      <c r="W24" s="133" t="s">
        <v>31</v>
      </c>
      <c r="X24" s="134">
        <v>8.0855269066114316E-2</v>
      </c>
    </row>
    <row r="25" spans="1:24" s="141" customFormat="1" ht="16.899999999999999" customHeight="1" x14ac:dyDescent="0.25">
      <c r="A25" s="126">
        <v>16</v>
      </c>
      <c r="B25" s="126">
        <v>7</v>
      </c>
      <c r="C25" s="128" t="s">
        <v>54</v>
      </c>
      <c r="D25" s="158">
        <v>4991.5349999999999</v>
      </c>
      <c r="E25" s="15">
        <v>333933.69150000002</v>
      </c>
      <c r="F25" s="158">
        <v>445341.07396000001</v>
      </c>
      <c r="G25" s="17">
        <v>0.74983807024724047</v>
      </c>
      <c r="H25" s="10">
        <v>7.1</v>
      </c>
      <c r="I25" s="10">
        <v>0.56999999999999995</v>
      </c>
      <c r="J25" s="8">
        <v>0.1061285500747384</v>
      </c>
      <c r="K25" s="160">
        <v>0.10224215246636771</v>
      </c>
      <c r="L25" s="8">
        <v>7.0751166658999994E-3</v>
      </c>
      <c r="M25" s="8">
        <v>2.8254081325999998E-2</v>
      </c>
      <c r="N25" s="8">
        <v>0.67797717760999998</v>
      </c>
      <c r="Q25" s="142">
        <v>0.94628476555059982</v>
      </c>
      <c r="R25" s="143">
        <v>9.2841211723101641E-2</v>
      </c>
      <c r="S25" s="126">
        <v>17</v>
      </c>
      <c r="T25" s="143" t="s">
        <v>342</v>
      </c>
      <c r="U25" s="142">
        <v>0.74686971688334847</v>
      </c>
      <c r="V25" s="126">
        <v>17</v>
      </c>
      <c r="W25" s="144" t="s">
        <v>60</v>
      </c>
      <c r="X25" s="145">
        <v>7.830424990001475E-2</v>
      </c>
    </row>
    <row r="26" spans="1:24" s="101" customFormat="1" ht="16.899999999999999" customHeight="1" x14ac:dyDescent="0.25">
      <c r="A26" s="37">
        <v>17</v>
      </c>
      <c r="B26" s="37">
        <v>2</v>
      </c>
      <c r="C26" s="127" t="s">
        <v>342</v>
      </c>
      <c r="D26" s="165">
        <v>4674.5479999999998</v>
      </c>
      <c r="E26" s="122">
        <v>163515.68904</v>
      </c>
      <c r="F26" s="165">
        <v>218934.6888</v>
      </c>
      <c r="G26" s="124">
        <v>0.74686971688334847</v>
      </c>
      <c r="H26" s="125">
        <v>4.4058999999999999</v>
      </c>
      <c r="I26" s="125">
        <v>0.4</v>
      </c>
      <c r="J26" s="123">
        <v>0.12595483133218982</v>
      </c>
      <c r="K26" s="170">
        <v>0.137221269296741</v>
      </c>
      <c r="L26" s="123">
        <v>1.3318887210999998E-2</v>
      </c>
      <c r="M26" s="123">
        <v>3.2131949489E-2</v>
      </c>
      <c r="N26" s="123">
        <v>0.39551472932000004</v>
      </c>
      <c r="Q26" s="38">
        <v>0.94628476555059982</v>
      </c>
      <c r="R26" s="39">
        <v>9.2841211723101641E-2</v>
      </c>
      <c r="S26" s="37">
        <v>18</v>
      </c>
      <c r="T26" s="39" t="s">
        <v>44</v>
      </c>
      <c r="U26" s="38">
        <v>0.70616767571598671</v>
      </c>
      <c r="V26" s="37">
        <v>18</v>
      </c>
      <c r="W26" s="133" t="s">
        <v>641</v>
      </c>
      <c r="X26" s="134">
        <v>0</v>
      </c>
    </row>
    <row r="27" spans="1:24" hidden="1" x14ac:dyDescent="0.25">
      <c r="C27" s="7"/>
      <c r="D27" s="15"/>
      <c r="E27" s="15"/>
      <c r="F27" s="15"/>
      <c r="G27" s="168"/>
      <c r="H27" s="10"/>
      <c r="I27" s="10"/>
      <c r="J27" s="8"/>
      <c r="K27" s="8"/>
      <c r="L27" s="8"/>
      <c r="M27" s="8"/>
      <c r="N27" s="8"/>
      <c r="O27" s="38"/>
      <c r="P27" s="39"/>
      <c r="Q27" s="39"/>
    </row>
    <row r="28" spans="1:24" hidden="1" x14ac:dyDescent="0.25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25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25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25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25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25">
      <c r="C33" s="7"/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25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25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25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25">
      <c r="C37" s="7"/>
      <c r="D37" s="15"/>
      <c r="E37" s="15"/>
      <c r="F37" s="15"/>
      <c r="G37" s="168"/>
      <c r="H37" s="10"/>
      <c r="I37" s="10"/>
      <c r="J37" s="8"/>
      <c r="K37" s="8"/>
      <c r="L37" s="8"/>
      <c r="M37" s="8"/>
      <c r="N37" s="8"/>
      <c r="O37" s="38"/>
      <c r="P37" s="39"/>
      <c r="Q37" s="39"/>
    </row>
    <row r="38" spans="3:17" hidden="1" x14ac:dyDescent="0.25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  <c r="P38" s="39"/>
      <c r="Q38" s="39"/>
    </row>
    <row r="39" spans="3:17" hidden="1" x14ac:dyDescent="0.25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hidden="1" x14ac:dyDescent="0.25">
      <c r="D40" s="14"/>
      <c r="E40" s="14"/>
      <c r="F40" s="14"/>
      <c r="G40" s="169"/>
      <c r="H40" s="9"/>
      <c r="I40" s="9"/>
      <c r="J40" s="6"/>
      <c r="K40" s="6"/>
      <c r="L40" s="6"/>
      <c r="M40" s="6"/>
      <c r="N40" s="6"/>
      <c r="O40" s="38"/>
    </row>
    <row r="41" spans="3:17" x14ac:dyDescent="0.25">
      <c r="C41" s="19"/>
      <c r="D41" s="19"/>
      <c r="E41" s="152"/>
      <c r="F41" s="18"/>
      <c r="G41" s="155"/>
      <c r="H41" s="18"/>
      <c r="I41" s="21"/>
      <c r="J41" s="22"/>
      <c r="K41" s="22"/>
      <c r="L41" s="156"/>
      <c r="M41" s="22"/>
      <c r="N41" s="22"/>
    </row>
    <row r="42" spans="3:17" x14ac:dyDescent="0.25"/>
    <row r="43" spans="3:17" x14ac:dyDescent="0.25"/>
    <row r="44" spans="3:17" x14ac:dyDescent="0.25"/>
    <row r="45" spans="3:17" x14ac:dyDescent="0.25"/>
    <row r="46" spans="3:17" x14ac:dyDescent="0.25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2.75" zeroHeight="1" x14ac:dyDescent="0.25"/>
  <cols>
    <col min="1" max="2" width="0.28515625" style="37" customWidth="1"/>
    <col min="3" max="3" width="12.85546875" style="1" customWidth="1"/>
    <col min="4" max="4" width="15.28515625" style="1" customWidth="1"/>
    <col min="5" max="5" width="15.7109375" style="1" customWidth="1"/>
    <col min="6" max="6" width="16.28515625" style="1" customWidth="1"/>
    <col min="7" max="7" width="10" style="1" customWidth="1"/>
    <col min="8" max="8" width="19.28515625" style="1" customWidth="1"/>
    <col min="9" max="9" width="24.28515625" style="1" customWidth="1"/>
    <col min="10" max="10" width="13.42578125" style="1" customWidth="1"/>
    <col min="11" max="11" width="18.85546875" style="1" bestFit="1" customWidth="1"/>
    <col min="12" max="12" width="10.5703125" style="1" customWidth="1"/>
    <col min="13" max="13" width="9.5703125" style="1" customWidth="1"/>
    <col min="14" max="14" width="16.42578125" style="1" customWidth="1"/>
    <col min="15" max="15" width="0.28515625" style="37" hidden="1" customWidth="1"/>
    <col min="16" max="24" width="0.28515625" style="37" customWidth="1"/>
    <col min="25" max="16384" width="8.7109375" style="1" hidden="1"/>
  </cols>
  <sheetData>
    <row r="1" spans="1:40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5" x14ac:dyDescent="0.25">
      <c r="A4" s="28"/>
      <c r="B4" s="28"/>
      <c r="C4" s="29" t="s">
        <v>643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25"/>
    <row r="6" spans="1:40" s="2" customFormat="1" ht="17.45" customHeight="1" x14ac:dyDescent="0.25">
      <c r="A6" s="113"/>
      <c r="B6" s="113"/>
      <c r="C6" s="209" t="s">
        <v>1</v>
      </c>
      <c r="D6" s="209"/>
      <c r="E6" s="210" t="s">
        <v>301</v>
      </c>
      <c r="F6" s="211"/>
      <c r="G6" s="209" t="s">
        <v>7</v>
      </c>
      <c r="H6" s="209"/>
      <c r="I6" s="209"/>
      <c r="J6" s="209"/>
      <c r="K6" s="211"/>
      <c r="L6" s="209" t="s">
        <v>214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45" customHeight="1" x14ac:dyDescent="0.25">
      <c r="C7" s="178" t="s">
        <v>612</v>
      </c>
      <c r="D7" s="135"/>
      <c r="E7" s="162" t="s">
        <v>209</v>
      </c>
      <c r="F7" s="166" t="s">
        <v>209</v>
      </c>
      <c r="G7" s="137">
        <v>0.90365305980294397</v>
      </c>
      <c r="H7" s="138">
        <v>13.506916666666664</v>
      </c>
      <c r="I7" s="138">
        <v>0.96541666666666659</v>
      </c>
      <c r="J7" s="139">
        <v>0.10258308242560678</v>
      </c>
      <c r="K7" s="174">
        <v>9.9212263472876955E-2</v>
      </c>
      <c r="L7" s="139">
        <v>1.6541278318049999E-2</v>
      </c>
      <c r="M7" s="139">
        <v>4.6037192253191674E-2</v>
      </c>
      <c r="N7" s="139">
        <v>0.29694170588300001</v>
      </c>
    </row>
    <row r="8" spans="1:40" s="61" customFormat="1" ht="21" customHeight="1" x14ac:dyDescent="0.25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99999999999999" customHeight="1" x14ac:dyDescent="0.25">
      <c r="A9" s="37">
        <v>7</v>
      </c>
      <c r="B9" s="37">
        <v>12</v>
      </c>
      <c r="C9" s="127" t="s">
        <v>53</v>
      </c>
      <c r="D9" s="158">
        <v>608.95000000000005</v>
      </c>
      <c r="E9" s="15">
        <v>561470.16850000003</v>
      </c>
      <c r="F9" s="158">
        <v>630214.42853999999</v>
      </c>
      <c r="G9" s="17">
        <v>0.89091925394463301</v>
      </c>
      <c r="H9" s="10">
        <v>81.77</v>
      </c>
      <c r="I9" s="10">
        <v>5.3</v>
      </c>
      <c r="J9" s="8">
        <v>8.8684749953906059E-2</v>
      </c>
      <c r="K9" s="160">
        <v>6.8978232812381371E-2</v>
      </c>
      <c r="L9" s="8">
        <v>1.7468549989999999E-2</v>
      </c>
      <c r="M9" s="8">
        <v>-1.3894264357999999E-2</v>
      </c>
      <c r="N9" s="8">
        <v>5.8312137805999996E-2</v>
      </c>
      <c r="Q9" s="38">
        <v>0.90365305980294397</v>
      </c>
      <c r="R9" s="39">
        <v>9.9212263472876955E-2</v>
      </c>
      <c r="S9" s="37">
        <v>1</v>
      </c>
      <c r="T9" s="39" t="s">
        <v>20</v>
      </c>
      <c r="U9" s="38">
        <v>1.0084662703322402</v>
      </c>
      <c r="V9" s="37">
        <v>1</v>
      </c>
      <c r="W9" s="99" t="s">
        <v>451</v>
      </c>
      <c r="X9" s="99">
        <v>0.13636363636363638</v>
      </c>
    </row>
    <row r="10" spans="1:40" ht="16.899999999999999" customHeight="1" x14ac:dyDescent="0.25">
      <c r="A10" s="37">
        <v>2</v>
      </c>
      <c r="B10" s="37">
        <v>9</v>
      </c>
      <c r="C10" s="140" t="s">
        <v>19</v>
      </c>
      <c r="D10" s="157">
        <v>129133.01</v>
      </c>
      <c r="E10" s="14">
        <v>2657557.3457999998</v>
      </c>
      <c r="F10" s="157">
        <v>2668558.8393999999</v>
      </c>
      <c r="G10" s="16">
        <v>0.99587736517645087</v>
      </c>
      <c r="H10" s="9">
        <v>1.86</v>
      </c>
      <c r="I10" s="9">
        <v>0.16</v>
      </c>
      <c r="J10" s="6">
        <v>9.0379008746355696E-2</v>
      </c>
      <c r="K10" s="159">
        <v>9.3294460641399415E-2</v>
      </c>
      <c r="L10" s="6">
        <v>3.7298387097000001E-2</v>
      </c>
      <c r="M10" s="6">
        <v>4.5136913950000003E-2</v>
      </c>
      <c r="N10" s="6">
        <v>0.26469768570000002</v>
      </c>
      <c r="Q10" s="38">
        <v>0.90365305980294397</v>
      </c>
      <c r="R10" s="39">
        <v>9.9212263472876955E-2</v>
      </c>
      <c r="S10" s="37">
        <v>2</v>
      </c>
      <c r="T10" s="39" t="s">
        <v>19</v>
      </c>
      <c r="U10" s="38">
        <v>0.99587736517645087</v>
      </c>
      <c r="V10" s="37">
        <v>2</v>
      </c>
      <c r="W10" s="99" t="s">
        <v>443</v>
      </c>
      <c r="X10" s="99">
        <v>0.12244897959183673</v>
      </c>
    </row>
    <row r="11" spans="1:40" ht="16.899999999999999" customHeight="1" x14ac:dyDescent="0.25">
      <c r="A11" s="37">
        <v>1</v>
      </c>
      <c r="B11" s="37">
        <v>7</v>
      </c>
      <c r="C11" s="127" t="s">
        <v>20</v>
      </c>
      <c r="D11" s="158">
        <v>58559.855000000003</v>
      </c>
      <c r="E11" s="15">
        <v>6548748.5845999997</v>
      </c>
      <c r="F11" s="158">
        <v>6493770.5674999999</v>
      </c>
      <c r="G11" s="17">
        <v>1.0084662703322402</v>
      </c>
      <c r="H11" s="10">
        <v>11.04</v>
      </c>
      <c r="I11" s="10">
        <v>0.92</v>
      </c>
      <c r="J11" s="8">
        <v>9.8721273362105802E-2</v>
      </c>
      <c r="K11" s="160">
        <v>9.8721273362105816E-2</v>
      </c>
      <c r="L11" s="8">
        <v>1.8186920074999998E-2</v>
      </c>
      <c r="M11" s="8">
        <v>5.2517791176999999E-2</v>
      </c>
      <c r="N11" s="8">
        <v>0.30126300248999999</v>
      </c>
      <c r="Q11" s="38">
        <v>0.90365305980294397</v>
      </c>
      <c r="R11" s="39">
        <v>9.9212263472876955E-2</v>
      </c>
      <c r="S11" s="37">
        <v>3</v>
      </c>
      <c r="T11" s="39" t="s">
        <v>26</v>
      </c>
      <c r="U11" s="38">
        <v>0.95888722271657767</v>
      </c>
      <c r="V11" s="37">
        <v>3</v>
      </c>
      <c r="W11" s="99" t="s">
        <v>229</v>
      </c>
      <c r="X11" s="99">
        <v>0.11655405405405406</v>
      </c>
    </row>
    <row r="12" spans="1:40" ht="16.899999999999999" customHeight="1" x14ac:dyDescent="0.25">
      <c r="A12" s="37">
        <v>3</v>
      </c>
      <c r="B12" s="37">
        <v>10</v>
      </c>
      <c r="C12" s="140" t="s">
        <v>26</v>
      </c>
      <c r="D12" s="157">
        <v>28828.639999999999</v>
      </c>
      <c r="E12" s="14">
        <v>3263402.048</v>
      </c>
      <c r="F12" s="157">
        <v>3403322.0702999998</v>
      </c>
      <c r="G12" s="16">
        <v>0.95888722271657767</v>
      </c>
      <c r="H12" s="9">
        <v>9.7100000000000009</v>
      </c>
      <c r="I12" s="9">
        <v>0.84</v>
      </c>
      <c r="J12" s="6">
        <v>8.5777385159010608E-2</v>
      </c>
      <c r="K12" s="159">
        <v>8.9045936395759723E-2</v>
      </c>
      <c r="L12" s="123">
        <v>4.3702747555999996E-2</v>
      </c>
      <c r="M12" s="123">
        <v>5.4021161488E-2</v>
      </c>
      <c r="N12" s="123">
        <v>0.25465427430999998</v>
      </c>
      <c r="Q12" s="38">
        <v>0.90365305980294397</v>
      </c>
      <c r="R12" s="39">
        <v>9.9212263472876955E-2</v>
      </c>
      <c r="S12" s="37">
        <v>4</v>
      </c>
      <c r="T12" s="39" t="s">
        <v>443</v>
      </c>
      <c r="U12" s="38">
        <v>0.94900350385915233</v>
      </c>
      <c r="V12" s="37">
        <v>4</v>
      </c>
      <c r="W12" s="99" t="s">
        <v>455</v>
      </c>
      <c r="X12" s="99">
        <v>0.11330935251798561</v>
      </c>
    </row>
    <row r="13" spans="1:40" ht="16.899999999999999" customHeight="1" x14ac:dyDescent="0.25">
      <c r="A13" s="37">
        <v>5</v>
      </c>
      <c r="B13" s="37">
        <v>6</v>
      </c>
      <c r="C13" s="127" t="s">
        <v>638</v>
      </c>
      <c r="D13" s="158">
        <v>13982.093000000001</v>
      </c>
      <c r="E13" s="15">
        <v>1523209.2113999999</v>
      </c>
      <c r="F13" s="158">
        <v>1652812.7169000001</v>
      </c>
      <c r="G13" s="17">
        <v>0.92158609128862268</v>
      </c>
      <c r="H13" s="10">
        <v>10.42</v>
      </c>
      <c r="I13" s="10">
        <v>1</v>
      </c>
      <c r="J13" s="8">
        <v>9.5648981091764437E-2</v>
      </c>
      <c r="K13" s="160">
        <v>0.11015237745692641</v>
      </c>
      <c r="L13" s="8">
        <v>3.4175052211E-2</v>
      </c>
      <c r="M13" s="8">
        <v>5.3594319335000001E-2</v>
      </c>
      <c r="N13" s="8">
        <v>0.28234996623000003</v>
      </c>
      <c r="Q13" s="38">
        <v>0.90365305980294397</v>
      </c>
      <c r="R13" s="39">
        <v>9.9212263472876955E-2</v>
      </c>
      <c r="S13" s="37">
        <v>5</v>
      </c>
      <c r="T13" s="39" t="s">
        <v>638</v>
      </c>
      <c r="U13" s="38">
        <v>0.92158609128862268</v>
      </c>
      <c r="V13" s="37">
        <v>5</v>
      </c>
      <c r="W13" s="99" t="s">
        <v>72</v>
      </c>
      <c r="X13" s="99">
        <v>0.11089718906430497</v>
      </c>
    </row>
    <row r="14" spans="1:40" ht="16.899999999999999" customHeight="1" x14ac:dyDescent="0.25">
      <c r="A14" s="37">
        <v>4</v>
      </c>
      <c r="B14" s="37">
        <v>2</v>
      </c>
      <c r="C14" s="140" t="s">
        <v>443</v>
      </c>
      <c r="D14" s="157">
        <v>79699.817999999999</v>
      </c>
      <c r="E14" s="14">
        <v>859164.03804000001</v>
      </c>
      <c r="F14" s="157">
        <v>905332.84076000005</v>
      </c>
      <c r="G14" s="16">
        <v>0.94900350385915233</v>
      </c>
      <c r="H14" s="9">
        <v>1.29</v>
      </c>
      <c r="I14" s="9">
        <v>0.11</v>
      </c>
      <c r="J14" s="6">
        <v>0.11966604823747681</v>
      </c>
      <c r="K14" s="159">
        <v>0.12244897959183673</v>
      </c>
      <c r="L14" s="123">
        <v>-1.0880612082E-2</v>
      </c>
      <c r="M14" s="123">
        <v>-7.2106852967000002E-3</v>
      </c>
      <c r="N14" s="123">
        <v>0.42638247999000001</v>
      </c>
      <c r="Q14" s="38">
        <v>0.90365305980294397</v>
      </c>
      <c r="R14" s="39">
        <v>9.9212263472876955E-2</v>
      </c>
      <c r="S14" s="37">
        <v>6</v>
      </c>
      <c r="T14" s="39" t="s">
        <v>28</v>
      </c>
      <c r="U14" s="38">
        <v>0.91583045677026342</v>
      </c>
      <c r="V14" s="37">
        <v>6</v>
      </c>
      <c r="W14" s="99" t="s">
        <v>638</v>
      </c>
      <c r="X14" s="99">
        <v>0.11015237745692641</v>
      </c>
    </row>
    <row r="15" spans="1:40" ht="16.899999999999999" customHeight="1" x14ac:dyDescent="0.25">
      <c r="A15" s="37">
        <v>6</v>
      </c>
      <c r="B15" s="37">
        <v>11</v>
      </c>
      <c r="C15" s="127" t="s">
        <v>28</v>
      </c>
      <c r="D15" s="158">
        <v>21329.975999999999</v>
      </c>
      <c r="E15" s="15">
        <v>2020375.3267000001</v>
      </c>
      <c r="F15" s="158">
        <v>2206058.2412</v>
      </c>
      <c r="G15" s="17">
        <v>0.91583045677026342</v>
      </c>
      <c r="H15" s="10">
        <v>8.06</v>
      </c>
      <c r="I15" s="10">
        <v>0.7</v>
      </c>
      <c r="J15" s="8">
        <v>8.5092905406247754E-2</v>
      </c>
      <c r="K15" s="160">
        <v>8.8682432433310296E-2</v>
      </c>
      <c r="L15" s="8">
        <v>3.0909882456000001E-2</v>
      </c>
      <c r="M15" s="8">
        <v>3.9216429854E-2</v>
      </c>
      <c r="N15" s="8">
        <v>0.35842205456999998</v>
      </c>
      <c r="Q15" s="38">
        <v>0.90365305980294397</v>
      </c>
      <c r="R15" s="39">
        <v>9.9212263472876955E-2</v>
      </c>
      <c r="S15" s="37">
        <v>7</v>
      </c>
      <c r="T15" s="39" t="s">
        <v>53</v>
      </c>
      <c r="U15" s="38">
        <v>0.89091925394463301</v>
      </c>
      <c r="V15" s="37">
        <v>7</v>
      </c>
      <c r="W15" s="99" t="s">
        <v>20</v>
      </c>
      <c r="X15" s="99">
        <v>9.8721273362105816E-2</v>
      </c>
    </row>
    <row r="16" spans="1:40" ht="16.899999999999999" customHeight="1" x14ac:dyDescent="0.25">
      <c r="A16" s="37">
        <v>8</v>
      </c>
      <c r="B16" s="37">
        <v>1</v>
      </c>
      <c r="C16" s="140" t="s">
        <v>451</v>
      </c>
      <c r="D16" s="157">
        <v>99120.994000000006</v>
      </c>
      <c r="E16" s="14">
        <v>741425.03512000002</v>
      </c>
      <c r="F16" s="157">
        <v>967278.32255000004</v>
      </c>
      <c r="G16" s="16">
        <v>0.76650641065273606</v>
      </c>
      <c r="H16" s="9">
        <v>0.97299999999999998</v>
      </c>
      <c r="I16" s="9">
        <v>8.5000000000000006E-2</v>
      </c>
      <c r="J16" s="6">
        <v>0.13008021390374333</v>
      </c>
      <c r="K16" s="159">
        <v>0.13636363636363638</v>
      </c>
      <c r="L16" s="123">
        <v>-7.2992700734000006E-3</v>
      </c>
      <c r="M16" s="123">
        <v>5.2801609191999999E-2</v>
      </c>
      <c r="N16" s="123">
        <v>0.29409180136000002</v>
      </c>
      <c r="Q16" s="38">
        <v>0.90365305980294397</v>
      </c>
      <c r="R16" s="39">
        <v>9.9212263472876955E-2</v>
      </c>
      <c r="S16" s="37">
        <v>8</v>
      </c>
      <c r="T16" s="39" t="s">
        <v>451</v>
      </c>
      <c r="U16" s="38">
        <v>0.76650641065273606</v>
      </c>
      <c r="V16" s="37">
        <v>8</v>
      </c>
      <c r="W16" s="99" t="s">
        <v>38</v>
      </c>
      <c r="X16" s="99">
        <v>9.5436192340633816E-2</v>
      </c>
    </row>
    <row r="17" spans="1:24" ht="16.899999999999999" customHeight="1" x14ac:dyDescent="0.25">
      <c r="A17" s="37">
        <v>11</v>
      </c>
      <c r="B17" s="37">
        <v>8</v>
      </c>
      <c r="C17" s="127" t="s">
        <v>38</v>
      </c>
      <c r="D17" s="158">
        <v>4709.0820000000003</v>
      </c>
      <c r="E17" s="15">
        <v>384873.27185999998</v>
      </c>
      <c r="F17" s="158">
        <v>521918.93667999998</v>
      </c>
      <c r="G17" s="17">
        <v>0.73741963514148989</v>
      </c>
      <c r="H17" s="10">
        <v>7.65</v>
      </c>
      <c r="I17" s="10">
        <v>0.65</v>
      </c>
      <c r="J17" s="8">
        <v>9.360088094946778E-2</v>
      </c>
      <c r="K17" s="160">
        <v>9.5436192340633816E-2</v>
      </c>
      <c r="L17" s="8">
        <v>-1.4707655214999999E-2</v>
      </c>
      <c r="M17" s="8">
        <v>3.3246864325999999E-2</v>
      </c>
      <c r="N17" s="8">
        <v>0.20664351210999998</v>
      </c>
      <c r="Q17" s="38">
        <v>0.90365305980294397</v>
      </c>
      <c r="R17" s="39">
        <v>9.9212263472876955E-2</v>
      </c>
      <c r="S17" s="37">
        <v>9</v>
      </c>
      <c r="T17" s="39" t="s">
        <v>229</v>
      </c>
      <c r="U17" s="38">
        <v>0.76341820290515805</v>
      </c>
      <c r="V17" s="37">
        <v>9</v>
      </c>
      <c r="W17" s="99" t="s">
        <v>19</v>
      </c>
      <c r="X17" s="99">
        <v>9.3294460641399415E-2</v>
      </c>
    </row>
    <row r="18" spans="1:24" ht="16.899999999999999" customHeight="1" x14ac:dyDescent="0.25">
      <c r="A18" s="37">
        <v>10</v>
      </c>
      <c r="B18" s="37">
        <v>5</v>
      </c>
      <c r="C18" s="127" t="s">
        <v>72</v>
      </c>
      <c r="D18" s="157">
        <v>2850</v>
      </c>
      <c r="E18" s="14">
        <v>148029</v>
      </c>
      <c r="F18" s="157">
        <v>199936.5337</v>
      </c>
      <c r="G18" s="16">
        <v>0.74037994587879563</v>
      </c>
      <c r="H18" s="9">
        <v>5.64</v>
      </c>
      <c r="I18" s="9">
        <v>0.48</v>
      </c>
      <c r="J18" s="6">
        <v>0.10858683095879861</v>
      </c>
      <c r="K18" s="159">
        <v>0.11089718906430497</v>
      </c>
      <c r="L18" s="6">
        <v>5.5691056910000002E-2</v>
      </c>
      <c r="M18" s="6">
        <v>0.12691731214000002</v>
      </c>
      <c r="N18" s="6">
        <v>0.30145934324000001</v>
      </c>
      <c r="Q18" s="38">
        <v>0.90365305980294397</v>
      </c>
      <c r="R18" s="39">
        <v>9.9212263472876955E-2</v>
      </c>
      <c r="S18" s="37">
        <v>10</v>
      </c>
      <c r="T18" s="39" t="s">
        <v>72</v>
      </c>
      <c r="U18" s="38">
        <v>0.74037994587879563</v>
      </c>
      <c r="V18" s="37">
        <v>10</v>
      </c>
      <c r="W18" s="99" t="s">
        <v>26</v>
      </c>
      <c r="X18" s="99">
        <v>8.9045936395759723E-2</v>
      </c>
    </row>
    <row r="19" spans="1:24" ht="16.899999999999999" customHeight="1" x14ac:dyDescent="0.25">
      <c r="A19" s="37">
        <v>9</v>
      </c>
      <c r="B19" s="37">
        <v>3</v>
      </c>
      <c r="C19" s="140" t="s">
        <v>229</v>
      </c>
      <c r="D19" s="158">
        <v>7441.7449999999999</v>
      </c>
      <c r="E19" s="15">
        <v>704882.08640000003</v>
      </c>
      <c r="F19" s="158">
        <v>923323.65630999999</v>
      </c>
      <c r="G19" s="17">
        <v>0.76341820290515805</v>
      </c>
      <c r="H19" s="10">
        <v>14.67</v>
      </c>
      <c r="I19" s="10">
        <v>0.92</v>
      </c>
      <c r="J19" s="8">
        <v>0.15487753378378377</v>
      </c>
      <c r="K19" s="160">
        <v>0.11655405405405406</v>
      </c>
      <c r="L19" s="8">
        <v>5.7213472939000004E-2</v>
      </c>
      <c r="M19" s="8">
        <v>0.13498839600000001</v>
      </c>
      <c r="N19" s="8">
        <v>0.55997573762999997</v>
      </c>
      <c r="Q19" s="38">
        <v>0.90365305980294397</v>
      </c>
      <c r="R19" s="39">
        <v>9.9212263472876955E-2</v>
      </c>
      <c r="S19" s="37">
        <v>11</v>
      </c>
      <c r="T19" s="39" t="s">
        <v>38</v>
      </c>
      <c r="U19" s="38">
        <v>0.73741963514148989</v>
      </c>
      <c r="V19" s="37">
        <v>11</v>
      </c>
      <c r="W19" s="99" t="s">
        <v>28</v>
      </c>
      <c r="X19" s="99">
        <v>8.8682432433310296E-2</v>
      </c>
    </row>
    <row r="20" spans="1:24" ht="16.899999999999999" customHeight="1" x14ac:dyDescent="0.25">
      <c r="A20" s="37">
        <v>12</v>
      </c>
      <c r="B20" s="37">
        <v>4</v>
      </c>
      <c r="C20" s="127" t="s">
        <v>455</v>
      </c>
      <c r="D20" s="157">
        <v>21841.231</v>
      </c>
      <c r="E20" s="14">
        <v>971497.95487999998</v>
      </c>
      <c r="F20" s="157">
        <v>1985504.2169000001</v>
      </c>
      <c r="G20" s="16">
        <v>0.48929533697833966</v>
      </c>
      <c r="H20" s="9">
        <v>9</v>
      </c>
      <c r="I20" s="9">
        <v>0.42</v>
      </c>
      <c r="J20" s="6">
        <v>0.20233812949640287</v>
      </c>
      <c r="K20" s="159">
        <v>0.11330935251798561</v>
      </c>
      <c r="L20" s="123">
        <v>-6.3263192046999997E-2</v>
      </c>
      <c r="M20" s="123">
        <v>-1.8889540768999999E-2</v>
      </c>
      <c r="N20" s="123">
        <v>0.25504847516000001</v>
      </c>
      <c r="Q20" s="38">
        <v>0.90365305980294397</v>
      </c>
      <c r="R20" s="39">
        <v>9.9212263472876955E-2</v>
      </c>
      <c r="S20" s="37">
        <v>12</v>
      </c>
      <c r="T20" s="39" t="s">
        <v>455</v>
      </c>
      <c r="U20" s="38">
        <v>0.48929533697833966</v>
      </c>
      <c r="V20" s="37">
        <v>12</v>
      </c>
      <c r="W20" s="99" t="s">
        <v>53</v>
      </c>
      <c r="X20" s="99">
        <v>6.8978232812381371E-2</v>
      </c>
    </row>
    <row r="21" spans="1:24" hidden="1" x14ac:dyDescent="0.25">
      <c r="D21" s="14"/>
      <c r="E21" s="14"/>
      <c r="F21" s="14"/>
      <c r="G21" s="16"/>
      <c r="H21" s="9"/>
      <c r="I21" s="9"/>
      <c r="J21" s="6"/>
      <c r="K21" s="6"/>
      <c r="L21" s="59"/>
      <c r="M21" s="59"/>
      <c r="N21" s="59"/>
      <c r="O21" s="38"/>
      <c r="P21" s="39"/>
    </row>
    <row r="22" spans="1:24" hidden="1" x14ac:dyDescent="0.25">
      <c r="C22" s="7"/>
      <c r="D22" s="15"/>
      <c r="E22" s="15"/>
      <c r="F22" s="15"/>
      <c r="G22" s="17"/>
      <c r="H22" s="10"/>
      <c r="I22" s="10"/>
      <c r="J22" s="8"/>
      <c r="K22" s="8"/>
      <c r="L22" s="8"/>
      <c r="M22" s="8"/>
      <c r="N22" s="8"/>
      <c r="O22" s="38"/>
      <c r="P22" s="39"/>
    </row>
    <row r="23" spans="1:24" hidden="1" x14ac:dyDescent="0.25">
      <c r="D23" s="14"/>
      <c r="E23" s="14"/>
      <c r="F23" s="14"/>
      <c r="G23" s="16"/>
      <c r="H23" s="9"/>
      <c r="I23" s="9"/>
      <c r="J23" s="6"/>
      <c r="K23" s="6"/>
      <c r="L23" s="59"/>
      <c r="M23" s="59"/>
      <c r="N23" s="59"/>
      <c r="O23" s="38"/>
      <c r="P23" s="39"/>
    </row>
    <row r="24" spans="1:24" hidden="1" x14ac:dyDescent="0.25">
      <c r="C24" s="7"/>
      <c r="D24" s="15"/>
      <c r="E24" s="15"/>
      <c r="F24" s="15"/>
      <c r="G24" s="17"/>
      <c r="H24" s="10"/>
      <c r="I24" s="10"/>
      <c r="J24" s="8"/>
      <c r="K24" s="8"/>
      <c r="L24" s="8"/>
      <c r="M24" s="8"/>
      <c r="N24" s="8"/>
      <c r="O24" s="38"/>
      <c r="P24" s="39"/>
    </row>
    <row r="25" spans="1:24" hidden="1" x14ac:dyDescent="0.25">
      <c r="D25" s="14"/>
      <c r="E25" s="14"/>
      <c r="F25" s="14"/>
      <c r="G25" s="16"/>
      <c r="H25" s="9"/>
      <c r="I25" s="9"/>
      <c r="J25" s="6"/>
      <c r="K25" s="6"/>
      <c r="L25" s="59"/>
      <c r="M25" s="59"/>
      <c r="N25" s="59"/>
      <c r="O25" s="38"/>
      <c r="P25" s="39"/>
    </row>
    <row r="26" spans="1:24" hidden="1" x14ac:dyDescent="0.25">
      <c r="C26" s="7"/>
      <c r="D26" s="15"/>
      <c r="E26" s="15"/>
      <c r="F26" s="15"/>
      <c r="G26" s="17"/>
      <c r="H26" s="10"/>
      <c r="I26" s="10"/>
      <c r="J26" s="8"/>
      <c r="K26" s="8"/>
      <c r="L26" s="8"/>
      <c r="M26" s="8"/>
      <c r="N26" s="8"/>
      <c r="O26" s="38"/>
      <c r="P26" s="39"/>
    </row>
    <row r="27" spans="1:24" hidden="1" x14ac:dyDescent="0.25">
      <c r="D27" s="14"/>
      <c r="E27" s="14"/>
      <c r="F27" s="14"/>
      <c r="G27" s="16"/>
      <c r="H27" s="9"/>
      <c r="I27" s="9"/>
      <c r="J27" s="6"/>
      <c r="K27" s="6"/>
      <c r="L27" s="59"/>
      <c r="M27" s="59"/>
      <c r="N27" s="59"/>
      <c r="O27" s="38"/>
      <c r="P27" s="39"/>
    </row>
    <row r="28" spans="1:24" hidden="1" x14ac:dyDescent="0.25">
      <c r="C28" s="7"/>
      <c r="D28" s="15"/>
      <c r="E28" s="15"/>
      <c r="F28" s="15"/>
      <c r="G28" s="17"/>
      <c r="H28" s="10"/>
      <c r="I28" s="10"/>
      <c r="J28" s="8"/>
      <c r="K28" s="8"/>
      <c r="L28" s="8"/>
      <c r="M28" s="8"/>
      <c r="N28" s="8"/>
      <c r="O28" s="38"/>
      <c r="P28" s="39"/>
    </row>
    <row r="29" spans="1:24" hidden="1" x14ac:dyDescent="0.25">
      <c r="D29" s="14"/>
      <c r="E29" s="14"/>
      <c r="F29" s="14"/>
      <c r="G29" s="16"/>
      <c r="H29" s="9"/>
      <c r="I29" s="9"/>
      <c r="J29" s="6"/>
      <c r="K29" s="6"/>
      <c r="L29" s="59"/>
      <c r="M29" s="59"/>
      <c r="N29" s="59"/>
      <c r="O29" s="38"/>
      <c r="P29" s="39"/>
    </row>
    <row r="30" spans="1:24" hidden="1" x14ac:dyDescent="0.25">
      <c r="C30" s="7"/>
      <c r="D30" s="15"/>
      <c r="E30" s="15"/>
      <c r="F30" s="15"/>
      <c r="G30" s="17"/>
      <c r="H30" s="10"/>
      <c r="I30" s="10"/>
      <c r="J30" s="8"/>
      <c r="K30" s="8"/>
      <c r="L30" s="8"/>
      <c r="M30" s="8"/>
      <c r="N30" s="8"/>
      <c r="O30" s="38"/>
      <c r="P30" s="39"/>
    </row>
    <row r="31" spans="1:24" hidden="1" x14ac:dyDescent="0.25">
      <c r="D31" s="14"/>
      <c r="E31" s="14"/>
      <c r="F31" s="14"/>
      <c r="G31" s="16"/>
      <c r="H31" s="9"/>
      <c r="I31" s="9"/>
      <c r="J31" s="6"/>
      <c r="K31" s="6"/>
      <c r="L31" s="6"/>
      <c r="M31" s="6"/>
      <c r="N31" s="6"/>
      <c r="O31" s="38"/>
      <c r="P31" s="39"/>
    </row>
    <row r="32" spans="1:24" hidden="1" x14ac:dyDescent="0.25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5" hidden="1" x14ac:dyDescent="0.25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</row>
    <row r="34" spans="3:15" hidden="1" x14ac:dyDescent="0.25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5" x14ac:dyDescent="0.25">
      <c r="C35" s="60"/>
      <c r="D35" s="182"/>
      <c r="E35" s="18"/>
      <c r="F35" s="18"/>
      <c r="G35" s="155"/>
      <c r="H35" s="18"/>
      <c r="I35" s="21"/>
      <c r="J35" s="22"/>
      <c r="K35" s="173"/>
      <c r="L35" s="22"/>
      <c r="M35" s="22"/>
      <c r="N35" s="22"/>
    </row>
    <row r="36" spans="3:15" hidden="1" x14ac:dyDescent="0.25">
      <c r="C36" s="60" t="s">
        <v>257</v>
      </c>
      <c r="D36" s="19"/>
      <c r="E36" s="18"/>
      <c r="F36" s="18"/>
      <c r="G36" s="20">
        <v>0.8912911632096765</v>
      </c>
      <c r="H36" s="18"/>
      <c r="I36" s="21"/>
      <c r="J36" s="22">
        <v>0.10492710240510028</v>
      </c>
      <c r="K36" s="22">
        <v>0.10111737568470473</v>
      </c>
      <c r="L36" s="22">
        <v>1.4372840272959996E-2</v>
      </c>
      <c r="M36" s="22">
        <v>5.2120365744630012E-2</v>
      </c>
      <c r="N36" s="22">
        <v>0.32402906470899995</v>
      </c>
    </row>
    <row r="37" spans="3:15" hidden="1" x14ac:dyDescent="0.25">
      <c r="C37" s="60" t="s">
        <v>257</v>
      </c>
      <c r="D37" s="19"/>
      <c r="E37" s="18"/>
      <c r="F37" s="18"/>
      <c r="G37" s="20">
        <v>0.83168448859015642</v>
      </c>
      <c r="H37" s="18"/>
      <c r="I37" s="21"/>
      <c r="J37" s="22">
        <v>0.10875501592407458</v>
      </c>
      <c r="K37" s="22">
        <v>0.10259535266569753</v>
      </c>
      <c r="L37" s="22">
        <v>1.3949053628288886E-2</v>
      </c>
      <c r="M37" s="22">
        <v>5.2076207363255557E-2</v>
      </c>
      <c r="N37" s="22">
        <v>0.32655862717777778</v>
      </c>
    </row>
    <row r="38" spans="3:15" hidden="1" x14ac:dyDescent="0.25">
      <c r="C38" s="60" t="s">
        <v>257</v>
      </c>
      <c r="D38" s="19"/>
      <c r="E38" s="18"/>
      <c r="F38" s="18"/>
      <c r="G38" s="20">
        <v>0.78544391806474012</v>
      </c>
      <c r="H38" s="18"/>
      <c r="I38" s="21"/>
      <c r="J38" s="22">
        <v>0.118952295688557</v>
      </c>
      <c r="K38" s="22">
        <v>0.10860846993451791</v>
      </c>
      <c r="L38" s="22">
        <v>1.0229841887325E-2</v>
      </c>
      <c r="M38" s="22">
        <v>5.1833088097662502E-2</v>
      </c>
      <c r="N38" s="22">
        <v>0.33554667128624999</v>
      </c>
    </row>
    <row r="39" spans="3:15" hidden="1" x14ac:dyDescent="0.25">
      <c r="C39" s="60" t="s">
        <v>257</v>
      </c>
      <c r="D39" s="19"/>
      <c r="E39" s="18"/>
      <c r="F39" s="18"/>
      <c r="G39" s="20">
        <v>0.75625631664563386</v>
      </c>
      <c r="H39" s="18"/>
      <c r="I39" s="21"/>
      <c r="J39" s="22">
        <v>0.12504051548392855</v>
      </c>
      <c r="K39" s="22">
        <v>0.1082051089318971</v>
      </c>
      <c r="L39" s="22">
        <v>6.8090975553714295E-3</v>
      </c>
      <c r="M39" s="22">
        <v>5.1581483635185721E-2</v>
      </c>
      <c r="N39" s="22">
        <v>0.34314620058</v>
      </c>
    </row>
    <row r="40" spans="3:15" hidden="1" x14ac:dyDescent="0.25">
      <c r="C40" s="60" t="s">
        <v>257</v>
      </c>
      <c r="D40" s="19"/>
      <c r="E40" s="18"/>
      <c r="F40" s="18"/>
      <c r="G40" s="20">
        <v>0.73060966056218091</v>
      </c>
      <c r="H40" s="18"/>
      <c r="I40" s="21"/>
      <c r="J40" s="22">
        <v>0.12596939743655317</v>
      </c>
      <c r="K40" s="22">
        <v>0.10574330689928221</v>
      </c>
      <c r="L40" s="22">
        <v>9.7573824949333341E-3</v>
      </c>
      <c r="M40" s="22">
        <v>6.1380178457166673E-2</v>
      </c>
      <c r="N40" s="22">
        <v>0.32927348734499995</v>
      </c>
    </row>
    <row r="41" spans="3:15" hidden="1" x14ac:dyDescent="0.25">
      <c r="C41" s="60" t="s">
        <v>257</v>
      </c>
      <c r="D41" s="19"/>
      <c r="E41" s="18"/>
      <c r="F41" s="18"/>
      <c r="G41" s="20">
        <v>0.64174248558647196</v>
      </c>
      <c r="H41" s="18"/>
      <c r="I41" s="21"/>
      <c r="J41" s="22">
        <v>0.15395789178479077</v>
      </c>
      <c r="K41" s="22">
        <v>0.11742503800802868</v>
      </c>
      <c r="L41" s="22">
        <v>5.5268825027200014E-3</v>
      </c>
      <c r="M41" s="22">
        <v>6.5812928177800004E-2</v>
      </c>
      <c r="N41" s="22">
        <v>0.32344377390000001</v>
      </c>
    </row>
    <row r="42" spans="3:15" hidden="1" x14ac:dyDescent="0.25">
      <c r="C42" s="60" t="s">
        <v>257</v>
      </c>
      <c r="D42" s="19"/>
      <c r="E42" s="18"/>
      <c r="F42" s="18"/>
      <c r="G42" s="20">
        <v>0.6085031670526998</v>
      </c>
      <c r="H42" s="18"/>
      <c r="I42" s="21"/>
      <c r="J42" s="22">
        <v>0.16197113122288595</v>
      </c>
      <c r="K42" s="22">
        <v>0.11106933105857454</v>
      </c>
      <c r="L42" s="22">
        <v>8.7334206467500029E-3</v>
      </c>
      <c r="M42" s="22">
        <v>6.9065757924250001E-2</v>
      </c>
      <c r="N42" s="22">
        <v>0.33078176703500001</v>
      </c>
    </row>
    <row r="43" spans="3:15" x14ac:dyDescent="0.25"/>
    <row r="44" spans="3:15" x14ac:dyDescent="0.25"/>
    <row r="45" spans="3:15" x14ac:dyDescent="0.25"/>
    <row r="46" spans="3:15" x14ac:dyDescent="0.25"/>
    <row r="47" spans="3:15" x14ac:dyDescent="0.25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2026-02-27T22:41:36Z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1456698507</vt:lpwstr>
  </property>
  <property fmtid="{D5CDD505-2E9C-101B-9397-08002B2CF9AE}" pid="3" name="EcoUpdateMessage">
    <vt:lpwstr>2026/02/27-22:28:27</vt:lpwstr>
  </property>
  <property fmtid="{D5CDD505-2E9C-101B-9397-08002B2CF9AE}" pid="4" name="EcoUpdateStatus">
    <vt:lpwstr>2026-02-27=BRA:St,ME,Fd;USA:St,ME;ARG:St,ME,TP;MEX:St,ME,Fd;CHL:St,ME|2026-02-26=BRA:TP;ARG:Fd;MEX:TP;CHL:Fd;COL:St,ME;PER:St,ME,Fd;SAU:St|2022-10-17=USA:TP|2021-11-17=CHL:TP|2014-02-26=VEN:St|2002-11-08=JPN:St|2026-02-18=GBR:St,ME;COL:Fd|2016-08-18=NNN:St|2026-02-24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